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7EA9083F-196B-4154-85BA-3DBD20F569C9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Януари" sheetId="13" r:id="rId1"/>
    <sheet name="Февруари" sheetId="14" r:id="rId2"/>
    <sheet name="Март" sheetId="15" r:id="rId3"/>
    <sheet name="Април" sheetId="16" r:id="rId4"/>
    <sheet name="Май" sheetId="17" r:id="rId5"/>
    <sheet name="Юни" sheetId="6" r:id="rId6"/>
    <sheet name="Юли" sheetId="7" r:id="rId7"/>
    <sheet name="Август" sheetId="8" r:id="rId8"/>
    <sheet name="Септември" sheetId="9" r:id="rId9"/>
    <sheet name="Октомври" sheetId="10" r:id="rId10"/>
    <sheet name="Ноември" sheetId="18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9" i="18" l="1"/>
  <c r="AS99" i="18"/>
  <c r="AP99" i="18"/>
  <c r="AO99" i="18"/>
  <c r="AN99" i="18"/>
  <c r="AM99" i="18"/>
  <c r="AL99" i="18"/>
  <c r="AH99" i="18"/>
  <c r="AF99" i="18"/>
  <c r="L99" i="18"/>
  <c r="K99" i="18"/>
  <c r="I99" i="18"/>
  <c r="F99" i="18"/>
  <c r="D99" i="18"/>
  <c r="AQ98" i="18"/>
  <c r="AQ99" i="18" s="1"/>
  <c r="AP98" i="18"/>
  <c r="AJ98" i="18"/>
  <c r="AI98" i="18"/>
  <c r="AG98" i="18"/>
  <c r="AE98" i="18" s="1"/>
  <c r="AK98" i="18" s="1"/>
  <c r="T98" i="18"/>
  <c r="Q98" i="18"/>
  <c r="O98" i="18"/>
  <c r="M98" i="18"/>
  <c r="Z98" i="18" s="1"/>
  <c r="AQ97" i="18"/>
  <c r="AP97" i="18"/>
  <c r="AJ97" i="18"/>
  <c r="AI97" i="18"/>
  <c r="M97" i="18"/>
  <c r="AB97" i="18" s="1"/>
  <c r="AQ96" i="18"/>
  <c r="AP96" i="18"/>
  <c r="AJ96" i="18"/>
  <c r="AI96" i="18"/>
  <c r="AI99" i="18" s="1"/>
  <c r="AG96" i="18"/>
  <c r="AD96" i="18"/>
  <c r="AB96" i="18"/>
  <c r="X96" i="18"/>
  <c r="V96" i="18"/>
  <c r="T96" i="18"/>
  <c r="Q96" i="18"/>
  <c r="O96" i="18"/>
  <c r="M96" i="18"/>
  <c r="M99" i="18" s="1"/>
  <c r="AV95" i="18"/>
  <c r="AS95" i="18"/>
  <c r="AQ95" i="18"/>
  <c r="AP95" i="18"/>
  <c r="AL95" i="18"/>
  <c r="AM95" i="18" s="1"/>
  <c r="AH95" i="18"/>
  <c r="AF95" i="18"/>
  <c r="L95" i="18"/>
  <c r="AO95" i="18" s="1"/>
  <c r="K95" i="18"/>
  <c r="AN95" i="18" s="1"/>
  <c r="I95" i="18"/>
  <c r="F95" i="18"/>
  <c r="D95" i="18"/>
  <c r="AQ94" i="18"/>
  <c r="AP94" i="18"/>
  <c r="AJ94" i="18"/>
  <c r="AI94" i="18"/>
  <c r="AI95" i="18" s="1"/>
  <c r="AG94" i="18"/>
  <c r="AE94" i="18" s="1"/>
  <c r="AK94" i="18" s="1"/>
  <c r="AD94" i="18"/>
  <c r="AB94" i="18"/>
  <c r="X94" i="18"/>
  <c r="V94" i="18"/>
  <c r="T94" i="18"/>
  <c r="Q94" i="18"/>
  <c r="O94" i="18"/>
  <c r="M94" i="18"/>
  <c r="Z94" i="18" s="1"/>
  <c r="AQ93" i="18"/>
  <c r="AP93" i="18"/>
  <c r="AJ93" i="18"/>
  <c r="AI93" i="18"/>
  <c r="AG93" i="18"/>
  <c r="AE93" i="18"/>
  <c r="AK93" i="18" s="1"/>
  <c r="Z93" i="18"/>
  <c r="X93" i="18"/>
  <c r="V93" i="18"/>
  <c r="T93" i="18"/>
  <c r="Q93" i="18"/>
  <c r="M93" i="18"/>
  <c r="AD93" i="18" s="1"/>
  <c r="AQ92" i="18"/>
  <c r="AP92" i="18"/>
  <c r="AJ92" i="18"/>
  <c r="AI92" i="18"/>
  <c r="AG92" i="18"/>
  <c r="AG95" i="18" s="1"/>
  <c r="X92" i="18"/>
  <c r="X95" i="18" s="1"/>
  <c r="V92" i="18"/>
  <c r="V95" i="18" s="1"/>
  <c r="M92" i="18"/>
  <c r="O92" i="18" s="1"/>
  <c r="AV91" i="18"/>
  <c r="AS91" i="18"/>
  <c r="AQ91" i="18"/>
  <c r="AL91" i="18"/>
  <c r="AM91" i="18" s="1"/>
  <c r="K91" i="18"/>
  <c r="AF91" i="18" s="1"/>
  <c r="I91" i="18"/>
  <c r="F91" i="18"/>
  <c r="D91" i="18"/>
  <c r="AQ90" i="18"/>
  <c r="AP90" i="18"/>
  <c r="AJ90" i="18"/>
  <c r="AI90" i="18"/>
  <c r="AI91" i="18" s="1"/>
  <c r="AG90" i="18"/>
  <c r="AD90" i="18"/>
  <c r="AB90" i="18"/>
  <c r="X90" i="18"/>
  <c r="V90" i="18"/>
  <c r="T90" i="18"/>
  <c r="Q90" i="18"/>
  <c r="O90" i="18"/>
  <c r="M90" i="18"/>
  <c r="Z90" i="18" s="1"/>
  <c r="AQ89" i="18"/>
  <c r="AP89" i="18"/>
  <c r="AJ89" i="18"/>
  <c r="AI89" i="18"/>
  <c r="AD89" i="18"/>
  <c r="Z89" i="18"/>
  <c r="X89" i="18"/>
  <c r="V89" i="18"/>
  <c r="T89" i="18"/>
  <c r="Q89" i="18"/>
  <c r="M89" i="18"/>
  <c r="AQ88" i="18"/>
  <c r="AP88" i="18"/>
  <c r="AP91" i="18" s="1"/>
  <c r="AJ88" i="18"/>
  <c r="AI88" i="18"/>
  <c r="AB88" i="18"/>
  <c r="Z88" i="18"/>
  <c r="Z91" i="18" s="1"/>
  <c r="X88" i="18"/>
  <c r="X91" i="18" s="1"/>
  <c r="V88" i="18"/>
  <c r="V91" i="18" s="1"/>
  <c r="T88" i="18"/>
  <c r="T91" i="18" s="1"/>
  <c r="M88" i="18"/>
  <c r="AG88" i="18" s="1"/>
  <c r="AV87" i="18"/>
  <c r="AS87" i="18"/>
  <c r="AL87" i="18"/>
  <c r="AM87" i="18" s="1"/>
  <c r="AH87" i="18"/>
  <c r="K87" i="18"/>
  <c r="AN87" i="18" s="1"/>
  <c r="I87" i="18"/>
  <c r="F87" i="18"/>
  <c r="D87" i="18"/>
  <c r="AQ86" i="18"/>
  <c r="AP86" i="18"/>
  <c r="AJ86" i="18"/>
  <c r="AI86" i="18"/>
  <c r="AG86" i="18"/>
  <c r="X86" i="18"/>
  <c r="V86" i="18"/>
  <c r="M86" i="18"/>
  <c r="O86" i="18" s="1"/>
  <c r="AQ85" i="18"/>
  <c r="AP85" i="18"/>
  <c r="AE85" i="18" s="1"/>
  <c r="AK85" i="18" s="1"/>
  <c r="AJ85" i="18"/>
  <c r="AI85" i="18"/>
  <c r="AI87" i="18" s="1"/>
  <c r="AG85" i="18"/>
  <c r="AD85" i="18"/>
  <c r="AB85" i="18"/>
  <c r="Z85" i="18"/>
  <c r="X85" i="18"/>
  <c r="V85" i="18"/>
  <c r="T85" i="18"/>
  <c r="Q85" i="18"/>
  <c r="O85" i="18"/>
  <c r="M85" i="18"/>
  <c r="AQ84" i="18"/>
  <c r="AQ87" i="18" s="1"/>
  <c r="AP84" i="18"/>
  <c r="AP87" i="18" s="1"/>
  <c r="AJ84" i="18"/>
  <c r="AI84" i="18"/>
  <c r="Z84" i="18"/>
  <c r="M84" i="18"/>
  <c r="T84" i="18" s="1"/>
  <c r="AV83" i="18"/>
  <c r="AS83" i="18"/>
  <c r="AQ83" i="18"/>
  <c r="AL83" i="18"/>
  <c r="AM83" i="18" s="1"/>
  <c r="M83" i="18"/>
  <c r="L83" i="18"/>
  <c r="AO83" i="18" s="1"/>
  <c r="K83" i="18"/>
  <c r="AH83" i="18" s="1"/>
  <c r="I83" i="18"/>
  <c r="F83" i="18"/>
  <c r="D83" i="18"/>
  <c r="AQ82" i="18"/>
  <c r="AP82" i="18"/>
  <c r="AJ82" i="18"/>
  <c r="AI82" i="18"/>
  <c r="AB82" i="18"/>
  <c r="Z82" i="18"/>
  <c r="X82" i="18"/>
  <c r="V82" i="18"/>
  <c r="T82" i="18"/>
  <c r="M82" i="18"/>
  <c r="AG82" i="18" s="1"/>
  <c r="AE82" i="18" s="1"/>
  <c r="AK82" i="18" s="1"/>
  <c r="AQ81" i="18"/>
  <c r="AP81" i="18"/>
  <c r="AJ81" i="18"/>
  <c r="AI81" i="18"/>
  <c r="AG81" i="18"/>
  <c r="AD81" i="18"/>
  <c r="AB81" i="18"/>
  <c r="Z81" i="18"/>
  <c r="X81" i="18"/>
  <c r="V81" i="18"/>
  <c r="M81" i="18"/>
  <c r="AE81" i="18" s="1"/>
  <c r="AK81" i="18" s="1"/>
  <c r="AQ80" i="18"/>
  <c r="AP80" i="18"/>
  <c r="AP83" i="18" s="1"/>
  <c r="AJ80" i="18"/>
  <c r="AI80" i="18"/>
  <c r="AI83" i="18" s="1"/>
  <c r="AD80" i="18"/>
  <c r="AB80" i="18"/>
  <c r="AB83" i="18" s="1"/>
  <c r="AA83" i="18" s="1"/>
  <c r="Z80" i="18"/>
  <c r="Z83" i="18" s="1"/>
  <c r="X80" i="18"/>
  <c r="X83" i="18" s="1"/>
  <c r="M80" i="18"/>
  <c r="AG80" i="18" s="1"/>
  <c r="AV79" i="18"/>
  <c r="AS79" i="18"/>
  <c r="AN79" i="18"/>
  <c r="AL79" i="18"/>
  <c r="AM79" i="18" s="1"/>
  <c r="K79" i="18"/>
  <c r="AH79" i="18" s="1"/>
  <c r="I79" i="18"/>
  <c r="F79" i="18"/>
  <c r="D79" i="18"/>
  <c r="AQ78" i="18"/>
  <c r="AP78" i="18"/>
  <c r="AJ78" i="18"/>
  <c r="AI78" i="18"/>
  <c r="Z78" i="18"/>
  <c r="M78" i="18"/>
  <c r="T78" i="18" s="1"/>
  <c r="AQ77" i="18"/>
  <c r="AP77" i="18"/>
  <c r="AJ77" i="18"/>
  <c r="AI77" i="18"/>
  <c r="M77" i="18"/>
  <c r="V77" i="18" s="1"/>
  <c r="AQ76" i="18"/>
  <c r="AQ79" i="18" s="1"/>
  <c r="AP76" i="18"/>
  <c r="AP79" i="18" s="1"/>
  <c r="AJ76" i="18"/>
  <c r="AI76" i="18"/>
  <c r="AI79" i="18" s="1"/>
  <c r="M76" i="18"/>
  <c r="X76" i="18" s="1"/>
  <c r="AV75" i="18"/>
  <c r="AS75" i="18"/>
  <c r="AN75" i="18"/>
  <c r="AM75" i="18"/>
  <c r="AL75" i="18"/>
  <c r="AF75" i="18"/>
  <c r="L75" i="18"/>
  <c r="AO75" i="18" s="1"/>
  <c r="K75" i="18"/>
  <c r="AH75" i="18" s="1"/>
  <c r="I75" i="18"/>
  <c r="F75" i="18"/>
  <c r="D75" i="18"/>
  <c r="AQ74" i="18"/>
  <c r="AP74" i="18"/>
  <c r="AJ74" i="18"/>
  <c r="AI74" i="18"/>
  <c r="AD74" i="18"/>
  <c r="AB74" i="18"/>
  <c r="Z74" i="18"/>
  <c r="X74" i="18"/>
  <c r="M74" i="18"/>
  <c r="AG74" i="18" s="1"/>
  <c r="AE74" i="18" s="1"/>
  <c r="AK74" i="18" s="1"/>
  <c r="AQ73" i="18"/>
  <c r="AP73" i="18"/>
  <c r="AP75" i="18" s="1"/>
  <c r="AJ73" i="18"/>
  <c r="AI73" i="18"/>
  <c r="AD73" i="18"/>
  <c r="Z73" i="18"/>
  <c r="M73" i="18"/>
  <c r="AG73" i="18" s="1"/>
  <c r="AE73" i="18" s="1"/>
  <c r="AK73" i="18" s="1"/>
  <c r="AQ72" i="18"/>
  <c r="AQ75" i="18" s="1"/>
  <c r="AP72" i="18"/>
  <c r="AJ72" i="18"/>
  <c r="AI72" i="18"/>
  <c r="AI75" i="18" s="1"/>
  <c r="AG72" i="18"/>
  <c r="AE72" i="18"/>
  <c r="AK72" i="18" s="1"/>
  <c r="AD72" i="18"/>
  <c r="AD75" i="18" s="1"/>
  <c r="AJ75" i="18" s="1"/>
  <c r="AB72" i="18"/>
  <c r="V72" i="18"/>
  <c r="T72" i="18"/>
  <c r="Q72" i="18"/>
  <c r="O72" i="18"/>
  <c r="M72" i="18"/>
  <c r="Z72" i="18" s="1"/>
  <c r="Z75" i="18" s="1"/>
  <c r="AV71" i="18"/>
  <c r="AS71" i="18"/>
  <c r="AN71" i="18"/>
  <c r="AL71" i="18"/>
  <c r="AM71" i="18" s="1"/>
  <c r="AF71" i="18"/>
  <c r="K71" i="18"/>
  <c r="L71" i="18" s="1"/>
  <c r="AO71" i="18" s="1"/>
  <c r="I71" i="18"/>
  <c r="F71" i="18"/>
  <c r="D71" i="18"/>
  <c r="AQ70" i="18"/>
  <c r="AP70" i="18"/>
  <c r="AP71" i="18" s="1"/>
  <c r="AJ70" i="18"/>
  <c r="AI70" i="18"/>
  <c r="M70" i="18"/>
  <c r="X70" i="18" s="1"/>
  <c r="AQ69" i="18"/>
  <c r="AP69" i="18"/>
  <c r="AJ69" i="18"/>
  <c r="AI69" i="18"/>
  <c r="Q69" i="18"/>
  <c r="O69" i="18"/>
  <c r="M69" i="18"/>
  <c r="Z69" i="18" s="1"/>
  <c r="AQ68" i="18"/>
  <c r="AQ71" i="18" s="1"/>
  <c r="AP68" i="18"/>
  <c r="AJ68" i="18"/>
  <c r="AI68" i="18"/>
  <c r="AI71" i="18" s="1"/>
  <c r="M68" i="18"/>
  <c r="AB68" i="18" s="1"/>
  <c r="AV67" i="18"/>
  <c r="AS67" i="18"/>
  <c r="AP67" i="18"/>
  <c r="AM67" i="18"/>
  <c r="AL67" i="18"/>
  <c r="AH67" i="18"/>
  <c r="AF67" i="18"/>
  <c r="Q67" i="18"/>
  <c r="K67" i="18"/>
  <c r="L67" i="18" s="1"/>
  <c r="AO67" i="18" s="1"/>
  <c r="I67" i="18"/>
  <c r="F67" i="18"/>
  <c r="D67" i="18"/>
  <c r="AQ66" i="18"/>
  <c r="AP66" i="18"/>
  <c r="AJ66" i="18"/>
  <c r="AI66" i="18"/>
  <c r="AG66" i="18"/>
  <c r="AE66" i="18"/>
  <c r="AK66" i="18" s="1"/>
  <c r="AD66" i="18"/>
  <c r="AB66" i="18"/>
  <c r="V66" i="18"/>
  <c r="T66" i="18"/>
  <c r="Q66" i="18"/>
  <c r="O66" i="18"/>
  <c r="M66" i="18"/>
  <c r="Z66" i="18" s="1"/>
  <c r="AQ65" i="18"/>
  <c r="AP65" i="18"/>
  <c r="AJ65" i="18"/>
  <c r="AI65" i="18"/>
  <c r="AG65" i="18"/>
  <c r="AG67" i="18" s="1"/>
  <c r="AD65" i="18"/>
  <c r="T65" i="18"/>
  <c r="Q65" i="18"/>
  <c r="M65" i="18"/>
  <c r="AB65" i="18" s="1"/>
  <c r="AQ64" i="18"/>
  <c r="AQ67" i="18" s="1"/>
  <c r="AP64" i="18"/>
  <c r="AJ64" i="18"/>
  <c r="AI64" i="18"/>
  <c r="AI67" i="18" s="1"/>
  <c r="AG64" i="18"/>
  <c r="AE64" i="18"/>
  <c r="AK64" i="18" s="1"/>
  <c r="AD64" i="18"/>
  <c r="AD67" i="18" s="1"/>
  <c r="AJ67" i="18" s="1"/>
  <c r="Z64" i="18"/>
  <c r="X64" i="18"/>
  <c r="V64" i="18"/>
  <c r="T64" i="18"/>
  <c r="T67" i="18" s="1"/>
  <c r="Q64" i="18"/>
  <c r="O64" i="18"/>
  <c r="M64" i="18"/>
  <c r="M67" i="18" s="1"/>
  <c r="AV63" i="18"/>
  <c r="AS63" i="18"/>
  <c r="AP63" i="18"/>
  <c r="AO63" i="18"/>
  <c r="AN63" i="18"/>
  <c r="AM63" i="18"/>
  <c r="AL63" i="18"/>
  <c r="AH63" i="18"/>
  <c r="AF63" i="18"/>
  <c r="K63" i="18"/>
  <c r="I63" i="18"/>
  <c r="F63" i="18"/>
  <c r="D63" i="18"/>
  <c r="AQ62" i="18"/>
  <c r="AQ63" i="18" s="1"/>
  <c r="AP62" i="18"/>
  <c r="AJ62" i="18"/>
  <c r="AI62" i="18"/>
  <c r="M62" i="18"/>
  <c r="Z62" i="18" s="1"/>
  <c r="AQ61" i="18"/>
  <c r="AP61" i="18"/>
  <c r="AJ61" i="18"/>
  <c r="AI61" i="18"/>
  <c r="M61" i="18"/>
  <c r="AB61" i="18" s="1"/>
  <c r="AQ60" i="18"/>
  <c r="AP60" i="18"/>
  <c r="AJ60" i="18"/>
  <c r="AI60" i="18"/>
  <c r="AI63" i="18" s="1"/>
  <c r="AG60" i="18"/>
  <c r="AE60" i="18"/>
  <c r="AK60" i="18" s="1"/>
  <c r="AB60" i="18"/>
  <c r="X60" i="18"/>
  <c r="V60" i="18"/>
  <c r="T60" i="18"/>
  <c r="Q60" i="18"/>
  <c r="O60" i="18"/>
  <c r="M60" i="18"/>
  <c r="AD60" i="18" s="1"/>
  <c r="AV59" i="18"/>
  <c r="AS59" i="18"/>
  <c r="AQ59" i="18"/>
  <c r="AP59" i="18"/>
  <c r="AN59" i="18"/>
  <c r="AL59" i="18"/>
  <c r="AM59" i="18" s="1"/>
  <c r="AH59" i="18"/>
  <c r="AF59" i="18"/>
  <c r="Q59" i="18"/>
  <c r="K59" i="18"/>
  <c r="L59" i="18" s="1"/>
  <c r="AO59" i="18" s="1"/>
  <c r="I59" i="18"/>
  <c r="F59" i="18"/>
  <c r="D59" i="18"/>
  <c r="AQ58" i="18"/>
  <c r="AP58" i="18"/>
  <c r="AJ58" i="18"/>
  <c r="AI58" i="18"/>
  <c r="AG58" i="18"/>
  <c r="AE58" i="18"/>
  <c r="AK58" i="18" s="1"/>
  <c r="AD58" i="18"/>
  <c r="T58" i="18"/>
  <c r="Q58" i="18"/>
  <c r="M58" i="18"/>
  <c r="AB58" i="18" s="1"/>
  <c r="AQ57" i="18"/>
  <c r="AP57" i="18"/>
  <c r="AJ57" i="18"/>
  <c r="AI57" i="18"/>
  <c r="AG57" i="18"/>
  <c r="AE57" i="18"/>
  <c r="AK57" i="18" s="1"/>
  <c r="Z57" i="18"/>
  <c r="X57" i="18"/>
  <c r="V57" i="18"/>
  <c r="T57" i="18"/>
  <c r="Q57" i="18"/>
  <c r="O57" i="18"/>
  <c r="M57" i="18"/>
  <c r="AD57" i="18" s="1"/>
  <c r="AT56" i="18"/>
  <c r="AT57" i="18" s="1"/>
  <c r="AT58" i="18" s="1"/>
  <c r="AQ56" i="18"/>
  <c r="AP56" i="18"/>
  <c r="AJ56" i="18"/>
  <c r="AI56" i="18"/>
  <c r="AI59" i="18" s="1"/>
  <c r="AG56" i="18"/>
  <c r="AG59" i="18" s="1"/>
  <c r="X56" i="18"/>
  <c r="V56" i="18"/>
  <c r="Q56" i="18"/>
  <c r="M56" i="18"/>
  <c r="O56" i="18" s="1"/>
  <c r="AV55" i="18"/>
  <c r="AS55" i="18"/>
  <c r="AP55" i="18"/>
  <c r="AM55" i="18"/>
  <c r="AL55" i="18"/>
  <c r="AH55" i="18"/>
  <c r="K55" i="18"/>
  <c r="L55" i="18" s="1"/>
  <c r="AO55" i="18" s="1"/>
  <c r="I55" i="18"/>
  <c r="F55" i="18"/>
  <c r="D55" i="18"/>
  <c r="AQ54" i="18"/>
  <c r="AP54" i="18"/>
  <c r="AJ54" i="18"/>
  <c r="AI54" i="18"/>
  <c r="AG54" i="18"/>
  <c r="AE54" i="18"/>
  <c r="AK54" i="18" s="1"/>
  <c r="T54" i="18"/>
  <c r="Q54" i="18"/>
  <c r="O54" i="18"/>
  <c r="M54" i="18"/>
  <c r="Z54" i="18" s="1"/>
  <c r="AQ53" i="18"/>
  <c r="AP53" i="18"/>
  <c r="AJ53" i="18"/>
  <c r="AI53" i="18"/>
  <c r="AG53" i="18"/>
  <c r="V53" i="18"/>
  <c r="T53" i="18"/>
  <c r="Q53" i="18"/>
  <c r="O53" i="18"/>
  <c r="M53" i="18"/>
  <c r="AB53" i="18" s="1"/>
  <c r="AQ52" i="18"/>
  <c r="AQ55" i="18" s="1"/>
  <c r="AP52" i="18"/>
  <c r="AJ52" i="18"/>
  <c r="AI52" i="18"/>
  <c r="AI55" i="18" s="1"/>
  <c r="X52" i="18"/>
  <c r="V52" i="18"/>
  <c r="T52" i="18"/>
  <c r="T55" i="18" s="1"/>
  <c r="M52" i="18"/>
  <c r="M55" i="18" s="1"/>
  <c r="AV51" i="18"/>
  <c r="AS51" i="18"/>
  <c r="AQ51" i="18"/>
  <c r="AP51" i="18"/>
  <c r="AM51" i="18"/>
  <c r="AL51" i="18"/>
  <c r="AH51" i="18"/>
  <c r="K51" i="18"/>
  <c r="AF51" i="18" s="1"/>
  <c r="I51" i="18"/>
  <c r="F51" i="18"/>
  <c r="D51" i="18"/>
  <c r="AQ50" i="18"/>
  <c r="AP50" i="18"/>
  <c r="AJ50" i="18"/>
  <c r="AI50" i="18"/>
  <c r="AG50" i="18"/>
  <c r="V50" i="18"/>
  <c r="T50" i="18"/>
  <c r="Q50" i="18"/>
  <c r="M50" i="18"/>
  <c r="AE50" i="18" s="1"/>
  <c r="AK50" i="18" s="1"/>
  <c r="AQ49" i="18"/>
  <c r="AP49" i="18"/>
  <c r="AJ49" i="18"/>
  <c r="AI49" i="18"/>
  <c r="AI51" i="18" s="1"/>
  <c r="M49" i="18"/>
  <c r="AG49" i="18" s="1"/>
  <c r="AQ48" i="18"/>
  <c r="AP48" i="18"/>
  <c r="AJ48" i="18"/>
  <c r="AI48" i="18"/>
  <c r="Z48" i="18"/>
  <c r="X48" i="18"/>
  <c r="V48" i="18"/>
  <c r="Q48" i="18"/>
  <c r="O48" i="18"/>
  <c r="M48" i="18"/>
  <c r="AG48" i="18" s="1"/>
  <c r="AV47" i="18"/>
  <c r="AS47" i="18"/>
  <c r="AQ47" i="18"/>
  <c r="AL47" i="18"/>
  <c r="AM47" i="18" s="1"/>
  <c r="AF47" i="18"/>
  <c r="K47" i="18"/>
  <c r="L47" i="18" s="1"/>
  <c r="AO47" i="18" s="1"/>
  <c r="I47" i="18"/>
  <c r="F47" i="18"/>
  <c r="D47" i="18"/>
  <c r="AQ46" i="18"/>
  <c r="AP46" i="18"/>
  <c r="AJ46" i="18"/>
  <c r="AI46" i="18"/>
  <c r="AI47" i="18" s="1"/>
  <c r="AD46" i="18"/>
  <c r="AB46" i="18"/>
  <c r="X46" i="18"/>
  <c r="V46" i="18"/>
  <c r="T46" i="18"/>
  <c r="M46" i="18"/>
  <c r="Z46" i="18" s="1"/>
  <c r="AQ45" i="18"/>
  <c r="AP45" i="18"/>
  <c r="AJ45" i="18"/>
  <c r="AI45" i="18"/>
  <c r="AG45" i="18"/>
  <c r="AE45" i="18"/>
  <c r="AK45" i="18" s="1"/>
  <c r="AD45" i="18"/>
  <c r="Z45" i="18"/>
  <c r="X45" i="18"/>
  <c r="V45" i="18"/>
  <c r="T45" i="18"/>
  <c r="Q45" i="18"/>
  <c r="O45" i="18"/>
  <c r="M45" i="18"/>
  <c r="AB45" i="18" s="1"/>
  <c r="AB47" i="18" s="1"/>
  <c r="AQ44" i="18"/>
  <c r="AP44" i="18"/>
  <c r="AP47" i="18" s="1"/>
  <c r="AJ44" i="18"/>
  <c r="AI44" i="18"/>
  <c r="AG44" i="18"/>
  <c r="AE44" i="18" s="1"/>
  <c r="AK44" i="18" s="1"/>
  <c r="AB44" i="18"/>
  <c r="Z44" i="18"/>
  <c r="X44" i="18"/>
  <c r="X47" i="18" s="1"/>
  <c r="V44" i="18"/>
  <c r="V47" i="18" s="1"/>
  <c r="M44" i="18"/>
  <c r="M47" i="18" s="1"/>
  <c r="AV43" i="18"/>
  <c r="AS43" i="18"/>
  <c r="AL43" i="18"/>
  <c r="AM43" i="18" s="1"/>
  <c r="K43" i="18"/>
  <c r="AN43" i="18" s="1"/>
  <c r="I43" i="18"/>
  <c r="F43" i="18"/>
  <c r="D43" i="18"/>
  <c r="AQ42" i="18"/>
  <c r="AP42" i="18"/>
  <c r="AJ42" i="18"/>
  <c r="AI42" i="18"/>
  <c r="V42" i="18"/>
  <c r="Q42" i="18"/>
  <c r="O42" i="18"/>
  <c r="M42" i="18"/>
  <c r="AG42" i="18" s="1"/>
  <c r="AQ41" i="18"/>
  <c r="AP41" i="18"/>
  <c r="AJ41" i="18"/>
  <c r="AI41" i="18"/>
  <c r="AG41" i="18"/>
  <c r="AE41" i="18" s="1"/>
  <c r="AK41" i="18" s="1"/>
  <c r="AD41" i="18"/>
  <c r="AB41" i="18"/>
  <c r="Z41" i="18"/>
  <c r="X41" i="18"/>
  <c r="V41" i="18"/>
  <c r="T41" i="18"/>
  <c r="Q41" i="18"/>
  <c r="O41" i="18"/>
  <c r="M41" i="18"/>
  <c r="AQ40" i="18"/>
  <c r="AQ43" i="18" s="1"/>
  <c r="AP40" i="18"/>
  <c r="AP43" i="18" s="1"/>
  <c r="AJ40" i="18"/>
  <c r="AI40" i="18"/>
  <c r="AI43" i="18" s="1"/>
  <c r="Z40" i="18"/>
  <c r="V40" i="18"/>
  <c r="V43" i="18" s="1"/>
  <c r="T40" i="18"/>
  <c r="Q40" i="18"/>
  <c r="Q43" i="18" s="1"/>
  <c r="M40" i="18"/>
  <c r="O40" i="18" s="1"/>
  <c r="O43" i="18" s="1"/>
  <c r="R67" i="18" l="1"/>
  <c r="AC67" i="18"/>
  <c r="P67" i="18"/>
  <c r="AG75" i="18"/>
  <c r="T87" i="18"/>
  <c r="X99" i="18"/>
  <c r="W99" i="18" s="1"/>
  <c r="AE88" i="18"/>
  <c r="AK88" i="18" s="1"/>
  <c r="AG91" i="18"/>
  <c r="V59" i="18"/>
  <c r="AE89" i="18"/>
  <c r="AK89" i="18" s="1"/>
  <c r="AT60" i="18"/>
  <c r="AT61" i="18" s="1"/>
  <c r="AT62" i="18" s="1"/>
  <c r="AU59" i="18"/>
  <c r="AG83" i="18"/>
  <c r="AE80" i="18"/>
  <c r="AK80" i="18" s="1"/>
  <c r="V75" i="18"/>
  <c r="O99" i="18"/>
  <c r="N99" i="18" s="1"/>
  <c r="X79" i="18"/>
  <c r="Z87" i="18"/>
  <c r="AB99" i="18"/>
  <c r="AA99" i="18" s="1"/>
  <c r="V84" i="18"/>
  <c r="V87" i="18" s="1"/>
  <c r="Q86" i="18"/>
  <c r="AG89" i="18"/>
  <c r="AE90" i="18"/>
  <c r="AK90" i="18" s="1"/>
  <c r="Q92" i="18"/>
  <c r="Q95" i="18" s="1"/>
  <c r="O93" i="18"/>
  <c r="O95" i="18" s="1"/>
  <c r="AE96" i="18"/>
  <c r="AK96" i="18" s="1"/>
  <c r="AD97" i="18"/>
  <c r="AD99" i="18" s="1"/>
  <c r="AB98" i="18"/>
  <c r="O70" i="18"/>
  <c r="AD61" i="18"/>
  <c r="AD63" i="18" s="1"/>
  <c r="AJ63" i="18" s="1"/>
  <c r="AB62" i="18"/>
  <c r="AB63" i="18" s="1"/>
  <c r="AD68" i="18"/>
  <c r="AD71" i="18" s="1"/>
  <c r="AJ71" i="18" s="1"/>
  <c r="AB69" i="18"/>
  <c r="AB71" i="18" s="1"/>
  <c r="Z70" i="18"/>
  <c r="M71" i="18"/>
  <c r="Z76" i="18"/>
  <c r="X77" i="18"/>
  <c r="V78" i="18"/>
  <c r="T56" i="18"/>
  <c r="T59" i="18" s="1"/>
  <c r="O58" i="18"/>
  <c r="O59" i="18" s="1"/>
  <c r="AD62" i="18"/>
  <c r="O65" i="18"/>
  <c r="O67" i="18" s="1"/>
  <c r="N67" i="18" s="1"/>
  <c r="AN67" i="18"/>
  <c r="AE68" i="18"/>
  <c r="AK68" i="18" s="1"/>
  <c r="AD69" i="18"/>
  <c r="AB70" i="18"/>
  <c r="AB76" i="18"/>
  <c r="AB79" i="18" s="1"/>
  <c r="Z77" i="18"/>
  <c r="X78" i="18"/>
  <c r="L79" i="18"/>
  <c r="AO79" i="18" s="1"/>
  <c r="X84" i="18"/>
  <c r="X87" i="18" s="1"/>
  <c r="T86" i="18"/>
  <c r="AH91" i="18"/>
  <c r="T92" i="18"/>
  <c r="T95" i="18" s="1"/>
  <c r="AD98" i="18"/>
  <c r="AG97" i="18"/>
  <c r="AG99" i="18" s="1"/>
  <c r="Q61" i="18"/>
  <c r="Q63" i="18" s="1"/>
  <c r="Q62" i="18"/>
  <c r="AB77" i="18"/>
  <c r="AE70" i="18"/>
  <c r="AK70" i="18" s="1"/>
  <c r="AE76" i="18"/>
  <c r="AK76" i="18" s="1"/>
  <c r="L87" i="18"/>
  <c r="AO87" i="18" s="1"/>
  <c r="V65" i="18"/>
  <c r="V67" i="18" s="1"/>
  <c r="U67" i="18" s="1"/>
  <c r="AG70" i="18"/>
  <c r="AH71" i="18"/>
  <c r="Q73" i="18"/>
  <c r="Q75" i="18" s="1"/>
  <c r="O74" i="18"/>
  <c r="AG76" i="18"/>
  <c r="AE77" i="18"/>
  <c r="AK77" i="18" s="1"/>
  <c r="AD78" i="18"/>
  <c r="AF79" i="18"/>
  <c r="O80" i="18"/>
  <c r="W83" i="18"/>
  <c r="AD84" i="18"/>
  <c r="Z86" i="18"/>
  <c r="M87" i="18"/>
  <c r="Z92" i="18"/>
  <c r="Z95" i="18" s="1"/>
  <c r="T61" i="18"/>
  <c r="T63" i="18" s="1"/>
  <c r="AG61" i="18"/>
  <c r="AE61" i="18" s="1"/>
  <c r="AK61" i="18" s="1"/>
  <c r="AG68" i="18"/>
  <c r="AG71" i="18" s="1"/>
  <c r="AD70" i="18"/>
  <c r="AD76" i="18"/>
  <c r="AD79" i="18" s="1"/>
  <c r="AJ79" i="18" s="1"/>
  <c r="M79" i="18"/>
  <c r="AB78" i="18"/>
  <c r="AB84" i="18"/>
  <c r="AB87" i="18" s="1"/>
  <c r="X65" i="18"/>
  <c r="X67" i="18" s="1"/>
  <c r="W67" i="18" s="1"/>
  <c r="T73" i="18"/>
  <c r="T75" i="18" s="1"/>
  <c r="Q74" i="18"/>
  <c r="AG77" i="18"/>
  <c r="Q80" i="18"/>
  <c r="O81" i="18"/>
  <c r="AN83" i="18"/>
  <c r="AE84" i="18"/>
  <c r="AK84" i="18" s="1"/>
  <c r="AB86" i="18"/>
  <c r="AB92" i="18"/>
  <c r="AG62" i="18"/>
  <c r="AG69" i="18"/>
  <c r="O73" i="18"/>
  <c r="O75" i="18" s="1"/>
  <c r="AD77" i="18"/>
  <c r="V58" i="18"/>
  <c r="X58" i="18"/>
  <c r="X59" i="18" s="1"/>
  <c r="AD56" i="18"/>
  <c r="AD59" i="18" s="1"/>
  <c r="AJ59" i="18" s="1"/>
  <c r="AB57" i="18"/>
  <c r="Z58" i="18"/>
  <c r="M59" i="18"/>
  <c r="AB64" i="18"/>
  <c r="AB67" i="18" s="1"/>
  <c r="AA67" i="18" s="1"/>
  <c r="Z65" i="18"/>
  <c r="Z67" i="18" s="1"/>
  <c r="Y67" i="18" s="1"/>
  <c r="X66" i="18"/>
  <c r="X72" i="18"/>
  <c r="X75" i="18" s="1"/>
  <c r="V73" i="18"/>
  <c r="T74" i="18"/>
  <c r="AG78" i="18"/>
  <c r="AE78" i="18" s="1"/>
  <c r="AK78" i="18" s="1"/>
  <c r="T80" i="18"/>
  <c r="Q81" i="18"/>
  <c r="O82" i="18"/>
  <c r="Y83" i="18"/>
  <c r="AG84" i="18"/>
  <c r="AG87" i="18" s="1"/>
  <c r="AD86" i="18"/>
  <c r="AF87" i="18"/>
  <c r="O88" i="18"/>
  <c r="AD92" i="18"/>
  <c r="AD95" i="18" s="1"/>
  <c r="AJ95" i="18" s="1"/>
  <c r="AB93" i="18"/>
  <c r="M95" i="18"/>
  <c r="Q68" i="18"/>
  <c r="Q71" i="18" s="1"/>
  <c r="AE62" i="18"/>
  <c r="AK62" i="18" s="1"/>
  <c r="AE69" i="18"/>
  <c r="AK69" i="18" s="1"/>
  <c r="Z56" i="18"/>
  <c r="Z59" i="18" s="1"/>
  <c r="AB56" i="18"/>
  <c r="AE56" i="18"/>
  <c r="AK56" i="18" s="1"/>
  <c r="X73" i="18"/>
  <c r="V74" i="18"/>
  <c r="V80" i="18"/>
  <c r="V83" i="18" s="1"/>
  <c r="U83" i="18" s="1"/>
  <c r="T81" i="18"/>
  <c r="Q82" i="18"/>
  <c r="AE86" i="18"/>
  <c r="AK86" i="18" s="1"/>
  <c r="Q88" i="18"/>
  <c r="Q91" i="18" s="1"/>
  <c r="O89" i="18"/>
  <c r="AN91" i="18"/>
  <c r="AE92" i="18"/>
  <c r="AK92" i="18" s="1"/>
  <c r="O61" i="18"/>
  <c r="O63" i="18" s="1"/>
  <c r="AE65" i="18"/>
  <c r="AK65" i="18" s="1"/>
  <c r="O68" i="18"/>
  <c r="AB73" i="18"/>
  <c r="AB75" i="18" s="1"/>
  <c r="M75" i="18"/>
  <c r="O97" i="18"/>
  <c r="Q97" i="18"/>
  <c r="Q99" i="18" s="1"/>
  <c r="P99" i="18" s="1"/>
  <c r="O62" i="18"/>
  <c r="O76" i="18"/>
  <c r="T97" i="18"/>
  <c r="T99" i="18" s="1"/>
  <c r="R99" i="18" s="1"/>
  <c r="V68" i="18"/>
  <c r="T69" i="18"/>
  <c r="Q76" i="18"/>
  <c r="O77" i="18"/>
  <c r="L91" i="18"/>
  <c r="AO91" i="18" s="1"/>
  <c r="V97" i="18"/>
  <c r="V99" i="18" s="1"/>
  <c r="U99" i="18" s="1"/>
  <c r="Z60" i="18"/>
  <c r="X61" i="18"/>
  <c r="X63" i="18" s="1"/>
  <c r="V62" i="18"/>
  <c r="X68" i="18"/>
  <c r="V69" i="18"/>
  <c r="T70" i="18"/>
  <c r="T76" i="18"/>
  <c r="T79" i="18" s="1"/>
  <c r="Q77" i="18"/>
  <c r="O78" i="18"/>
  <c r="AD82" i="18"/>
  <c r="AD83" i="18" s="1"/>
  <c r="AF83" i="18"/>
  <c r="O84" i="18"/>
  <c r="O87" i="18" s="1"/>
  <c r="AD88" i="18"/>
  <c r="AD91" i="18" s="1"/>
  <c r="AJ91" i="18" s="1"/>
  <c r="AB89" i="18"/>
  <c r="AB91" i="18" s="1"/>
  <c r="M91" i="18"/>
  <c r="Z96" i="18"/>
  <c r="Z99" i="18" s="1"/>
  <c r="Y99" i="18" s="1"/>
  <c r="X97" i="18"/>
  <c r="V98" i="18"/>
  <c r="Q84" i="18"/>
  <c r="Q87" i="18" s="1"/>
  <c r="Z97" i="18"/>
  <c r="X98" i="18"/>
  <c r="T68" i="18"/>
  <c r="V61" i="18"/>
  <c r="V63" i="18" s="1"/>
  <c r="T62" i="18"/>
  <c r="Q70" i="18"/>
  <c r="Z61" i="18"/>
  <c r="X62" i="18"/>
  <c r="M63" i="18"/>
  <c r="Z68" i="18"/>
  <c r="Z71" i="18" s="1"/>
  <c r="X69" i="18"/>
  <c r="V70" i="18"/>
  <c r="V76" i="18"/>
  <c r="V79" i="18" s="1"/>
  <c r="T77" i="18"/>
  <c r="Q78" i="18"/>
  <c r="Z47" i="18"/>
  <c r="Y47" i="18" s="1"/>
  <c r="X51" i="18"/>
  <c r="AE47" i="18"/>
  <c r="AK47" i="18" s="1"/>
  <c r="U47" i="18"/>
  <c r="W47" i="18"/>
  <c r="AA47" i="18"/>
  <c r="R47" i="18"/>
  <c r="AG51" i="18"/>
  <c r="R55" i="18"/>
  <c r="P55" i="18"/>
  <c r="O49" i="18"/>
  <c r="O51" i="18" s="1"/>
  <c r="AN51" i="18"/>
  <c r="AD53" i="18"/>
  <c r="AB54" i="18"/>
  <c r="X40" i="18"/>
  <c r="X43" i="18" s="1"/>
  <c r="T42" i="18"/>
  <c r="T43" i="18" s="1"/>
  <c r="AG46" i="18"/>
  <c r="AE46" i="18" s="1"/>
  <c r="AK46" i="18" s="1"/>
  <c r="AH47" i="18"/>
  <c r="T48" i="18"/>
  <c r="T51" i="18" s="1"/>
  <c r="Q49" i="18"/>
  <c r="Q51" i="18" s="1"/>
  <c r="O50" i="18"/>
  <c r="AG52" i="18"/>
  <c r="AG55" i="18" s="1"/>
  <c r="AE53" i="18"/>
  <c r="AK53" i="18" s="1"/>
  <c r="AD54" i="18"/>
  <c r="AF55" i="18"/>
  <c r="V49" i="18"/>
  <c r="V51" i="18" s="1"/>
  <c r="AD40" i="18"/>
  <c r="AD43" i="18" s="1"/>
  <c r="AJ43" i="18" s="1"/>
  <c r="AB48" i="18"/>
  <c r="Z49" i="18"/>
  <c r="X50" i="18"/>
  <c r="L51" i="18"/>
  <c r="AO51" i="18" s="1"/>
  <c r="X42" i="18"/>
  <c r="Z42" i="18"/>
  <c r="Z43" i="18" s="1"/>
  <c r="X49" i="18"/>
  <c r="AE40" i="18"/>
  <c r="AK40" i="18" s="1"/>
  <c r="AB42" i="18"/>
  <c r="AG40" i="18"/>
  <c r="AG43" i="18" s="1"/>
  <c r="AD42" i="18"/>
  <c r="AF43" i="18"/>
  <c r="O44" i="18"/>
  <c r="O47" i="18" s="1"/>
  <c r="N47" i="18" s="1"/>
  <c r="AD48" i="18"/>
  <c r="AB49" i="18"/>
  <c r="Z50" i="18"/>
  <c r="M51" i="18"/>
  <c r="L43" i="18"/>
  <c r="AO43" i="18" s="1"/>
  <c r="M43" i="18"/>
  <c r="AE42" i="18"/>
  <c r="AK42" i="18" s="1"/>
  <c r="Q44" i="18"/>
  <c r="Q47" i="18" s="1"/>
  <c r="P47" i="18" s="1"/>
  <c r="AN47" i="18"/>
  <c r="AE48" i="18"/>
  <c r="AK48" i="18" s="1"/>
  <c r="AD49" i="18"/>
  <c r="AB50" i="18"/>
  <c r="AH43" i="18"/>
  <c r="T44" i="18"/>
  <c r="T47" i="18" s="1"/>
  <c r="O46" i="18"/>
  <c r="AE49" i="18"/>
  <c r="AK49" i="18" s="1"/>
  <c r="AD50" i="18"/>
  <c r="O52" i="18"/>
  <c r="O55" i="18" s="1"/>
  <c r="N55" i="18" s="1"/>
  <c r="T49" i="18"/>
  <c r="AB40" i="18"/>
  <c r="Q46" i="18"/>
  <c r="Q52" i="18"/>
  <c r="Q55" i="18" s="1"/>
  <c r="AN55" i="18"/>
  <c r="AD44" i="18"/>
  <c r="AD47" i="18" s="1"/>
  <c r="AJ47" i="18" s="1"/>
  <c r="Z52" i="18"/>
  <c r="Z55" i="18" s="1"/>
  <c r="Y55" i="18" s="1"/>
  <c r="X53" i="18"/>
  <c r="X55" i="18" s="1"/>
  <c r="W55" i="18" s="1"/>
  <c r="V54" i="18"/>
  <c r="V55" i="18" s="1"/>
  <c r="U55" i="18" s="1"/>
  <c r="AB52" i="18"/>
  <c r="AB55" i="18" s="1"/>
  <c r="AA55" i="18" s="1"/>
  <c r="Z53" i="18"/>
  <c r="X54" i="18"/>
  <c r="AD52" i="18"/>
  <c r="AJ99" i="18" l="1"/>
  <c r="AC99" i="18"/>
  <c r="W95" i="18"/>
  <c r="U95" i="18"/>
  <c r="P95" i="18"/>
  <c r="AE95" i="18"/>
  <c r="AK95" i="18" s="1"/>
  <c r="N95" i="18"/>
  <c r="AA95" i="18"/>
  <c r="AC95" i="18"/>
  <c r="Y95" i="18"/>
  <c r="R95" i="18"/>
  <c r="Q79" i="18"/>
  <c r="O91" i="18"/>
  <c r="AD87" i="18"/>
  <c r="AJ87" i="18" s="1"/>
  <c r="Y91" i="18"/>
  <c r="AE91" i="18"/>
  <c r="AK91" i="18" s="1"/>
  <c r="N91" i="18"/>
  <c r="AC91" i="18"/>
  <c r="AA91" i="18"/>
  <c r="W91" i="18"/>
  <c r="R91" i="18"/>
  <c r="U91" i="18"/>
  <c r="P91" i="18"/>
  <c r="AC83" i="18"/>
  <c r="AJ83" i="18"/>
  <c r="T71" i="18"/>
  <c r="V71" i="18"/>
  <c r="O83" i="18"/>
  <c r="N83" i="18" s="1"/>
  <c r="AT64" i="18"/>
  <c r="AT65" i="18" s="1"/>
  <c r="AT66" i="18" s="1"/>
  <c r="AU63" i="18"/>
  <c r="AG63" i="18"/>
  <c r="O79" i="18"/>
  <c r="AE97" i="18"/>
  <c r="AK97" i="18" s="1"/>
  <c r="AG79" i="18"/>
  <c r="X71" i="18"/>
  <c r="T83" i="18"/>
  <c r="R83" i="18" s="1"/>
  <c r="AA79" i="18"/>
  <c r="Y79" i="18"/>
  <c r="W79" i="18"/>
  <c r="U79" i="18"/>
  <c r="R79" i="18"/>
  <c r="AE79" i="18"/>
  <c r="AK79" i="18" s="1"/>
  <c r="P79" i="18"/>
  <c r="N79" i="18"/>
  <c r="AC79" i="18"/>
  <c r="R75" i="18"/>
  <c r="P75" i="18"/>
  <c r="AC75" i="18"/>
  <c r="W75" i="18"/>
  <c r="N75" i="18"/>
  <c r="AA75" i="18"/>
  <c r="Y75" i="18"/>
  <c r="AE75" i="18"/>
  <c r="AK75" i="18" s="1"/>
  <c r="U75" i="18"/>
  <c r="AB59" i="18"/>
  <c r="Z79" i="18"/>
  <c r="AB95" i="18"/>
  <c r="AC71" i="18"/>
  <c r="Y71" i="18"/>
  <c r="AA71" i="18"/>
  <c r="W71" i="18"/>
  <c r="U71" i="18"/>
  <c r="R71" i="18"/>
  <c r="P71" i="18"/>
  <c r="AE71" i="18"/>
  <c r="AK71" i="18" s="1"/>
  <c r="Z63" i="18"/>
  <c r="O71" i="18"/>
  <c r="N71" i="18" s="1"/>
  <c r="AE83" i="18"/>
  <c r="AK83" i="18" s="1"/>
  <c r="AE67" i="18"/>
  <c r="AK67" i="18" s="1"/>
  <c r="Q83" i="18"/>
  <c r="P83" i="18" s="1"/>
  <c r="Y87" i="18"/>
  <c r="W87" i="18"/>
  <c r="R87" i="18"/>
  <c r="P87" i="18"/>
  <c r="AE87" i="18"/>
  <c r="AK87" i="18" s="1"/>
  <c r="N87" i="18"/>
  <c r="U87" i="18"/>
  <c r="AA87" i="18"/>
  <c r="AE63" i="18"/>
  <c r="AK63" i="18" s="1"/>
  <c r="N63" i="18"/>
  <c r="AC63" i="18"/>
  <c r="AA63" i="18"/>
  <c r="Y63" i="18"/>
  <c r="W63" i="18"/>
  <c r="U63" i="18"/>
  <c r="R63" i="18"/>
  <c r="P63" i="18"/>
  <c r="W59" i="18"/>
  <c r="R59" i="18"/>
  <c r="U59" i="18"/>
  <c r="AE59" i="18"/>
  <c r="AK59" i="18" s="1"/>
  <c r="N59" i="18"/>
  <c r="P59" i="18"/>
  <c r="AA59" i="18"/>
  <c r="AC59" i="18"/>
  <c r="Y59" i="18"/>
  <c r="W43" i="18"/>
  <c r="U43" i="18"/>
  <c r="R43" i="18"/>
  <c r="AC43" i="18"/>
  <c r="P43" i="18"/>
  <c r="AE43" i="18"/>
  <c r="AK43" i="18" s="1"/>
  <c r="N43" i="18"/>
  <c r="Y43" i="18"/>
  <c r="Z51" i="18"/>
  <c r="AB43" i="18"/>
  <c r="AA43" i="18" s="1"/>
  <c r="W51" i="18"/>
  <c r="U51" i="18"/>
  <c r="R51" i="18"/>
  <c r="P51" i="18"/>
  <c r="AE51" i="18"/>
  <c r="AK51" i="18" s="1"/>
  <c r="N51" i="18"/>
  <c r="AC51" i="18"/>
  <c r="Y51" i="18"/>
  <c r="AB51" i="18"/>
  <c r="AA51" i="18" s="1"/>
  <c r="AE52" i="18"/>
  <c r="AD51" i="18"/>
  <c r="AJ51" i="18" s="1"/>
  <c r="AG47" i="18"/>
  <c r="AD55" i="18"/>
  <c r="AC47" i="18"/>
  <c r="AC87" i="18" l="1"/>
  <c r="AU67" i="18"/>
  <c r="AT68" i="18"/>
  <c r="AT69" i="18" s="1"/>
  <c r="AT70" i="18" s="1"/>
  <c r="AE99" i="18"/>
  <c r="AK99" i="18" s="1"/>
  <c r="AK52" i="18"/>
  <c r="AE55" i="18"/>
  <c r="AK55" i="18" s="1"/>
  <c r="AJ55" i="18"/>
  <c r="AC55" i="18"/>
  <c r="AU71" i="18" l="1"/>
  <c r="AT72" i="18"/>
  <c r="AT73" i="18" s="1"/>
  <c r="AT74" i="18" s="1"/>
  <c r="AV39" i="18"/>
  <c r="AS39" i="18"/>
  <c r="AP39" i="18"/>
  <c r="AL39" i="18"/>
  <c r="AM39" i="18" s="1"/>
  <c r="K39" i="18"/>
  <c r="L39" i="18" s="1"/>
  <c r="AO39" i="18" s="1"/>
  <c r="I39" i="18"/>
  <c r="F39" i="18"/>
  <c r="D39" i="18"/>
  <c r="AQ38" i="18"/>
  <c r="AP38" i="18"/>
  <c r="AJ38" i="18"/>
  <c r="AI38" i="18"/>
  <c r="Q38" i="18"/>
  <c r="M38" i="18"/>
  <c r="Z38" i="18" s="1"/>
  <c r="AQ37" i="18"/>
  <c r="AQ39" i="18" s="1"/>
  <c r="AP37" i="18"/>
  <c r="AJ37" i="18"/>
  <c r="AI37" i="18"/>
  <c r="T37" i="18"/>
  <c r="M37" i="18"/>
  <c r="AB37" i="18" s="1"/>
  <c r="AQ36" i="18"/>
  <c r="AP36" i="18"/>
  <c r="AJ36" i="18"/>
  <c r="AI36" i="18"/>
  <c r="AI39" i="18" s="1"/>
  <c r="AD36" i="18"/>
  <c r="V36" i="18"/>
  <c r="Q36" i="18"/>
  <c r="O36" i="18"/>
  <c r="M36" i="18"/>
  <c r="M39" i="18" s="1"/>
  <c r="AV35" i="18"/>
  <c r="AS35" i="18"/>
  <c r="AQ35" i="18"/>
  <c r="AM35" i="18"/>
  <c r="AL35" i="18"/>
  <c r="K35" i="18"/>
  <c r="AH35" i="18" s="1"/>
  <c r="I35" i="18"/>
  <c r="F35" i="18"/>
  <c r="D35" i="18"/>
  <c r="AQ34" i="18"/>
  <c r="AP34" i="18"/>
  <c r="AJ34" i="18"/>
  <c r="AI34" i="18"/>
  <c r="AI35" i="18" s="1"/>
  <c r="AD34" i="18"/>
  <c r="X34" i="18"/>
  <c r="V34" i="18"/>
  <c r="T34" i="18"/>
  <c r="Q34" i="18"/>
  <c r="M34" i="18"/>
  <c r="AG34" i="18" s="1"/>
  <c r="AQ33" i="18"/>
  <c r="AP33" i="18"/>
  <c r="AJ33" i="18"/>
  <c r="AI33" i="18"/>
  <c r="Z33" i="18"/>
  <c r="X33" i="18"/>
  <c r="V33" i="18"/>
  <c r="T33" i="18"/>
  <c r="M33" i="18"/>
  <c r="AG33" i="18" s="1"/>
  <c r="AE33" i="18" s="1"/>
  <c r="AK33" i="18" s="1"/>
  <c r="AQ32" i="18"/>
  <c r="AP32" i="18"/>
  <c r="AP35" i="18" s="1"/>
  <c r="AJ32" i="18"/>
  <c r="AI32" i="18"/>
  <c r="AG32" i="18"/>
  <c r="AB32" i="18"/>
  <c r="Z32" i="18"/>
  <c r="X32" i="18"/>
  <c r="X35" i="18" s="1"/>
  <c r="V32" i="18"/>
  <c r="V35" i="18" s="1"/>
  <c r="Q32" i="18"/>
  <c r="O32" i="18"/>
  <c r="M32" i="18"/>
  <c r="M35" i="18" s="1"/>
  <c r="AV31" i="18"/>
  <c r="AS31" i="18"/>
  <c r="AL31" i="18"/>
  <c r="AM31" i="18" s="1"/>
  <c r="K31" i="18"/>
  <c r="AF31" i="18" s="1"/>
  <c r="I31" i="18"/>
  <c r="F31" i="18"/>
  <c r="D31" i="18"/>
  <c r="AQ30" i="18"/>
  <c r="AP30" i="18"/>
  <c r="AJ30" i="18"/>
  <c r="AI30" i="18"/>
  <c r="AD30" i="18"/>
  <c r="X30" i="18"/>
  <c r="V30" i="18"/>
  <c r="T30" i="18"/>
  <c r="Q30" i="18"/>
  <c r="O30" i="18"/>
  <c r="M30" i="18"/>
  <c r="AB30" i="18" s="1"/>
  <c r="AQ29" i="18"/>
  <c r="AP29" i="18"/>
  <c r="AJ29" i="18"/>
  <c r="AI29" i="18"/>
  <c r="AG29" i="18"/>
  <c r="AE29" i="18" s="1"/>
  <c r="AK29" i="18" s="1"/>
  <c r="AD29" i="18"/>
  <c r="Z29" i="18"/>
  <c r="X29" i="18"/>
  <c r="V29" i="18"/>
  <c r="T29" i="18"/>
  <c r="Q29" i="18"/>
  <c r="O29" i="18"/>
  <c r="M29" i="18"/>
  <c r="AB29" i="18" s="1"/>
  <c r="AQ28" i="18"/>
  <c r="AQ31" i="18" s="1"/>
  <c r="AP28" i="18"/>
  <c r="AP31" i="18" s="1"/>
  <c r="AJ28" i="18"/>
  <c r="AI28" i="18"/>
  <c r="AI31" i="18" s="1"/>
  <c r="Z28" i="18"/>
  <c r="M28" i="18"/>
  <c r="AG28" i="18" s="1"/>
  <c r="AV27" i="18"/>
  <c r="AS27" i="18"/>
  <c r="AL27" i="18"/>
  <c r="AM27" i="18" s="1"/>
  <c r="M27" i="18"/>
  <c r="L27" i="18"/>
  <c r="K27" i="18"/>
  <c r="AO27" i="18" s="1"/>
  <c r="I27" i="18"/>
  <c r="F27" i="18"/>
  <c r="D27" i="18"/>
  <c r="AQ26" i="18"/>
  <c r="AP26" i="18"/>
  <c r="AJ26" i="18"/>
  <c r="AI26" i="18"/>
  <c r="AG26" i="18"/>
  <c r="AE26" i="18" s="1"/>
  <c r="AK26" i="18" s="1"/>
  <c r="AB26" i="18"/>
  <c r="Z26" i="18"/>
  <c r="X26" i="18"/>
  <c r="V26" i="18"/>
  <c r="T26" i="18"/>
  <c r="Q26" i="18"/>
  <c r="O26" i="18"/>
  <c r="M26" i="18"/>
  <c r="AD26" i="18" s="1"/>
  <c r="AQ25" i="18"/>
  <c r="AP25" i="18"/>
  <c r="AJ25" i="18"/>
  <c r="AI25" i="18"/>
  <c r="AG25" i="18"/>
  <c r="AD25" i="18"/>
  <c r="AB25" i="18"/>
  <c r="Z25" i="18"/>
  <c r="X25" i="18"/>
  <c r="V25" i="18"/>
  <c r="T25" i="18"/>
  <c r="Q25" i="18"/>
  <c r="O25" i="18"/>
  <c r="M25" i="18"/>
  <c r="AE25" i="18" s="1"/>
  <c r="AK25" i="18" s="1"/>
  <c r="AQ24" i="18"/>
  <c r="AQ27" i="18" s="1"/>
  <c r="AP24" i="18"/>
  <c r="AP27" i="18" s="1"/>
  <c r="AJ24" i="18"/>
  <c r="AI24" i="18"/>
  <c r="AI27" i="18" s="1"/>
  <c r="AD24" i="18"/>
  <c r="AB24" i="18"/>
  <c r="AB27" i="18" s="1"/>
  <c r="X24" i="18"/>
  <c r="X27" i="18" s="1"/>
  <c r="M24" i="18"/>
  <c r="T24" i="18" s="1"/>
  <c r="T27" i="18" s="1"/>
  <c r="AV23" i="18"/>
  <c r="AS23" i="18"/>
  <c r="AN23" i="18"/>
  <c r="AL23" i="18"/>
  <c r="AM23" i="18" s="1"/>
  <c r="L23" i="18"/>
  <c r="K23" i="18"/>
  <c r="AH23" i="18" s="1"/>
  <c r="I23" i="18"/>
  <c r="F23" i="18"/>
  <c r="D23" i="18"/>
  <c r="AQ22" i="18"/>
  <c r="AP22" i="18"/>
  <c r="AJ22" i="18"/>
  <c r="AI22" i="18"/>
  <c r="AI23" i="18" s="1"/>
  <c r="Z22" i="18"/>
  <c r="X22" i="18"/>
  <c r="M22" i="18"/>
  <c r="AG22" i="18" s="1"/>
  <c r="AQ21" i="18"/>
  <c r="AP21" i="18"/>
  <c r="AJ21" i="18"/>
  <c r="AI21" i="18"/>
  <c r="M21" i="18"/>
  <c r="AG21" i="18" s="1"/>
  <c r="AQ20" i="18"/>
  <c r="AQ23" i="18" s="1"/>
  <c r="AP20" i="18"/>
  <c r="AP23" i="18" s="1"/>
  <c r="AJ20" i="18"/>
  <c r="AI20" i="18"/>
  <c r="M20" i="18"/>
  <c r="AG20" i="18" s="1"/>
  <c r="AG23" i="18" s="1"/>
  <c r="AV19" i="18"/>
  <c r="AS19" i="18"/>
  <c r="AN19" i="18"/>
  <c r="AM19" i="18"/>
  <c r="AL19" i="18"/>
  <c r="AF19" i="18"/>
  <c r="L19" i="18"/>
  <c r="K19" i="18"/>
  <c r="AO19" i="18" s="1"/>
  <c r="I19" i="18"/>
  <c r="F19" i="18"/>
  <c r="D19" i="18"/>
  <c r="AQ18" i="18"/>
  <c r="AP18" i="18"/>
  <c r="AJ18" i="18"/>
  <c r="AI18" i="18"/>
  <c r="AD18" i="18"/>
  <c r="AB18" i="18"/>
  <c r="Z18" i="18"/>
  <c r="X18" i="18"/>
  <c r="M18" i="18"/>
  <c r="T18" i="18" s="1"/>
  <c r="AQ17" i="18"/>
  <c r="AP17" i="18"/>
  <c r="AJ17" i="18"/>
  <c r="AI17" i="18"/>
  <c r="AD17" i="18"/>
  <c r="Z17" i="18"/>
  <c r="M17" i="18"/>
  <c r="V17" i="18" s="1"/>
  <c r="AQ16" i="18"/>
  <c r="AQ19" i="18" s="1"/>
  <c r="AP16" i="18"/>
  <c r="AP19" i="18" s="1"/>
  <c r="AJ16" i="18"/>
  <c r="AI16" i="18"/>
  <c r="AI19" i="18" s="1"/>
  <c r="AG16" i="18"/>
  <c r="AE16" i="18"/>
  <c r="AK16" i="18" s="1"/>
  <c r="AB16" i="18"/>
  <c r="O16" i="18"/>
  <c r="M16" i="18"/>
  <c r="X16" i="18" s="1"/>
  <c r="AT76" i="18" l="1"/>
  <c r="AT77" i="18" s="1"/>
  <c r="AT78" i="18" s="1"/>
  <c r="AU75" i="18"/>
  <c r="AG35" i="18"/>
  <c r="X19" i="18"/>
  <c r="W35" i="18"/>
  <c r="U35" i="18"/>
  <c r="R35" i="18"/>
  <c r="P35" i="18"/>
  <c r="AE35" i="18"/>
  <c r="AC35" i="18"/>
  <c r="AD27" i="18"/>
  <c r="Q35" i="18"/>
  <c r="M23" i="18"/>
  <c r="O17" i="18"/>
  <c r="Z16" i="18"/>
  <c r="Z19" i="18" s="1"/>
  <c r="X17" i="18"/>
  <c r="V18" i="18"/>
  <c r="V24" i="18"/>
  <c r="V27" i="18" s="1"/>
  <c r="U27" i="18" s="1"/>
  <c r="O33" i="18"/>
  <c r="O35" i="18" s="1"/>
  <c r="N35" i="18" s="1"/>
  <c r="AN35" i="18"/>
  <c r="AE36" i="18"/>
  <c r="AK36" i="18" s="1"/>
  <c r="AD37" i="18"/>
  <c r="AD39" i="18" s="1"/>
  <c r="AB38" i="18"/>
  <c r="AG30" i="18"/>
  <c r="AE30" i="18" s="1"/>
  <c r="AK30" i="18" s="1"/>
  <c r="AH31" i="18"/>
  <c r="T32" i="18"/>
  <c r="T35" i="18" s="1"/>
  <c r="Q33" i="18"/>
  <c r="O34" i="18"/>
  <c r="AG36" i="18"/>
  <c r="AD38" i="18"/>
  <c r="AF39" i="18"/>
  <c r="AA27" i="18"/>
  <c r="AD16" i="18"/>
  <c r="AD19" i="18" s="1"/>
  <c r="AJ19" i="18" s="1"/>
  <c r="AB17" i="18"/>
  <c r="AB19" i="18" s="1"/>
  <c r="M19" i="18"/>
  <c r="Z24" i="18"/>
  <c r="Z27" i="18" s="1"/>
  <c r="Y27" i="18" s="1"/>
  <c r="AG37" i="18"/>
  <c r="AE37" i="18" s="1"/>
  <c r="AK37" i="18" s="1"/>
  <c r="AG38" i="18"/>
  <c r="AE38" i="18" s="1"/>
  <c r="AK38" i="18" s="1"/>
  <c r="AH39" i="18"/>
  <c r="AE17" i="18"/>
  <c r="AK17" i="18" s="1"/>
  <c r="O21" i="18"/>
  <c r="AG18" i="18"/>
  <c r="AE18" i="18" s="1"/>
  <c r="AK18" i="18" s="1"/>
  <c r="AH19" i="18"/>
  <c r="T20" i="18"/>
  <c r="Q21" i="18"/>
  <c r="O22" i="18"/>
  <c r="AO23" i="18"/>
  <c r="AG24" i="18"/>
  <c r="AF27" i="18"/>
  <c r="O28" i="18"/>
  <c r="O31" i="18" s="1"/>
  <c r="AD32" i="18"/>
  <c r="AD35" i="18" s="1"/>
  <c r="AJ35" i="18" s="1"/>
  <c r="AB33" i="18"/>
  <c r="AB35" i="18" s="1"/>
  <c r="AA35" i="18" s="1"/>
  <c r="Z34" i="18"/>
  <c r="Z35" i="18" s="1"/>
  <c r="Y35" i="18" s="1"/>
  <c r="AG17" i="18"/>
  <c r="AG19" i="18" s="1"/>
  <c r="L35" i="18"/>
  <c r="AO35" i="18" s="1"/>
  <c r="V20" i="18"/>
  <c r="T21" i="18"/>
  <c r="Q22" i="18"/>
  <c r="Q28" i="18"/>
  <c r="Q31" i="18" s="1"/>
  <c r="AN31" i="18"/>
  <c r="AE32" i="18"/>
  <c r="AK32" i="18" s="1"/>
  <c r="AD33" i="18"/>
  <c r="AB34" i="18"/>
  <c r="X20" i="18"/>
  <c r="X23" i="18" s="1"/>
  <c r="V21" i="18"/>
  <c r="T22" i="18"/>
  <c r="AH27" i="18"/>
  <c r="T28" i="18"/>
  <c r="T31" i="18" s="1"/>
  <c r="AF35" i="18"/>
  <c r="Q20" i="18"/>
  <c r="Z20" i="18"/>
  <c r="X21" i="18"/>
  <c r="V22" i="18"/>
  <c r="R27" i="18"/>
  <c r="V28" i="18"/>
  <c r="V31" i="18" s="1"/>
  <c r="AE34" i="18"/>
  <c r="AK34" i="18" s="1"/>
  <c r="O37" i="18"/>
  <c r="O39" i="18" s="1"/>
  <c r="N39" i="18" s="1"/>
  <c r="AN39" i="18"/>
  <c r="O20" i="18"/>
  <c r="O23" i="18" s="1"/>
  <c r="AB20" i="18"/>
  <c r="AB23" i="18" s="1"/>
  <c r="Z21" i="18"/>
  <c r="X28" i="18"/>
  <c r="X31" i="18" s="1"/>
  <c r="T36" i="18"/>
  <c r="T39" i="18" s="1"/>
  <c r="R39" i="18" s="1"/>
  <c r="Q37" i="18"/>
  <c r="Q39" i="18" s="1"/>
  <c r="P39" i="18" s="1"/>
  <c r="O38" i="18"/>
  <c r="AB22" i="18"/>
  <c r="X36" i="18"/>
  <c r="V37" i="18"/>
  <c r="T38" i="18"/>
  <c r="AD20" i="18"/>
  <c r="AE20" i="18"/>
  <c r="AK20" i="18" s="1"/>
  <c r="T16" i="18"/>
  <c r="Q17" i="18"/>
  <c r="O18" i="18"/>
  <c r="AE21" i="18"/>
  <c r="AK21" i="18" s="1"/>
  <c r="AD22" i="18"/>
  <c r="AF23" i="18"/>
  <c r="O24" i="18"/>
  <c r="O27" i="18" s="1"/>
  <c r="N27" i="18" s="1"/>
  <c r="W27" i="18"/>
  <c r="AD28" i="18"/>
  <c r="AD31" i="18" s="1"/>
  <c r="AJ31" i="18" s="1"/>
  <c r="Z30" i="18"/>
  <c r="Z31" i="18" s="1"/>
  <c r="M31" i="18"/>
  <c r="Z36" i="18"/>
  <c r="X37" i="18"/>
  <c r="V38" i="18"/>
  <c r="V39" i="18" s="1"/>
  <c r="U39" i="18" s="1"/>
  <c r="AB21" i="18"/>
  <c r="Q16" i="18"/>
  <c r="AD21" i="18"/>
  <c r="AB28" i="18"/>
  <c r="AB31" i="18" s="1"/>
  <c r="L31" i="18"/>
  <c r="AO31" i="18" s="1"/>
  <c r="V16" i="18"/>
  <c r="V19" i="18" s="1"/>
  <c r="T17" i="18"/>
  <c r="Q18" i="18"/>
  <c r="AE22" i="18"/>
  <c r="AK22" i="18" s="1"/>
  <c r="Q24" i="18"/>
  <c r="Q27" i="18" s="1"/>
  <c r="P27" i="18" s="1"/>
  <c r="AN27" i="18"/>
  <c r="AE28" i="18"/>
  <c r="AK28" i="18" s="1"/>
  <c r="AB36" i="18"/>
  <c r="Z37" i="18"/>
  <c r="X38" i="18"/>
  <c r="AT80" i="18" l="1"/>
  <c r="AT81" i="18" s="1"/>
  <c r="AT82" i="18" s="1"/>
  <c r="AU79" i="18"/>
  <c r="AJ39" i="18"/>
  <c r="AC39" i="18"/>
  <c r="AA19" i="18"/>
  <c r="Y19" i="18"/>
  <c r="U19" i="18"/>
  <c r="P19" i="18"/>
  <c r="AC19" i="18"/>
  <c r="W19" i="18"/>
  <c r="AE19" i="18"/>
  <c r="AK19" i="18" s="1"/>
  <c r="AG27" i="18"/>
  <c r="AE24" i="18"/>
  <c r="AG31" i="18"/>
  <c r="T19" i="18"/>
  <c r="R19" i="18" s="1"/>
  <c r="AK35" i="18"/>
  <c r="Q19" i="18"/>
  <c r="AG39" i="18"/>
  <c r="AD23" i="18"/>
  <c r="AJ23" i="18" s="1"/>
  <c r="T23" i="18"/>
  <c r="O19" i="18"/>
  <c r="N19" i="18" s="1"/>
  <c r="N23" i="18"/>
  <c r="P23" i="18"/>
  <c r="AE23" i="18"/>
  <c r="AK23" i="18" s="1"/>
  <c r="AC23" i="18"/>
  <c r="AA23" i="18"/>
  <c r="W23" i="18"/>
  <c r="Y23" i="18"/>
  <c r="U23" i="18"/>
  <c r="R23" i="18"/>
  <c r="Z23" i="18"/>
  <c r="V23" i="18"/>
  <c r="AJ27" i="18"/>
  <c r="AC27" i="18"/>
  <c r="AE39" i="18"/>
  <c r="AK39" i="18" s="1"/>
  <c r="Z39" i="18"/>
  <c r="Y39" i="18" s="1"/>
  <c r="X39" i="18"/>
  <c r="W39" i="18" s="1"/>
  <c r="AB39" i="18"/>
  <c r="AA39" i="18" s="1"/>
  <c r="AE31" i="18"/>
  <c r="AK31" i="18" s="1"/>
  <c r="N31" i="18"/>
  <c r="AC31" i="18"/>
  <c r="AA31" i="18"/>
  <c r="Y31" i="18"/>
  <c r="W31" i="18"/>
  <c r="U31" i="18"/>
  <c r="R31" i="18"/>
  <c r="P31" i="18"/>
  <c r="Q23" i="18"/>
  <c r="AT84" i="18" l="1"/>
  <c r="AT85" i="18" s="1"/>
  <c r="AT86" i="18" s="1"/>
  <c r="AU83" i="18"/>
  <c r="AK24" i="18"/>
  <c r="AE27" i="18"/>
  <c r="AK27" i="18" s="1"/>
  <c r="AT88" i="18" l="1"/>
  <c r="AT89" i="18" s="1"/>
  <c r="AT90" i="18" s="1"/>
  <c r="AU87" i="18"/>
  <c r="AV15" i="18"/>
  <c r="AS15" i="18"/>
  <c r="AQ15" i="18"/>
  <c r="AP15" i="18"/>
  <c r="AM15" i="18"/>
  <c r="AL15" i="18"/>
  <c r="AH15" i="18"/>
  <c r="AF15" i="18"/>
  <c r="K15" i="18"/>
  <c r="L15" i="18" s="1"/>
  <c r="I15" i="18"/>
  <c r="F15" i="18"/>
  <c r="D15" i="18"/>
  <c r="AQ14" i="18"/>
  <c r="AP14" i="18"/>
  <c r="AJ14" i="18"/>
  <c r="AI14" i="18"/>
  <c r="AG14" i="18"/>
  <c r="AD14" i="18"/>
  <c r="AB14" i="18"/>
  <c r="Z14" i="18"/>
  <c r="X14" i="18"/>
  <c r="V14" i="18"/>
  <c r="T14" i="18"/>
  <c r="Q14" i="18"/>
  <c r="O14" i="18"/>
  <c r="M14" i="18"/>
  <c r="AE14" i="18" s="1"/>
  <c r="AK14" i="18" s="1"/>
  <c r="AQ13" i="18"/>
  <c r="AP13" i="18"/>
  <c r="AJ13" i="18"/>
  <c r="AI13" i="18"/>
  <c r="AI15" i="18" s="1"/>
  <c r="V13" i="18"/>
  <c r="T13" i="18"/>
  <c r="M13" i="18"/>
  <c r="M15" i="18" s="1"/>
  <c r="AQ12" i="18"/>
  <c r="AP12" i="18"/>
  <c r="AJ12" i="18"/>
  <c r="AI12" i="18"/>
  <c r="AG12" i="18"/>
  <c r="AD12" i="18"/>
  <c r="AB12" i="18"/>
  <c r="Z12" i="18"/>
  <c r="X12" i="18"/>
  <c r="V12" i="18"/>
  <c r="V15" i="18" s="1"/>
  <c r="T12" i="18"/>
  <c r="T15" i="18" s="1"/>
  <c r="Q12" i="18"/>
  <c r="O12" i="18"/>
  <c r="M12" i="18"/>
  <c r="AV11" i="18"/>
  <c r="AS11" i="18"/>
  <c r="AQ11" i="18"/>
  <c r="AO11" i="18"/>
  <c r="AL11" i="18"/>
  <c r="AM11" i="18" s="1"/>
  <c r="K11" i="18"/>
  <c r="AH11" i="18" s="1"/>
  <c r="I11" i="18"/>
  <c r="F11" i="18"/>
  <c r="D11" i="18"/>
  <c r="AQ10" i="18"/>
  <c r="AP10" i="18"/>
  <c r="AJ10" i="18"/>
  <c r="AI10" i="18"/>
  <c r="AI11" i="18" s="1"/>
  <c r="AD10" i="18"/>
  <c r="Z10" i="18"/>
  <c r="V10" i="18"/>
  <c r="T10" i="18"/>
  <c r="O10" i="18"/>
  <c r="M10" i="18"/>
  <c r="AG10" i="18" s="1"/>
  <c r="AQ9" i="18"/>
  <c r="AP9" i="18"/>
  <c r="AJ9" i="18"/>
  <c r="AI9" i="18"/>
  <c r="AB9" i="18"/>
  <c r="X9" i="18"/>
  <c r="V9" i="18"/>
  <c r="Q9" i="18"/>
  <c r="M9" i="18"/>
  <c r="AG9" i="18" s="1"/>
  <c r="AE9" i="18" s="1"/>
  <c r="AK9" i="18" s="1"/>
  <c r="AQ8" i="18"/>
  <c r="AP8" i="18"/>
  <c r="AP11" i="18" s="1"/>
  <c r="AJ8" i="18"/>
  <c r="AI8" i="18"/>
  <c r="Z8" i="18"/>
  <c r="X8" i="18"/>
  <c r="T8" i="18"/>
  <c r="M8" i="18"/>
  <c r="O8" i="18" s="1"/>
  <c r="AV7" i="18"/>
  <c r="AS7" i="18"/>
  <c r="AM7" i="18"/>
  <c r="AL7" i="18"/>
  <c r="AH7" i="18"/>
  <c r="L7" i="18"/>
  <c r="K7" i="18"/>
  <c r="AF7" i="18" s="1"/>
  <c r="I7" i="18"/>
  <c r="F7" i="18"/>
  <c r="D7" i="18"/>
  <c r="AQ6" i="18"/>
  <c r="AP6" i="18"/>
  <c r="AJ6" i="18"/>
  <c r="AI6" i="18"/>
  <c r="AG6" i="18"/>
  <c r="AE6" i="18" s="1"/>
  <c r="AK6" i="18" s="1"/>
  <c r="AD6" i="18"/>
  <c r="AB6" i="18"/>
  <c r="Z6" i="18"/>
  <c r="X6" i="18"/>
  <c r="V6" i="18"/>
  <c r="T6" i="18"/>
  <c r="O6" i="18"/>
  <c r="M6" i="18"/>
  <c r="Q6" i="18" s="1"/>
  <c r="AQ5" i="18"/>
  <c r="AP5" i="18"/>
  <c r="AJ5" i="18"/>
  <c r="AI5" i="18"/>
  <c r="Z5" i="18"/>
  <c r="X5" i="18"/>
  <c r="M5" i="18"/>
  <c r="AQ4" i="18"/>
  <c r="AQ7" i="18" s="1"/>
  <c r="AP4" i="18"/>
  <c r="AE4" i="18" s="1"/>
  <c r="AK4" i="18" s="1"/>
  <c r="AJ4" i="18"/>
  <c r="AI4" i="18"/>
  <c r="AI7" i="18" s="1"/>
  <c r="AG4" i="18"/>
  <c r="AD4" i="18"/>
  <c r="AB4" i="18"/>
  <c r="Z4" i="18"/>
  <c r="Z7" i="18" s="1"/>
  <c r="X4" i="18"/>
  <c r="X7" i="18" s="1"/>
  <c r="T4" i="18"/>
  <c r="O4" i="18"/>
  <c r="M4" i="18"/>
  <c r="V4" i="18" s="1"/>
  <c r="AT3" i="18"/>
  <c r="AT4" i="18" s="1"/>
  <c r="AT5" i="18" s="1"/>
  <c r="AT6" i="18" s="1"/>
  <c r="AV127" i="10"/>
  <c r="AS127" i="10"/>
  <c r="AL127" i="10"/>
  <c r="AM127" i="10" s="1"/>
  <c r="K127" i="10"/>
  <c r="L127" i="10" s="1"/>
  <c r="AO127" i="10" s="1"/>
  <c r="I127" i="10"/>
  <c r="F127" i="10"/>
  <c r="D127" i="10"/>
  <c r="AQ126" i="10"/>
  <c r="AP126" i="10"/>
  <c r="AJ126" i="10"/>
  <c r="AI126" i="10"/>
  <c r="AI127" i="10" s="1"/>
  <c r="Z126" i="10"/>
  <c r="V126" i="10"/>
  <c r="T126" i="10"/>
  <c r="M126" i="10"/>
  <c r="X126" i="10" s="1"/>
  <c r="AQ125" i="10"/>
  <c r="AQ127" i="10" s="1"/>
  <c r="AP125" i="10"/>
  <c r="AJ125" i="10"/>
  <c r="AI125" i="10"/>
  <c r="AB125" i="10"/>
  <c r="X125" i="10"/>
  <c r="V125" i="10"/>
  <c r="M125" i="10"/>
  <c r="Z125" i="10" s="1"/>
  <c r="AQ124" i="10"/>
  <c r="AP124" i="10"/>
  <c r="AP127" i="10" s="1"/>
  <c r="AJ124" i="10"/>
  <c r="AI124" i="10"/>
  <c r="M124" i="10"/>
  <c r="M127" i="10" s="1"/>
  <c r="AV123" i="10"/>
  <c r="AS123" i="10"/>
  <c r="AQ123" i="10"/>
  <c r="AM123" i="10"/>
  <c r="AL123" i="10"/>
  <c r="K123" i="10"/>
  <c r="AH123" i="10" s="1"/>
  <c r="I123" i="10"/>
  <c r="F123" i="10"/>
  <c r="D123" i="10"/>
  <c r="AQ122" i="10"/>
  <c r="AP122" i="10"/>
  <c r="AJ122" i="10"/>
  <c r="AI122" i="10"/>
  <c r="AD122" i="10"/>
  <c r="AB122" i="10"/>
  <c r="X122" i="10"/>
  <c r="V122" i="10"/>
  <c r="T122" i="10"/>
  <c r="M122" i="10"/>
  <c r="AG122" i="10" s="1"/>
  <c r="AE122" i="10" s="1"/>
  <c r="AK122" i="10" s="1"/>
  <c r="AQ121" i="10"/>
  <c r="AP121" i="10"/>
  <c r="AJ121" i="10"/>
  <c r="AI121" i="10"/>
  <c r="AD121" i="10"/>
  <c r="Z121" i="10"/>
  <c r="X121" i="10"/>
  <c r="V121" i="10"/>
  <c r="M121" i="10"/>
  <c r="AG121" i="10" s="1"/>
  <c r="AQ120" i="10"/>
  <c r="AP120" i="10"/>
  <c r="AP123" i="10" s="1"/>
  <c r="AJ120" i="10"/>
  <c r="AI120" i="10"/>
  <c r="AI123" i="10" s="1"/>
  <c r="AB120" i="10"/>
  <c r="Z120" i="10"/>
  <c r="X120" i="10"/>
  <c r="X123" i="10" s="1"/>
  <c r="M120" i="10"/>
  <c r="O120" i="10" s="1"/>
  <c r="AV119" i="10"/>
  <c r="AS119" i="10"/>
  <c r="AL119" i="10"/>
  <c r="AM119" i="10" s="1"/>
  <c r="K119" i="10"/>
  <c r="AF119" i="10" s="1"/>
  <c r="I119" i="10"/>
  <c r="F119" i="10"/>
  <c r="D119" i="10"/>
  <c r="AQ118" i="10"/>
  <c r="AP118" i="10"/>
  <c r="AJ118" i="10"/>
  <c r="AI118" i="10"/>
  <c r="X118" i="10"/>
  <c r="V118" i="10"/>
  <c r="T118" i="10"/>
  <c r="M118" i="10"/>
  <c r="AD118" i="10" s="1"/>
  <c r="AQ117" i="10"/>
  <c r="AP117" i="10"/>
  <c r="AJ117" i="10"/>
  <c r="AI117" i="10"/>
  <c r="AD117" i="10"/>
  <c r="AB117" i="10"/>
  <c r="Z117" i="10"/>
  <c r="X117" i="10"/>
  <c r="V117" i="10"/>
  <c r="Q117" i="10"/>
  <c r="O117" i="10"/>
  <c r="M117" i="10"/>
  <c r="T117" i="10" s="1"/>
  <c r="AQ116" i="10"/>
  <c r="AQ119" i="10" s="1"/>
  <c r="AP116" i="10"/>
  <c r="AP119" i="10" s="1"/>
  <c r="AJ116" i="10"/>
  <c r="AI116" i="10"/>
  <c r="AI119" i="10" s="1"/>
  <c r="Z116" i="10"/>
  <c r="M116" i="10"/>
  <c r="AG116" i="10" s="1"/>
  <c r="AV115" i="10"/>
  <c r="AS115" i="10"/>
  <c r="AQ115" i="10"/>
  <c r="AP115" i="10"/>
  <c r="AL115" i="10"/>
  <c r="AM115" i="10" s="1"/>
  <c r="M115" i="10"/>
  <c r="K115" i="10"/>
  <c r="L115" i="10" s="1"/>
  <c r="AO115" i="10" s="1"/>
  <c r="I115" i="10"/>
  <c r="F115" i="10"/>
  <c r="D115" i="10"/>
  <c r="AQ114" i="10"/>
  <c r="AP114" i="10"/>
  <c r="AJ114" i="10"/>
  <c r="AI114" i="10"/>
  <c r="AG114" i="10"/>
  <c r="AE114" i="10"/>
  <c r="AK114" i="10" s="1"/>
  <c r="AB114" i="10"/>
  <c r="Z114" i="10"/>
  <c r="V114" i="10"/>
  <c r="T114" i="10"/>
  <c r="Q114" i="10"/>
  <c r="O114" i="10"/>
  <c r="M114" i="10"/>
  <c r="X114" i="10" s="1"/>
  <c r="AQ113" i="10"/>
  <c r="AP113" i="10"/>
  <c r="AJ113" i="10"/>
  <c r="AI113" i="10"/>
  <c r="AG113" i="10"/>
  <c r="AE113" i="10" s="1"/>
  <c r="AK113" i="10" s="1"/>
  <c r="AD113" i="10"/>
  <c r="AB113" i="10"/>
  <c r="X113" i="10"/>
  <c r="V113" i="10"/>
  <c r="T113" i="10"/>
  <c r="Q113" i="10"/>
  <c r="O113" i="10"/>
  <c r="M113" i="10"/>
  <c r="Z113" i="10" s="1"/>
  <c r="AQ112" i="10"/>
  <c r="AP112" i="10"/>
  <c r="AJ112" i="10"/>
  <c r="AI112" i="10"/>
  <c r="AI115" i="10" s="1"/>
  <c r="AD112" i="10"/>
  <c r="Z112" i="10"/>
  <c r="X112" i="10"/>
  <c r="V112" i="10"/>
  <c r="V115" i="10" s="1"/>
  <c r="T112" i="10"/>
  <c r="T115" i="10" s="1"/>
  <c r="M112" i="10"/>
  <c r="AB112" i="10" s="1"/>
  <c r="AB115" i="10" s="1"/>
  <c r="AV111" i="10"/>
  <c r="AS111" i="10"/>
  <c r="AM111" i="10"/>
  <c r="AL111" i="10"/>
  <c r="AH111" i="10"/>
  <c r="K111" i="10"/>
  <c r="AF111" i="10" s="1"/>
  <c r="I111" i="10"/>
  <c r="F111" i="10"/>
  <c r="D111" i="10"/>
  <c r="AQ110" i="10"/>
  <c r="AP110" i="10"/>
  <c r="AJ110" i="10"/>
  <c r="AI110" i="10"/>
  <c r="AG110" i="10"/>
  <c r="AE110" i="10"/>
  <c r="AK110" i="10" s="1"/>
  <c r="AB110" i="10"/>
  <c r="Z110" i="10"/>
  <c r="V110" i="10"/>
  <c r="T110" i="10"/>
  <c r="Q110" i="10"/>
  <c r="O110" i="10"/>
  <c r="M110" i="10"/>
  <c r="AD110" i="10" s="1"/>
  <c r="AQ109" i="10"/>
  <c r="AP109" i="10"/>
  <c r="AP111" i="10" s="1"/>
  <c r="AJ109" i="10"/>
  <c r="AI109" i="10"/>
  <c r="AG109" i="10"/>
  <c r="V109" i="10"/>
  <c r="M109" i="10"/>
  <c r="AE109" i="10" s="1"/>
  <c r="AK109" i="10" s="1"/>
  <c r="AQ108" i="10"/>
  <c r="AQ111" i="10" s="1"/>
  <c r="AP108" i="10"/>
  <c r="AJ108" i="10"/>
  <c r="AI108" i="10"/>
  <c r="AI111" i="10" s="1"/>
  <c r="AD108" i="10"/>
  <c r="Z108" i="10"/>
  <c r="X108" i="10"/>
  <c r="V108" i="10"/>
  <c r="V111" i="10" s="1"/>
  <c r="T108" i="10"/>
  <c r="O108" i="10"/>
  <c r="M108" i="10"/>
  <c r="AG108" i="10" s="1"/>
  <c r="AG111" i="10" s="1"/>
  <c r="AV107" i="10"/>
  <c r="AS107" i="10"/>
  <c r="AL107" i="10"/>
  <c r="AM107" i="10" s="1"/>
  <c r="L107" i="10"/>
  <c r="AO107" i="10" s="1"/>
  <c r="K107" i="10"/>
  <c r="AN107" i="10" s="1"/>
  <c r="I107" i="10"/>
  <c r="F107" i="10"/>
  <c r="D107" i="10"/>
  <c r="AQ106" i="10"/>
  <c r="AP106" i="10"/>
  <c r="AJ106" i="10"/>
  <c r="AI106" i="10"/>
  <c r="AB106" i="10"/>
  <c r="Z106" i="10"/>
  <c r="X106" i="10"/>
  <c r="V106" i="10"/>
  <c r="T106" i="10"/>
  <c r="Q106" i="10"/>
  <c r="O106" i="10"/>
  <c r="M106" i="10"/>
  <c r="AG106" i="10" s="1"/>
  <c r="AE106" i="10" s="1"/>
  <c r="AK106" i="10" s="1"/>
  <c r="AQ105" i="10"/>
  <c r="AP105" i="10"/>
  <c r="AJ105" i="10"/>
  <c r="AI105" i="10"/>
  <c r="AD105" i="10"/>
  <c r="AB105" i="10"/>
  <c r="Z105" i="10"/>
  <c r="X105" i="10"/>
  <c r="T105" i="10"/>
  <c r="M105" i="10"/>
  <c r="V105" i="10" s="1"/>
  <c r="AQ104" i="10"/>
  <c r="AQ107" i="10" s="1"/>
  <c r="AP104" i="10"/>
  <c r="AP107" i="10" s="1"/>
  <c r="AJ104" i="10"/>
  <c r="AI104" i="10"/>
  <c r="AI107" i="10" s="1"/>
  <c r="M104" i="10"/>
  <c r="M107" i="10" s="1"/>
  <c r="AV103" i="10"/>
  <c r="AS103" i="10"/>
  <c r="AN103" i="10"/>
  <c r="AL103" i="10"/>
  <c r="AM103" i="10" s="1"/>
  <c r="L103" i="10"/>
  <c r="AO103" i="10" s="1"/>
  <c r="K103" i="10"/>
  <c r="AH103" i="10" s="1"/>
  <c r="I103" i="10"/>
  <c r="F103" i="10"/>
  <c r="D103" i="10"/>
  <c r="AQ102" i="10"/>
  <c r="AP102" i="10"/>
  <c r="AJ102" i="10"/>
  <c r="AI102" i="10"/>
  <c r="AI103" i="10" s="1"/>
  <c r="AB102" i="10"/>
  <c r="Z102" i="10"/>
  <c r="X102" i="10"/>
  <c r="M102" i="10"/>
  <c r="AG102" i="10" s="1"/>
  <c r="AQ101" i="10"/>
  <c r="AP101" i="10"/>
  <c r="AJ101" i="10"/>
  <c r="AI101" i="10"/>
  <c r="AD101" i="10"/>
  <c r="AB101" i="10"/>
  <c r="Z101" i="10"/>
  <c r="O101" i="10"/>
  <c r="M101" i="10"/>
  <c r="AG101" i="10" s="1"/>
  <c r="AQ100" i="10"/>
  <c r="AQ103" i="10" s="1"/>
  <c r="AP100" i="10"/>
  <c r="AP103" i="10" s="1"/>
  <c r="AJ100" i="10"/>
  <c r="AI100" i="10"/>
  <c r="M100" i="10"/>
  <c r="O100" i="10" s="1"/>
  <c r="AV99" i="10"/>
  <c r="AS99" i="10"/>
  <c r="AM99" i="10"/>
  <c r="AL99" i="10"/>
  <c r="K99" i="10"/>
  <c r="AF99" i="10" s="1"/>
  <c r="I99" i="10"/>
  <c r="F99" i="10"/>
  <c r="D99" i="10"/>
  <c r="AQ98" i="10"/>
  <c r="AP98" i="10"/>
  <c r="AJ98" i="10"/>
  <c r="AI98" i="10"/>
  <c r="V98" i="10"/>
  <c r="M98" i="10"/>
  <c r="AD98" i="10" s="1"/>
  <c r="AQ97" i="10"/>
  <c r="AP97" i="10"/>
  <c r="AJ97" i="10"/>
  <c r="AI97" i="10"/>
  <c r="X97" i="10"/>
  <c r="O97" i="10"/>
  <c r="M97" i="10"/>
  <c r="AQ96" i="10"/>
  <c r="AQ99" i="10" s="1"/>
  <c r="AP96" i="10"/>
  <c r="AP99" i="10" s="1"/>
  <c r="AJ96" i="10"/>
  <c r="AI96" i="10"/>
  <c r="AI99" i="10" s="1"/>
  <c r="Z96" i="10"/>
  <c r="Q96" i="10"/>
  <c r="M96" i="10"/>
  <c r="AG96" i="10" s="1"/>
  <c r="AV95" i="10"/>
  <c r="AS95" i="10"/>
  <c r="AO95" i="10"/>
  <c r="AN95" i="10"/>
  <c r="AM95" i="10"/>
  <c r="AL95" i="10"/>
  <c r="AH95" i="10"/>
  <c r="AF95" i="10"/>
  <c r="L95" i="10"/>
  <c r="K95" i="10"/>
  <c r="I95" i="10"/>
  <c r="F95" i="10"/>
  <c r="D95" i="10"/>
  <c r="AQ94" i="10"/>
  <c r="AP94" i="10"/>
  <c r="AJ94" i="10"/>
  <c r="AI94" i="10"/>
  <c r="AD94" i="10"/>
  <c r="AB94" i="10"/>
  <c r="M94" i="10"/>
  <c r="O94" i="10" s="1"/>
  <c r="AQ93" i="10"/>
  <c r="AP93" i="10"/>
  <c r="AP95" i="10" s="1"/>
  <c r="AJ93" i="10"/>
  <c r="AI93" i="10"/>
  <c r="AG93" i="10"/>
  <c r="M93" i="10"/>
  <c r="Q93" i="10" s="1"/>
  <c r="AQ92" i="10"/>
  <c r="AQ95" i="10" s="1"/>
  <c r="AP92" i="10"/>
  <c r="AJ92" i="10"/>
  <c r="AI92" i="10"/>
  <c r="AI95" i="10" s="1"/>
  <c r="AG92" i="10"/>
  <c r="AE92" i="10"/>
  <c r="AK92" i="10" s="1"/>
  <c r="V92" i="10"/>
  <c r="T92" i="10"/>
  <c r="Q92" i="10"/>
  <c r="O92" i="10"/>
  <c r="M92" i="10"/>
  <c r="M95" i="10" s="1"/>
  <c r="AV91" i="10"/>
  <c r="AS91" i="10"/>
  <c r="AQ91" i="10"/>
  <c r="AP91" i="10"/>
  <c r="AO91" i="10"/>
  <c r="AN91" i="10"/>
  <c r="AL91" i="10"/>
  <c r="AM91" i="10" s="1"/>
  <c r="AH91" i="10"/>
  <c r="AF91" i="10"/>
  <c r="M91" i="10"/>
  <c r="L91" i="10"/>
  <c r="K91" i="10"/>
  <c r="I91" i="10"/>
  <c r="F91" i="10"/>
  <c r="D91" i="10"/>
  <c r="AQ90" i="10"/>
  <c r="AP90" i="10"/>
  <c r="AJ90" i="10"/>
  <c r="AI90" i="10"/>
  <c r="Z90" i="10"/>
  <c r="Q90" i="10"/>
  <c r="M90" i="10"/>
  <c r="AG90" i="10" s="1"/>
  <c r="AQ89" i="10"/>
  <c r="AP89" i="10"/>
  <c r="AJ89" i="10"/>
  <c r="AI89" i="10"/>
  <c r="AG89" i="10"/>
  <c r="AE89" i="10"/>
  <c r="AK89" i="10" s="1"/>
  <c r="AB89" i="10"/>
  <c r="V89" i="10"/>
  <c r="T89" i="10"/>
  <c r="Q89" i="10"/>
  <c r="O89" i="10"/>
  <c r="M89" i="10"/>
  <c r="AD89" i="10" s="1"/>
  <c r="AQ88" i="10"/>
  <c r="AP88" i="10"/>
  <c r="AJ88" i="10"/>
  <c r="AI88" i="10"/>
  <c r="AI91" i="10" s="1"/>
  <c r="AG88" i="10"/>
  <c r="AG91" i="10" s="1"/>
  <c r="AD88" i="10"/>
  <c r="X88" i="10"/>
  <c r="V88" i="10"/>
  <c r="T88" i="10"/>
  <c r="Q88" i="10"/>
  <c r="Q91" i="10" s="1"/>
  <c r="M88" i="10"/>
  <c r="AE88" i="10" s="1"/>
  <c r="AK88" i="10" s="1"/>
  <c r="AV87" i="10"/>
  <c r="AS87" i="10"/>
  <c r="AP87" i="10"/>
  <c r="AM87" i="10"/>
  <c r="AL87" i="10"/>
  <c r="AH87" i="10"/>
  <c r="K87" i="10"/>
  <c r="AN87" i="10" s="1"/>
  <c r="I87" i="10"/>
  <c r="F87" i="10"/>
  <c r="D87" i="10"/>
  <c r="AQ86" i="10"/>
  <c r="AQ87" i="10" s="1"/>
  <c r="AP86" i="10"/>
  <c r="AJ86" i="10"/>
  <c r="AI86" i="10"/>
  <c r="AI87" i="10" s="1"/>
  <c r="AG86" i="10"/>
  <c r="AE86" i="10"/>
  <c r="AK86" i="10" s="1"/>
  <c r="AB86" i="10"/>
  <c r="V86" i="10"/>
  <c r="T86" i="10"/>
  <c r="Q86" i="10"/>
  <c r="O86" i="10"/>
  <c r="M86" i="10"/>
  <c r="AD86" i="10" s="1"/>
  <c r="AQ85" i="10"/>
  <c r="AP85" i="10"/>
  <c r="AJ85" i="10"/>
  <c r="AI85" i="10"/>
  <c r="M85" i="10"/>
  <c r="V85" i="10" s="1"/>
  <c r="AQ84" i="10"/>
  <c r="AP84" i="10"/>
  <c r="AE84" i="10" s="1"/>
  <c r="AK84" i="10" s="1"/>
  <c r="AJ84" i="10"/>
  <c r="AI84" i="10"/>
  <c r="AG84" i="10"/>
  <c r="Z84" i="10"/>
  <c r="X84" i="10"/>
  <c r="V84" i="10"/>
  <c r="T84" i="10"/>
  <c r="Q84" i="10"/>
  <c r="O84" i="10"/>
  <c r="M84" i="10"/>
  <c r="M87" i="10" s="1"/>
  <c r="AV83" i="10"/>
  <c r="AS83" i="10"/>
  <c r="AQ83" i="10"/>
  <c r="AP83" i="10"/>
  <c r="AM83" i="10"/>
  <c r="AL83" i="10"/>
  <c r="AF83" i="10"/>
  <c r="K83" i="10"/>
  <c r="AH83" i="10" s="1"/>
  <c r="I83" i="10"/>
  <c r="F83" i="10"/>
  <c r="D83" i="10"/>
  <c r="AQ82" i="10"/>
  <c r="AP82" i="10"/>
  <c r="AJ82" i="10"/>
  <c r="AI82" i="10"/>
  <c r="AG82" i="10"/>
  <c r="AD82" i="10"/>
  <c r="X82" i="10"/>
  <c r="V82" i="10"/>
  <c r="T82" i="10"/>
  <c r="Q82" i="10"/>
  <c r="M82" i="10"/>
  <c r="AE82" i="10" s="1"/>
  <c r="AK82" i="10" s="1"/>
  <c r="AQ81" i="10"/>
  <c r="AP81" i="10"/>
  <c r="AJ81" i="10"/>
  <c r="AI81" i="10"/>
  <c r="AI83" i="10" s="1"/>
  <c r="Z81" i="10"/>
  <c r="X81" i="10"/>
  <c r="V81" i="10"/>
  <c r="T81" i="10"/>
  <c r="O81" i="10"/>
  <c r="M81" i="10"/>
  <c r="AG81" i="10" s="1"/>
  <c r="AE81" i="10" s="1"/>
  <c r="AK81" i="10" s="1"/>
  <c r="AQ80" i="10"/>
  <c r="AP80" i="10"/>
  <c r="AJ80" i="10"/>
  <c r="AI80" i="10"/>
  <c r="AG80" i="10"/>
  <c r="AG83" i="10" s="1"/>
  <c r="AB80" i="10"/>
  <c r="Z80" i="10"/>
  <c r="X80" i="10"/>
  <c r="X83" i="10" s="1"/>
  <c r="V80" i="10"/>
  <c r="V83" i="10" s="1"/>
  <c r="Q80" i="10"/>
  <c r="M80" i="10"/>
  <c r="AE80" i="10" s="1"/>
  <c r="AK80" i="10" s="1"/>
  <c r="AV79" i="10"/>
  <c r="AS79" i="10"/>
  <c r="AQ79" i="10"/>
  <c r="AL79" i="10"/>
  <c r="AM79" i="10" s="1"/>
  <c r="AH79" i="10"/>
  <c r="AF79" i="10"/>
  <c r="K79" i="10"/>
  <c r="L79" i="10" s="1"/>
  <c r="AO79" i="10" s="1"/>
  <c r="I79" i="10"/>
  <c r="F79" i="10"/>
  <c r="D79" i="10"/>
  <c r="AQ78" i="10"/>
  <c r="AP78" i="10"/>
  <c r="AJ78" i="10"/>
  <c r="AI78" i="10"/>
  <c r="AG78" i="10"/>
  <c r="AE78" i="10" s="1"/>
  <c r="AK78" i="10" s="1"/>
  <c r="AD78" i="10"/>
  <c r="AB78" i="10"/>
  <c r="V78" i="10"/>
  <c r="T78" i="10"/>
  <c r="O78" i="10"/>
  <c r="M78" i="10"/>
  <c r="Z78" i="10" s="1"/>
  <c r="AQ77" i="10"/>
  <c r="AP77" i="10"/>
  <c r="AJ77" i="10"/>
  <c r="AI77" i="10"/>
  <c r="AG77" i="10"/>
  <c r="AE77" i="10"/>
  <c r="AK77" i="10" s="1"/>
  <c r="AD77" i="10"/>
  <c r="X77" i="10"/>
  <c r="V77" i="10"/>
  <c r="Q77" i="10"/>
  <c r="O77" i="10"/>
  <c r="M77" i="10"/>
  <c r="AB77" i="10" s="1"/>
  <c r="AQ76" i="10"/>
  <c r="AP76" i="10"/>
  <c r="AP79" i="10" s="1"/>
  <c r="AJ76" i="10"/>
  <c r="AI76" i="10"/>
  <c r="AI79" i="10" s="1"/>
  <c r="AG76" i="10"/>
  <c r="AG79" i="10" s="1"/>
  <c r="Z76" i="10"/>
  <c r="X76" i="10"/>
  <c r="T76" i="10"/>
  <c r="M76" i="10"/>
  <c r="M79" i="10" s="1"/>
  <c r="AV75" i="10"/>
  <c r="AS75" i="10"/>
  <c r="AQ75" i="10"/>
  <c r="AO75" i="10"/>
  <c r="AN75" i="10"/>
  <c r="AL75" i="10"/>
  <c r="AM75" i="10" s="1"/>
  <c r="AH75" i="10"/>
  <c r="L75" i="10"/>
  <c r="K75" i="10"/>
  <c r="AF75" i="10" s="1"/>
  <c r="I75" i="10"/>
  <c r="F75" i="10"/>
  <c r="D75" i="10"/>
  <c r="AQ74" i="10"/>
  <c r="AP74" i="10"/>
  <c r="AJ74" i="10"/>
  <c r="AI74" i="10"/>
  <c r="AG74" i="10"/>
  <c r="T74" i="10"/>
  <c r="O74" i="10"/>
  <c r="M74" i="10"/>
  <c r="AE74" i="10" s="1"/>
  <c r="AK74" i="10" s="1"/>
  <c r="AQ73" i="10"/>
  <c r="AP73" i="10"/>
  <c r="AJ73" i="10"/>
  <c r="AI73" i="10"/>
  <c r="AG73" i="10"/>
  <c r="AE73" i="10" s="1"/>
  <c r="AK73" i="10" s="1"/>
  <c r="AD73" i="10"/>
  <c r="Z73" i="10"/>
  <c r="X73" i="10"/>
  <c r="V73" i="10"/>
  <c r="T73" i="10"/>
  <c r="Q73" i="10"/>
  <c r="O73" i="10"/>
  <c r="M73" i="10"/>
  <c r="AB73" i="10" s="1"/>
  <c r="AQ72" i="10"/>
  <c r="AP72" i="10"/>
  <c r="AP75" i="10" s="1"/>
  <c r="AJ72" i="10"/>
  <c r="AI72" i="10"/>
  <c r="AI75" i="10" s="1"/>
  <c r="AB72" i="10"/>
  <c r="Z72" i="10"/>
  <c r="X72" i="10"/>
  <c r="V72" i="10"/>
  <c r="T72" i="10"/>
  <c r="T75" i="10" s="1"/>
  <c r="Q72" i="10"/>
  <c r="M72" i="10"/>
  <c r="O72" i="10" s="1"/>
  <c r="O75" i="10" s="1"/>
  <c r="AV71" i="10"/>
  <c r="AS71" i="10"/>
  <c r="AQ71" i="10"/>
  <c r="AL71" i="10"/>
  <c r="AM71" i="10" s="1"/>
  <c r="AH71" i="10"/>
  <c r="L71" i="10"/>
  <c r="AO71" i="10" s="1"/>
  <c r="K71" i="10"/>
  <c r="AF71" i="10" s="1"/>
  <c r="I71" i="10"/>
  <c r="F71" i="10"/>
  <c r="D71" i="10"/>
  <c r="AQ70" i="10"/>
  <c r="AP70" i="10"/>
  <c r="AJ70" i="10"/>
  <c r="AI70" i="10"/>
  <c r="AG70" i="10"/>
  <c r="AE70" i="10" s="1"/>
  <c r="AK70" i="10" s="1"/>
  <c r="Z70" i="10"/>
  <c r="X70" i="10"/>
  <c r="T70" i="10"/>
  <c r="M70" i="10"/>
  <c r="AD70" i="10" s="1"/>
  <c r="AQ69" i="10"/>
  <c r="AP69" i="10"/>
  <c r="AJ69" i="10"/>
  <c r="AI69" i="10"/>
  <c r="AG69" i="10"/>
  <c r="AE69" i="10" s="1"/>
  <c r="AK69" i="10" s="1"/>
  <c r="AD69" i="10"/>
  <c r="AB69" i="10"/>
  <c r="Z69" i="10"/>
  <c r="X69" i="10"/>
  <c r="V69" i="10"/>
  <c r="T69" i="10"/>
  <c r="Q69" i="10"/>
  <c r="O69" i="10"/>
  <c r="M69" i="10"/>
  <c r="AQ68" i="10"/>
  <c r="AP68" i="10"/>
  <c r="AP71" i="10" s="1"/>
  <c r="AJ68" i="10"/>
  <c r="AI68" i="10"/>
  <c r="AI71" i="10" s="1"/>
  <c r="AB68" i="10"/>
  <c r="X68" i="10"/>
  <c r="X71" i="10" s="1"/>
  <c r="M68" i="10"/>
  <c r="AG68" i="10" s="1"/>
  <c r="AG71" i="10" s="1"/>
  <c r="AV67" i="10"/>
  <c r="AS67" i="10"/>
  <c r="AQ67" i="10"/>
  <c r="AL67" i="10"/>
  <c r="AM67" i="10" s="1"/>
  <c r="L67" i="10"/>
  <c r="AO67" i="10" s="1"/>
  <c r="K67" i="10"/>
  <c r="AN67" i="10" s="1"/>
  <c r="I67" i="10"/>
  <c r="F67" i="10"/>
  <c r="D67" i="10"/>
  <c r="AQ66" i="10"/>
  <c r="AP66" i="10"/>
  <c r="AJ66" i="10"/>
  <c r="AI66" i="10"/>
  <c r="AB66" i="10"/>
  <c r="Z66" i="10"/>
  <c r="X66" i="10"/>
  <c r="V66" i="10"/>
  <c r="T66" i="10"/>
  <c r="Q66" i="10"/>
  <c r="M66" i="10"/>
  <c r="O66" i="10" s="1"/>
  <c r="AQ65" i="10"/>
  <c r="AP65" i="10"/>
  <c r="AJ65" i="10"/>
  <c r="AI65" i="10"/>
  <c r="AD65" i="10"/>
  <c r="Z65" i="10"/>
  <c r="X65" i="10"/>
  <c r="V65" i="10"/>
  <c r="T65" i="10"/>
  <c r="M65" i="10"/>
  <c r="Q65" i="10" s="1"/>
  <c r="AQ64" i="10"/>
  <c r="AP64" i="10"/>
  <c r="AP67" i="10" s="1"/>
  <c r="AJ64" i="10"/>
  <c r="AI64" i="10"/>
  <c r="AI67" i="10" s="1"/>
  <c r="X64" i="10"/>
  <c r="X67" i="10" s="1"/>
  <c r="M64" i="10"/>
  <c r="T64" i="10" s="1"/>
  <c r="T67" i="10" s="1"/>
  <c r="AV63" i="10"/>
  <c r="AS63" i="10"/>
  <c r="AN63" i="10"/>
  <c r="AL63" i="10"/>
  <c r="AM63" i="10" s="1"/>
  <c r="AF63" i="10"/>
  <c r="L63" i="10"/>
  <c r="AO63" i="10" s="1"/>
  <c r="K63" i="10"/>
  <c r="AH63" i="10" s="1"/>
  <c r="I63" i="10"/>
  <c r="F63" i="10"/>
  <c r="D63" i="10"/>
  <c r="AQ62" i="10"/>
  <c r="AP62" i="10"/>
  <c r="AJ62" i="10"/>
  <c r="AI62" i="10"/>
  <c r="AI63" i="10" s="1"/>
  <c r="AB62" i="10"/>
  <c r="X62" i="10"/>
  <c r="M62" i="10"/>
  <c r="AG62" i="10" s="1"/>
  <c r="AQ61" i="10"/>
  <c r="AP61" i="10"/>
  <c r="AJ61" i="10"/>
  <c r="AI61" i="10"/>
  <c r="AD61" i="10"/>
  <c r="AB61" i="10"/>
  <c r="Z61" i="10"/>
  <c r="X61" i="10"/>
  <c r="V61" i="10"/>
  <c r="T61" i="10"/>
  <c r="O61" i="10"/>
  <c r="M61" i="10"/>
  <c r="AG61" i="10" s="1"/>
  <c r="AE61" i="10" s="1"/>
  <c r="AK61" i="10" s="1"/>
  <c r="AQ60" i="10"/>
  <c r="AQ63" i="10" s="1"/>
  <c r="AP60" i="10"/>
  <c r="AP63" i="10" s="1"/>
  <c r="AJ60" i="10"/>
  <c r="AI60" i="10"/>
  <c r="AB60" i="10"/>
  <c r="AB63" i="10" s="1"/>
  <c r="M60" i="10"/>
  <c r="AG60" i="10" s="1"/>
  <c r="AV59" i="10"/>
  <c r="AS59" i="10"/>
  <c r="AN59" i="10"/>
  <c r="AL59" i="10"/>
  <c r="AM59" i="10" s="1"/>
  <c r="L59" i="10"/>
  <c r="AO59" i="10" s="1"/>
  <c r="K59" i="10"/>
  <c r="AH59" i="10" s="1"/>
  <c r="I59" i="10"/>
  <c r="F59" i="10"/>
  <c r="D59" i="10"/>
  <c r="AQ58" i="10"/>
  <c r="AP58" i="10"/>
  <c r="AJ58" i="10"/>
  <c r="AI58" i="10"/>
  <c r="X58" i="10"/>
  <c r="M58" i="10"/>
  <c r="T58" i="10" s="1"/>
  <c r="AQ57" i="10"/>
  <c r="AP57" i="10"/>
  <c r="AJ57" i="10"/>
  <c r="AI57" i="10"/>
  <c r="AG57" i="10"/>
  <c r="AD57" i="10"/>
  <c r="AB57" i="10"/>
  <c r="Z57" i="10"/>
  <c r="X57" i="10"/>
  <c r="Q57" i="10"/>
  <c r="O57" i="10"/>
  <c r="M57" i="10"/>
  <c r="V57" i="10" s="1"/>
  <c r="AQ56" i="10"/>
  <c r="AQ59" i="10" s="1"/>
  <c r="AP56" i="10"/>
  <c r="AP59" i="10" s="1"/>
  <c r="AJ56" i="10"/>
  <c r="AI56" i="10"/>
  <c r="AI59" i="10" s="1"/>
  <c r="AB56" i="10"/>
  <c r="Q56" i="10"/>
  <c r="M56" i="10"/>
  <c r="X56" i="10" s="1"/>
  <c r="X59" i="10" s="1"/>
  <c r="M4" i="17"/>
  <c r="O4" i="17" s="1"/>
  <c r="T4" i="17"/>
  <c r="AG4" i="17"/>
  <c r="AI4" i="17"/>
  <c r="AJ4" i="17"/>
  <c r="AP4" i="17"/>
  <c r="AP7" i="17" s="1"/>
  <c r="AQ4" i="17"/>
  <c r="M5" i="17"/>
  <c r="O5" i="17" s="1"/>
  <c r="Q5" i="17"/>
  <c r="AI5" i="17"/>
  <c r="AJ5" i="17"/>
  <c r="AP5" i="17"/>
  <c r="AQ5" i="17"/>
  <c r="M6" i="17"/>
  <c r="Q6" i="17" s="1"/>
  <c r="O6" i="17"/>
  <c r="O7" i="17" s="1"/>
  <c r="T6" i="17"/>
  <c r="AD6" i="17"/>
  <c r="AI6" i="17"/>
  <c r="AJ6" i="17"/>
  <c r="AP6" i="17"/>
  <c r="AQ6" i="17"/>
  <c r="AQ7" i="17" s="1"/>
  <c r="D7" i="17"/>
  <c r="F7" i="17"/>
  <c r="I7" i="17"/>
  <c r="K7" i="17"/>
  <c r="L7" i="17" s="1"/>
  <c r="AF7" i="17"/>
  <c r="AI7" i="17"/>
  <c r="AL7" i="17"/>
  <c r="AM7" i="17"/>
  <c r="AN7" i="17"/>
  <c r="AO7" i="17"/>
  <c r="AS7" i="17"/>
  <c r="AV7" i="17"/>
  <c r="M8" i="17"/>
  <c r="Z8" i="17" s="1"/>
  <c r="O8" i="17"/>
  <c r="Q8" i="17"/>
  <c r="T8" i="17"/>
  <c r="V8" i="17"/>
  <c r="X8" i="17"/>
  <c r="AB8" i="17"/>
  <c r="AD8" i="17"/>
  <c r="AG8" i="17"/>
  <c r="AI8" i="17"/>
  <c r="AJ8" i="17"/>
  <c r="AP8" i="17"/>
  <c r="AQ8" i="17"/>
  <c r="M9" i="17"/>
  <c r="T9" i="17" s="1"/>
  <c r="AI9" i="17"/>
  <c r="AI11" i="17" s="1"/>
  <c r="AJ9" i="17"/>
  <c r="AP9" i="17"/>
  <c r="AQ9" i="17"/>
  <c r="M10" i="17"/>
  <c r="V10" i="17" s="1"/>
  <c r="Q10" i="17"/>
  <c r="T10" i="17"/>
  <c r="Z10" i="17"/>
  <c r="AD10" i="17"/>
  <c r="AG10" i="17"/>
  <c r="AI10" i="17"/>
  <c r="AJ10" i="17"/>
  <c r="AP10" i="17"/>
  <c r="AQ10" i="17"/>
  <c r="D11" i="17"/>
  <c r="F11" i="17"/>
  <c r="I11" i="17"/>
  <c r="K11" i="17"/>
  <c r="L11" i="17"/>
  <c r="AF11" i="17"/>
  <c r="AH11" i="17"/>
  <c r="AL11" i="17"/>
  <c r="AM11" i="17"/>
  <c r="AN11" i="17"/>
  <c r="AO11" i="17"/>
  <c r="AP11" i="17"/>
  <c r="AQ11" i="17"/>
  <c r="AS11" i="17"/>
  <c r="AV11" i="17"/>
  <c r="M12" i="17"/>
  <c r="Q12" i="17" s="1"/>
  <c r="O12" i="17"/>
  <c r="T12" i="17"/>
  <c r="V12" i="17"/>
  <c r="AD12" i="17"/>
  <c r="AI12" i="17"/>
  <c r="AI15" i="17" s="1"/>
  <c r="AJ12" i="17"/>
  <c r="AP12" i="17"/>
  <c r="AQ12" i="17"/>
  <c r="M13" i="17"/>
  <c r="AB13" i="17"/>
  <c r="AG13" i="17"/>
  <c r="AI13" i="17"/>
  <c r="AJ13" i="17"/>
  <c r="AP13" i="17"/>
  <c r="AP15" i="17" s="1"/>
  <c r="AQ13" i="17"/>
  <c r="M14" i="17"/>
  <c r="V14" i="17" s="1"/>
  <c r="O14" i="17"/>
  <c r="Q14" i="17"/>
  <c r="T14" i="17"/>
  <c r="X14" i="17"/>
  <c r="Z14" i="17"/>
  <c r="AB14" i="17"/>
  <c r="AD14" i="17"/>
  <c r="AG14" i="17"/>
  <c r="AE14" i="17" s="1"/>
  <c r="AK14" i="17" s="1"/>
  <c r="AI14" i="17"/>
  <c r="AJ14" i="17"/>
  <c r="AP14" i="17"/>
  <c r="AQ14" i="17"/>
  <c r="D15" i="17"/>
  <c r="F15" i="17"/>
  <c r="I15" i="17"/>
  <c r="K15" i="17"/>
  <c r="L15" i="17"/>
  <c r="AF15" i="17"/>
  <c r="AH15" i="17"/>
  <c r="AL15" i="17"/>
  <c r="AM15" i="17"/>
  <c r="AN15" i="17"/>
  <c r="AO15" i="17"/>
  <c r="AS15" i="17"/>
  <c r="AV15" i="17"/>
  <c r="M16" i="17"/>
  <c r="V16" i="17" s="1"/>
  <c r="Q16" i="17"/>
  <c r="T16" i="17"/>
  <c r="Z16" i="17"/>
  <c r="Z19" i="17" s="1"/>
  <c r="AD16" i="17"/>
  <c r="AG16" i="17"/>
  <c r="AI16" i="17"/>
  <c r="AI19" i="17" s="1"/>
  <c r="AJ16" i="17"/>
  <c r="AP16" i="17"/>
  <c r="AQ16" i="17"/>
  <c r="AQ19" i="17" s="1"/>
  <c r="M17" i="17"/>
  <c r="T17" i="17" s="1"/>
  <c r="O17" i="17"/>
  <c r="Q17" i="17"/>
  <c r="V17" i="17"/>
  <c r="X17" i="17"/>
  <c r="Z17" i="17"/>
  <c r="AB17" i="17"/>
  <c r="AG17" i="17"/>
  <c r="AI17" i="17"/>
  <c r="AJ17" i="17"/>
  <c r="AP17" i="17"/>
  <c r="AE17" i="17" s="1"/>
  <c r="AK17" i="17" s="1"/>
  <c r="AQ17" i="17"/>
  <c r="M18" i="17"/>
  <c r="O18" i="17"/>
  <c r="Z18" i="17"/>
  <c r="AI18" i="17"/>
  <c r="AJ18" i="17"/>
  <c r="AP18" i="17"/>
  <c r="AQ18" i="17"/>
  <c r="D19" i="17"/>
  <c r="F19" i="17"/>
  <c r="I19" i="17"/>
  <c r="K19" i="17"/>
  <c r="L19" i="17" s="1"/>
  <c r="M19" i="17"/>
  <c r="Y19" i="17" s="1"/>
  <c r="AF19" i="17"/>
  <c r="AL19" i="17"/>
  <c r="AM19" i="17" s="1"/>
  <c r="AN19" i="17"/>
  <c r="AO19" i="17"/>
  <c r="AS19" i="17"/>
  <c r="AV19" i="17"/>
  <c r="M20" i="17"/>
  <c r="V20" i="17" s="1"/>
  <c r="O20" i="17"/>
  <c r="Q20" i="17"/>
  <c r="T20" i="17"/>
  <c r="X20" i="17"/>
  <c r="Z20" i="17"/>
  <c r="AB20" i="17"/>
  <c r="AD20" i="17"/>
  <c r="AG20" i="17"/>
  <c r="AI20" i="17"/>
  <c r="AJ20" i="17"/>
  <c r="AP20" i="17"/>
  <c r="AP23" i="17" s="1"/>
  <c r="AQ20" i="17"/>
  <c r="AQ23" i="17" s="1"/>
  <c r="M21" i="17"/>
  <c r="AG21" i="17" s="1"/>
  <c r="AE21" i="17" s="1"/>
  <c r="AK21" i="17" s="1"/>
  <c r="X21" i="17"/>
  <c r="X23" i="17" s="1"/>
  <c r="AD21" i="17"/>
  <c r="AD23" i="17" s="1"/>
  <c r="AJ23" i="17" s="1"/>
  <c r="AI21" i="17"/>
  <c r="AJ21" i="17"/>
  <c r="AP21" i="17"/>
  <c r="AQ21" i="17"/>
  <c r="M22" i="17"/>
  <c r="AE22" i="17" s="1"/>
  <c r="V22" i="17"/>
  <c r="X22" i="17"/>
  <c r="AB22" i="17"/>
  <c r="AD22" i="17"/>
  <c r="AG22" i="17"/>
  <c r="AI22" i="17"/>
  <c r="AJ22" i="17"/>
  <c r="AK22" i="17"/>
  <c r="AP22" i="17"/>
  <c r="AQ22" i="17"/>
  <c r="D23" i="17"/>
  <c r="F23" i="17"/>
  <c r="I23" i="17"/>
  <c r="K23" i="17"/>
  <c r="AF23" i="17" s="1"/>
  <c r="AI23" i="17"/>
  <c r="AL23" i="17"/>
  <c r="AM23" i="17"/>
  <c r="AS23" i="17"/>
  <c r="AV23" i="17"/>
  <c r="M24" i="17"/>
  <c r="AI24" i="17"/>
  <c r="AJ24" i="17"/>
  <c r="AP24" i="17"/>
  <c r="AQ24" i="17"/>
  <c r="M25" i="17"/>
  <c r="X25" i="17" s="1"/>
  <c r="AI25" i="17"/>
  <c r="AJ25" i="17"/>
  <c r="AP25" i="17"/>
  <c r="AQ25" i="17"/>
  <c r="M26" i="17"/>
  <c r="X26" i="17" s="1"/>
  <c r="O26" i="17"/>
  <c r="Q26" i="17"/>
  <c r="T26" i="17"/>
  <c r="V26" i="17"/>
  <c r="Z26" i="17"/>
  <c r="AB26" i="17"/>
  <c r="AD26" i="17"/>
  <c r="AG26" i="17"/>
  <c r="AI26" i="17"/>
  <c r="AJ26" i="17"/>
  <c r="AP26" i="17"/>
  <c r="AP27" i="17" s="1"/>
  <c r="AQ26" i="17"/>
  <c r="D27" i="17"/>
  <c r="F27" i="17"/>
  <c r="I27" i="17"/>
  <c r="K27" i="17"/>
  <c r="AI27" i="17"/>
  <c r="AL27" i="17"/>
  <c r="AM27" i="17"/>
  <c r="AS27" i="17"/>
  <c r="AV27" i="17"/>
  <c r="M28" i="17"/>
  <c r="V28" i="17"/>
  <c r="V31" i="17" s="1"/>
  <c r="X28" i="17"/>
  <c r="AB28" i="17"/>
  <c r="AB31" i="17" s="1"/>
  <c r="AD28" i="17"/>
  <c r="AI28" i="17"/>
  <c r="AJ28" i="17"/>
  <c r="AP28" i="17"/>
  <c r="AQ28" i="17"/>
  <c r="AQ31" i="17" s="1"/>
  <c r="M29" i="17"/>
  <c r="AD29" i="17" s="1"/>
  <c r="T29" i="17"/>
  <c r="V29" i="17"/>
  <c r="Z29" i="17"/>
  <c r="AB29" i="17"/>
  <c r="AG29" i="17"/>
  <c r="AE29" i="17" s="1"/>
  <c r="AK29" i="17" s="1"/>
  <c r="AI29" i="17"/>
  <c r="AJ29" i="17"/>
  <c r="AP29" i="17"/>
  <c r="AQ29" i="17"/>
  <c r="M30" i="17"/>
  <c r="AB30" i="17" s="1"/>
  <c r="O30" i="17"/>
  <c r="Q30" i="17"/>
  <c r="T30" i="17"/>
  <c r="V30" i="17"/>
  <c r="X30" i="17"/>
  <c r="Z30" i="17"/>
  <c r="AD30" i="17"/>
  <c r="AE30" i="17"/>
  <c r="AG30" i="17"/>
  <c r="AI30" i="17"/>
  <c r="AI31" i="17" s="1"/>
  <c r="AJ30" i="17"/>
  <c r="AK30" i="17"/>
  <c r="AP30" i="17"/>
  <c r="AQ30" i="17"/>
  <c r="D31" i="17"/>
  <c r="F31" i="17"/>
  <c r="I31" i="17"/>
  <c r="K31" i="17"/>
  <c r="AN31" i="17" s="1"/>
  <c r="L31" i="17"/>
  <c r="AO31" i="17" s="1"/>
  <c r="M31" i="17"/>
  <c r="AF31" i="17"/>
  <c r="AH31" i="17"/>
  <c r="AL31" i="17"/>
  <c r="AM31" i="17" s="1"/>
  <c r="AP31" i="17"/>
  <c r="AS31" i="17"/>
  <c r="AV31" i="17"/>
  <c r="M32" i="17"/>
  <c r="O32" i="17"/>
  <c r="Q32" i="17"/>
  <c r="T32" i="17"/>
  <c r="V32" i="17"/>
  <c r="X32" i="17"/>
  <c r="Z32" i="17"/>
  <c r="AB32" i="17"/>
  <c r="AD32" i="17"/>
  <c r="AG32" i="17"/>
  <c r="AI32" i="17"/>
  <c r="AI35" i="17" s="1"/>
  <c r="AJ32" i="17"/>
  <c r="AP32" i="17"/>
  <c r="AP35" i="17" s="1"/>
  <c r="AQ32" i="17"/>
  <c r="M33" i="17"/>
  <c r="T33" i="17"/>
  <c r="AG33" i="17"/>
  <c r="AI33" i="17"/>
  <c r="AJ33" i="17"/>
  <c r="AP33" i="17"/>
  <c r="AQ33" i="17"/>
  <c r="M34" i="17"/>
  <c r="O34" i="17" s="1"/>
  <c r="Q34" i="17"/>
  <c r="V34" i="17"/>
  <c r="AI34" i="17"/>
  <c r="AJ34" i="17"/>
  <c r="AP34" i="17"/>
  <c r="AQ34" i="17"/>
  <c r="D35" i="17"/>
  <c r="F35" i="17"/>
  <c r="I35" i="17"/>
  <c r="K35" i="17"/>
  <c r="AN35" i="17" s="1"/>
  <c r="AL35" i="17"/>
  <c r="AM35" i="17"/>
  <c r="AS35" i="17"/>
  <c r="AV35" i="17"/>
  <c r="M36" i="17"/>
  <c r="AB36" i="17" s="1"/>
  <c r="O36" i="17"/>
  <c r="Q36" i="17"/>
  <c r="T36" i="17"/>
  <c r="V36" i="17"/>
  <c r="X36" i="17"/>
  <c r="Z36" i="17"/>
  <c r="AD36" i="17"/>
  <c r="AE36" i="17"/>
  <c r="AG36" i="17"/>
  <c r="AI36" i="17"/>
  <c r="AI39" i="17" s="1"/>
  <c r="AJ36" i="17"/>
  <c r="AK36" i="17"/>
  <c r="AP36" i="17"/>
  <c r="AP39" i="17" s="1"/>
  <c r="AQ36" i="17"/>
  <c r="M37" i="17"/>
  <c r="Z37" i="17" s="1"/>
  <c r="O37" i="17"/>
  <c r="Q37" i="17"/>
  <c r="V37" i="17"/>
  <c r="X37" i="17"/>
  <c r="AB37" i="17"/>
  <c r="AD37" i="17"/>
  <c r="AG37" i="17"/>
  <c r="AE37" i="17" s="1"/>
  <c r="AK37" i="17" s="1"/>
  <c r="AI37" i="17"/>
  <c r="AJ37" i="17"/>
  <c r="AP37" i="17"/>
  <c r="AQ37" i="17"/>
  <c r="M38" i="17"/>
  <c r="T38" i="17" s="1"/>
  <c r="AI38" i="17"/>
  <c r="AJ38" i="17"/>
  <c r="AP38" i="17"/>
  <c r="AQ38" i="17"/>
  <c r="D39" i="17"/>
  <c r="F39" i="17"/>
  <c r="I39" i="17"/>
  <c r="K39" i="17"/>
  <c r="AL39" i="17"/>
  <c r="AM39" i="17"/>
  <c r="AN39" i="17"/>
  <c r="AQ39" i="17"/>
  <c r="AS39" i="17"/>
  <c r="AV39" i="17"/>
  <c r="M40" i="17"/>
  <c r="O40" i="17" s="1"/>
  <c r="Q40" i="17"/>
  <c r="V40" i="17"/>
  <c r="AI40" i="17"/>
  <c r="AJ40" i="17"/>
  <c r="AP40" i="17"/>
  <c r="AQ40" i="17"/>
  <c r="AQ43" i="17" s="1"/>
  <c r="M41" i="17"/>
  <c r="Q41" i="17" s="1"/>
  <c r="O41" i="17"/>
  <c r="T41" i="17"/>
  <c r="V41" i="17"/>
  <c r="AD41" i="17"/>
  <c r="AI41" i="17"/>
  <c r="AJ41" i="17"/>
  <c r="AP41" i="17"/>
  <c r="AP43" i="17" s="1"/>
  <c r="AQ41" i="17"/>
  <c r="M42" i="17"/>
  <c r="AB42" i="17" s="1"/>
  <c r="AG42" i="17"/>
  <c r="AI42" i="17"/>
  <c r="AJ42" i="17"/>
  <c r="AP42" i="17"/>
  <c r="AQ42" i="17"/>
  <c r="D43" i="17"/>
  <c r="F43" i="17"/>
  <c r="I43" i="17"/>
  <c r="K43" i="17"/>
  <c r="L43" i="17" s="1"/>
  <c r="AO43" i="17" s="1"/>
  <c r="AF43" i="17"/>
  <c r="AH43" i="17"/>
  <c r="AL43" i="17"/>
  <c r="AM43" i="17" s="1"/>
  <c r="AN43" i="17"/>
  <c r="AS43" i="17"/>
  <c r="AV43" i="17"/>
  <c r="M44" i="17"/>
  <c r="T44" i="17"/>
  <c r="T47" i="17" s="1"/>
  <c r="AI44" i="17"/>
  <c r="AI47" i="17" s="1"/>
  <c r="AJ44" i="17"/>
  <c r="AP44" i="17"/>
  <c r="AQ44" i="17"/>
  <c r="M45" i="17"/>
  <c r="V45" i="17" s="1"/>
  <c r="Q45" i="17"/>
  <c r="T45" i="17"/>
  <c r="X45" i="17"/>
  <c r="Z45" i="17"/>
  <c r="AD45" i="17"/>
  <c r="AG45" i="17"/>
  <c r="AI45" i="17"/>
  <c r="AJ45" i="17"/>
  <c r="AP45" i="17"/>
  <c r="AQ45" i="17"/>
  <c r="AQ47" i="17" s="1"/>
  <c r="M46" i="17"/>
  <c r="T46" i="17" s="1"/>
  <c r="O46" i="17"/>
  <c r="Q46" i="17"/>
  <c r="V46" i="17"/>
  <c r="X46" i="17"/>
  <c r="Z46" i="17"/>
  <c r="AB46" i="17"/>
  <c r="AG46" i="17"/>
  <c r="AE46" i="17" s="1"/>
  <c r="AK46" i="17" s="1"/>
  <c r="AI46" i="17"/>
  <c r="AJ46" i="17"/>
  <c r="AP46" i="17"/>
  <c r="AP47" i="17" s="1"/>
  <c r="AQ46" i="17"/>
  <c r="D47" i="17"/>
  <c r="F47" i="17"/>
  <c r="I47" i="17"/>
  <c r="K47" i="17"/>
  <c r="AL47" i="17"/>
  <c r="AM47" i="17" s="1"/>
  <c r="AS47" i="17"/>
  <c r="AV47" i="17"/>
  <c r="M48" i="17"/>
  <c r="AB48" i="17"/>
  <c r="AI48" i="17"/>
  <c r="AJ48" i="17"/>
  <c r="AP48" i="17"/>
  <c r="AQ48" i="17"/>
  <c r="M49" i="17"/>
  <c r="V49" i="17" s="1"/>
  <c r="O49" i="17"/>
  <c r="Q49" i="17"/>
  <c r="T49" i="17"/>
  <c r="X49" i="17"/>
  <c r="Z49" i="17"/>
  <c r="AB49" i="17"/>
  <c r="AE49" i="17"/>
  <c r="AK49" i="17" s="1"/>
  <c r="AG49" i="17"/>
  <c r="AI49" i="17"/>
  <c r="AJ49" i="17"/>
  <c r="AP49" i="17"/>
  <c r="AQ49" i="17"/>
  <c r="M50" i="17"/>
  <c r="AG50" i="17" s="1"/>
  <c r="O50" i="17"/>
  <c r="X50" i="17"/>
  <c r="AD50" i="17"/>
  <c r="AI50" i="17"/>
  <c r="AJ50" i="17"/>
  <c r="AP50" i="17"/>
  <c r="AE50" i="17" s="1"/>
  <c r="AK50" i="17" s="1"/>
  <c r="AQ50" i="17"/>
  <c r="D51" i="17"/>
  <c r="F51" i="17"/>
  <c r="I51" i="17"/>
  <c r="K51" i="17"/>
  <c r="L51" i="17"/>
  <c r="AO51" i="17" s="1"/>
  <c r="AF51" i="17"/>
  <c r="AH51" i="17"/>
  <c r="AI51" i="17"/>
  <c r="AL51" i="17"/>
  <c r="AM51" i="17" s="1"/>
  <c r="AN51" i="17"/>
  <c r="AS51" i="17"/>
  <c r="AV51" i="17"/>
  <c r="M52" i="17"/>
  <c r="T52" i="17" s="1"/>
  <c r="O52" i="17"/>
  <c r="Q52" i="17"/>
  <c r="V52" i="17"/>
  <c r="X52" i="17"/>
  <c r="Z52" i="17"/>
  <c r="AB52" i="17"/>
  <c r="AG52" i="17"/>
  <c r="AI52" i="17"/>
  <c r="AJ52" i="17"/>
  <c r="AP52" i="17"/>
  <c r="AP55" i="17" s="1"/>
  <c r="AQ52" i="17"/>
  <c r="M53" i="17"/>
  <c r="O53" i="17"/>
  <c r="T53" i="17"/>
  <c r="Z53" i="17"/>
  <c r="AI53" i="17"/>
  <c r="AJ53" i="17"/>
  <c r="AP53" i="17"/>
  <c r="AQ53" i="17"/>
  <c r="M54" i="17"/>
  <c r="AI54" i="17"/>
  <c r="AJ54" i="17"/>
  <c r="AP54" i="17"/>
  <c r="AQ54" i="17"/>
  <c r="AQ55" i="17" s="1"/>
  <c r="D55" i="17"/>
  <c r="F55" i="17"/>
  <c r="I55" i="17"/>
  <c r="K55" i="17"/>
  <c r="AH55" i="17" s="1"/>
  <c r="L55" i="17"/>
  <c r="AO55" i="17" s="1"/>
  <c r="AF55" i="17"/>
  <c r="AI55" i="17"/>
  <c r="AL55" i="17"/>
  <c r="AM55" i="17"/>
  <c r="AN55" i="17"/>
  <c r="AS55" i="17"/>
  <c r="AV55" i="17"/>
  <c r="M56" i="17"/>
  <c r="AG56" i="17" s="1"/>
  <c r="O56" i="17"/>
  <c r="X56" i="17"/>
  <c r="AD56" i="17"/>
  <c r="AE56" i="17"/>
  <c r="AI56" i="17"/>
  <c r="AI59" i="17" s="1"/>
  <c r="AJ56" i="17"/>
  <c r="AP56" i="17"/>
  <c r="AP59" i="17" s="1"/>
  <c r="AQ56" i="17"/>
  <c r="M57" i="17"/>
  <c r="V57" i="17"/>
  <c r="AB57" i="17"/>
  <c r="AD57" i="17"/>
  <c r="AG57" i="17"/>
  <c r="AG59" i="17" s="1"/>
  <c r="AI57" i="17"/>
  <c r="AJ57" i="17"/>
  <c r="AP57" i="17"/>
  <c r="AQ57" i="17"/>
  <c r="M58" i="17"/>
  <c r="AD58" i="17" s="1"/>
  <c r="T58" i="17"/>
  <c r="V58" i="17"/>
  <c r="Z58" i="17"/>
  <c r="AB58" i="17"/>
  <c r="AE58" i="17"/>
  <c r="AK58" i="17" s="1"/>
  <c r="AG58" i="17"/>
  <c r="AI58" i="17"/>
  <c r="AJ58" i="17"/>
  <c r="AP58" i="17"/>
  <c r="AQ58" i="17"/>
  <c r="D59" i="17"/>
  <c r="F59" i="17"/>
  <c r="I59" i="17"/>
  <c r="K59" i="17"/>
  <c r="AF59" i="17" s="1"/>
  <c r="M59" i="17"/>
  <c r="AD59" i="17"/>
  <c r="AJ59" i="17" s="1"/>
  <c r="AH59" i="17"/>
  <c r="AL59" i="17"/>
  <c r="AM59" i="17"/>
  <c r="AQ59" i="17"/>
  <c r="AS59" i="17"/>
  <c r="AV59" i="17"/>
  <c r="M60" i="17"/>
  <c r="Q60" i="17" s="1"/>
  <c r="AI60" i="17"/>
  <c r="AJ60" i="17"/>
  <c r="AP60" i="17"/>
  <c r="AQ60" i="17"/>
  <c r="AQ63" i="17" s="1"/>
  <c r="M61" i="17"/>
  <c r="X61" i="17" s="1"/>
  <c r="O61" i="17"/>
  <c r="Q61" i="17"/>
  <c r="T61" i="17"/>
  <c r="V61" i="17"/>
  <c r="Z61" i="17"/>
  <c r="AB61" i="17"/>
  <c r="AD61" i="17"/>
  <c r="AG61" i="17"/>
  <c r="AI61" i="17"/>
  <c r="AI63" i="17" s="1"/>
  <c r="AJ61" i="17"/>
  <c r="AP61" i="17"/>
  <c r="AQ61" i="17"/>
  <c r="M62" i="17"/>
  <c r="T62" i="17"/>
  <c r="AG62" i="17"/>
  <c r="AI62" i="17"/>
  <c r="AJ62" i="17"/>
  <c r="AP62" i="17"/>
  <c r="AQ62" i="17"/>
  <c r="D63" i="17"/>
  <c r="F63" i="17"/>
  <c r="I63" i="17"/>
  <c r="K63" i="17"/>
  <c r="L63" i="17"/>
  <c r="AF63" i="17"/>
  <c r="AH63" i="17"/>
  <c r="AL63" i="17"/>
  <c r="AM63" i="17" s="1"/>
  <c r="AN63" i="17"/>
  <c r="AO63" i="17"/>
  <c r="AS63" i="17"/>
  <c r="AV63" i="17"/>
  <c r="M64" i="17"/>
  <c r="AD64" i="17" s="1"/>
  <c r="T64" i="17"/>
  <c r="V64" i="17"/>
  <c r="Z64" i="17"/>
  <c r="AB64" i="17"/>
  <c r="AE64" i="17"/>
  <c r="AG64" i="17"/>
  <c r="AG67" i="17" s="1"/>
  <c r="AI64" i="17"/>
  <c r="AJ64" i="17"/>
  <c r="AP64" i="17"/>
  <c r="AP67" i="17" s="1"/>
  <c r="AQ64" i="17"/>
  <c r="AQ67" i="17" s="1"/>
  <c r="M65" i="17"/>
  <c r="AB65" i="17" s="1"/>
  <c r="Q65" i="17"/>
  <c r="T65" i="17"/>
  <c r="X65" i="17"/>
  <c r="Z65" i="17"/>
  <c r="AD65" i="17"/>
  <c r="AG65" i="17"/>
  <c r="AI65" i="17"/>
  <c r="AJ65" i="17"/>
  <c r="AP65" i="17"/>
  <c r="AE65" i="17" s="1"/>
  <c r="AK65" i="17" s="1"/>
  <c r="AQ65" i="17"/>
  <c r="M66" i="17"/>
  <c r="Z66" i="17" s="1"/>
  <c r="O66" i="17"/>
  <c r="Q66" i="17"/>
  <c r="V66" i="17"/>
  <c r="X66" i="17"/>
  <c r="AB66" i="17"/>
  <c r="AD66" i="17"/>
  <c r="AG66" i="17"/>
  <c r="AE66" i="17" s="1"/>
  <c r="AK66" i="17" s="1"/>
  <c r="AI66" i="17"/>
  <c r="AJ66" i="17"/>
  <c r="AP66" i="17"/>
  <c r="AQ66" i="17"/>
  <c r="D67" i="17"/>
  <c r="F67" i="17"/>
  <c r="I67" i="17"/>
  <c r="K67" i="17"/>
  <c r="M67" i="17"/>
  <c r="AB67" i="17"/>
  <c r="AL67" i="17"/>
  <c r="AM67" i="17"/>
  <c r="AS67" i="17"/>
  <c r="AV67" i="17"/>
  <c r="M68" i="17"/>
  <c r="AI68" i="17"/>
  <c r="AJ68" i="17"/>
  <c r="AP68" i="17"/>
  <c r="AP71" i="17" s="1"/>
  <c r="AQ68" i="17"/>
  <c r="M69" i="17"/>
  <c r="O69" i="17" s="1"/>
  <c r="Q69" i="17"/>
  <c r="X69" i="17"/>
  <c r="AI69" i="17"/>
  <c r="AJ69" i="17"/>
  <c r="AP69" i="17"/>
  <c r="AQ69" i="17"/>
  <c r="AQ71" i="17" s="1"/>
  <c r="M70" i="17"/>
  <c r="Q70" i="17" s="1"/>
  <c r="O70" i="17"/>
  <c r="T70" i="17"/>
  <c r="V70" i="17"/>
  <c r="AD70" i="17"/>
  <c r="AI70" i="17"/>
  <c r="AJ70" i="17"/>
  <c r="AP70" i="17"/>
  <c r="AQ70" i="17"/>
  <c r="D71" i="17"/>
  <c r="F71" i="17"/>
  <c r="I71" i="17"/>
  <c r="K71" i="17"/>
  <c r="AN71" i="17" s="1"/>
  <c r="AF71" i="17"/>
  <c r="AI71" i="17"/>
  <c r="AL71" i="17"/>
  <c r="AM71" i="17" s="1"/>
  <c r="AS71" i="17"/>
  <c r="AV71" i="17"/>
  <c r="M72" i="17"/>
  <c r="T72" i="17" s="1"/>
  <c r="O72" i="17"/>
  <c r="Q72" i="17"/>
  <c r="V72" i="17"/>
  <c r="V75" i="17" s="1"/>
  <c r="X72" i="17"/>
  <c r="Z72" i="17"/>
  <c r="AB72" i="17"/>
  <c r="AD72" i="17"/>
  <c r="AG72" i="17"/>
  <c r="AI72" i="17"/>
  <c r="AJ72" i="17"/>
  <c r="AP72" i="17"/>
  <c r="AQ72" i="17"/>
  <c r="M73" i="17"/>
  <c r="Z73" i="17" s="1"/>
  <c r="Z75" i="17" s="1"/>
  <c r="T73" i="17"/>
  <c r="V73" i="17"/>
  <c r="AI73" i="17"/>
  <c r="AJ73" i="17"/>
  <c r="AP73" i="17"/>
  <c r="AQ73" i="17"/>
  <c r="M74" i="17"/>
  <c r="V74" i="17" s="1"/>
  <c r="Q74" i="17"/>
  <c r="T74" i="17"/>
  <c r="X74" i="17"/>
  <c r="Z74" i="17"/>
  <c r="AD74" i="17"/>
  <c r="AG74" i="17"/>
  <c r="AI74" i="17"/>
  <c r="AJ74" i="17"/>
  <c r="AP74" i="17"/>
  <c r="AQ74" i="17"/>
  <c r="D75" i="17"/>
  <c r="F75" i="17"/>
  <c r="I75" i="17"/>
  <c r="K75" i="17"/>
  <c r="L75" i="17"/>
  <c r="AO75" i="17" s="1"/>
  <c r="AF75" i="17"/>
  <c r="AH75" i="17"/>
  <c r="AI75" i="17"/>
  <c r="AL75" i="17"/>
  <c r="AM75" i="17"/>
  <c r="AN75" i="17"/>
  <c r="AP75" i="17"/>
  <c r="AQ75" i="17"/>
  <c r="AS75" i="17"/>
  <c r="AV75" i="17"/>
  <c r="M76" i="17"/>
  <c r="Q76" i="17" s="1"/>
  <c r="O76" i="17"/>
  <c r="T76" i="17"/>
  <c r="V76" i="17"/>
  <c r="AD76" i="17"/>
  <c r="AI76" i="17"/>
  <c r="AJ76" i="17"/>
  <c r="AP76" i="17"/>
  <c r="AQ76" i="17"/>
  <c r="AQ79" i="17" s="1"/>
  <c r="M77" i="17"/>
  <c r="T77" i="17"/>
  <c r="T79" i="17" s="1"/>
  <c r="AB77" i="17"/>
  <c r="AG77" i="17"/>
  <c r="AI77" i="17"/>
  <c r="AJ77" i="17"/>
  <c r="AP77" i="17"/>
  <c r="AQ77" i="17"/>
  <c r="M78" i="17"/>
  <c r="T78" i="17" s="1"/>
  <c r="O78" i="17"/>
  <c r="Q78" i="17"/>
  <c r="Z78" i="17"/>
  <c r="AB78" i="17"/>
  <c r="AE78" i="17"/>
  <c r="AK78" i="17" s="1"/>
  <c r="AG78" i="17"/>
  <c r="AI78" i="17"/>
  <c r="AJ78" i="17"/>
  <c r="AP78" i="17"/>
  <c r="AQ78" i="17"/>
  <c r="D79" i="17"/>
  <c r="F79" i="17"/>
  <c r="I79" i="17"/>
  <c r="K79" i="17"/>
  <c r="L79" i="17" s="1"/>
  <c r="AO79" i="17" s="1"/>
  <c r="M79" i="17"/>
  <c r="AH79" i="17"/>
  <c r="AL79" i="17"/>
  <c r="AM79" i="17"/>
  <c r="AN79" i="17"/>
  <c r="AP79" i="17"/>
  <c r="AS79" i="17"/>
  <c r="AV79" i="17"/>
  <c r="M80" i="17"/>
  <c r="V80" i="17" s="1"/>
  <c r="Q80" i="17"/>
  <c r="T80" i="17"/>
  <c r="X80" i="17"/>
  <c r="Z80" i="17"/>
  <c r="AD80" i="17"/>
  <c r="AG80" i="17"/>
  <c r="AI80" i="17"/>
  <c r="AI83" i="17" s="1"/>
  <c r="AJ80" i="17"/>
  <c r="AP80" i="17"/>
  <c r="AQ80" i="17"/>
  <c r="AQ83" i="17" s="1"/>
  <c r="M81" i="17"/>
  <c r="O81" i="17"/>
  <c r="Q81" i="17"/>
  <c r="T81" i="17"/>
  <c r="V81" i="17"/>
  <c r="X81" i="17"/>
  <c r="Z81" i="17"/>
  <c r="AB81" i="17"/>
  <c r="AD81" i="17"/>
  <c r="AG81" i="17"/>
  <c r="AE81" i="17" s="1"/>
  <c r="AK81" i="17" s="1"/>
  <c r="AI81" i="17"/>
  <c r="AJ81" i="17"/>
  <c r="AP81" i="17"/>
  <c r="AP83" i="17" s="1"/>
  <c r="AQ81" i="17"/>
  <c r="M82" i="17"/>
  <c r="V82" i="17" s="1"/>
  <c r="O82" i="17"/>
  <c r="Z82" i="17"/>
  <c r="AI82" i="17"/>
  <c r="AJ82" i="17"/>
  <c r="AP82" i="17"/>
  <c r="AQ82" i="17"/>
  <c r="D83" i="17"/>
  <c r="F83" i="17"/>
  <c r="I83" i="17"/>
  <c r="K83" i="17"/>
  <c r="AL83" i="17"/>
  <c r="AM83" i="17" s="1"/>
  <c r="AS83" i="17"/>
  <c r="AV83" i="17"/>
  <c r="M84" i="17"/>
  <c r="T84" i="17" s="1"/>
  <c r="O84" i="17"/>
  <c r="Q84" i="17"/>
  <c r="Z84" i="17"/>
  <c r="AB84" i="17"/>
  <c r="AG84" i="17"/>
  <c r="AI84" i="17"/>
  <c r="AJ84" i="17"/>
  <c r="AP84" i="17"/>
  <c r="AQ84" i="17"/>
  <c r="M85" i="17"/>
  <c r="AD85" i="17" s="1"/>
  <c r="O85" i="17"/>
  <c r="X85" i="17"/>
  <c r="AI85" i="17"/>
  <c r="AJ85" i="17"/>
  <c r="AP85" i="17"/>
  <c r="AP87" i="17" s="1"/>
  <c r="AQ85" i="17"/>
  <c r="M86" i="17"/>
  <c r="AI86" i="17"/>
  <c r="AJ86" i="17"/>
  <c r="AP86" i="17"/>
  <c r="AQ86" i="17"/>
  <c r="D87" i="17"/>
  <c r="F87" i="17"/>
  <c r="I87" i="17"/>
  <c r="K87" i="17"/>
  <c r="L87" i="17" s="1"/>
  <c r="AO87" i="17" s="1"/>
  <c r="AF87" i="17"/>
  <c r="AI87" i="17"/>
  <c r="AL87" i="17"/>
  <c r="AM87" i="17"/>
  <c r="AN87" i="17"/>
  <c r="AS87" i="17"/>
  <c r="AV87" i="17"/>
  <c r="M88" i="17"/>
  <c r="O88" i="17" s="1"/>
  <c r="T88" i="17"/>
  <c r="X88" i="17"/>
  <c r="Z88" i="17"/>
  <c r="AD88" i="17"/>
  <c r="AI88" i="17"/>
  <c r="AI91" i="17" s="1"/>
  <c r="AJ88" i="17"/>
  <c r="AP88" i="17"/>
  <c r="AQ88" i="17"/>
  <c r="M89" i="17"/>
  <c r="AD89" i="17"/>
  <c r="AG89" i="17"/>
  <c r="AI89" i="17"/>
  <c r="AJ89" i="17"/>
  <c r="AP89" i="17"/>
  <c r="AQ89" i="17"/>
  <c r="M90" i="17"/>
  <c r="O90" i="17"/>
  <c r="AD90" i="17"/>
  <c r="AI90" i="17"/>
  <c r="AJ90" i="17"/>
  <c r="AP90" i="17"/>
  <c r="AQ90" i="17"/>
  <c r="AQ91" i="17" s="1"/>
  <c r="D91" i="17"/>
  <c r="F91" i="17"/>
  <c r="I91" i="17"/>
  <c r="K91" i="17"/>
  <c r="AH91" i="17" s="1"/>
  <c r="L91" i="17"/>
  <c r="AF91" i="17"/>
  <c r="AL91" i="17"/>
  <c r="AM91" i="17"/>
  <c r="AN91" i="17"/>
  <c r="AO91" i="17"/>
  <c r="AP91" i="17"/>
  <c r="AS91" i="17"/>
  <c r="AV91" i="17"/>
  <c r="M92" i="17"/>
  <c r="AB92" i="17" s="1"/>
  <c r="O92" i="17"/>
  <c r="Q92" i="17"/>
  <c r="V92" i="17"/>
  <c r="X92" i="17"/>
  <c r="Z92" i="17"/>
  <c r="AG92" i="17"/>
  <c r="AI92" i="17"/>
  <c r="AJ92" i="17"/>
  <c r="AP92" i="17"/>
  <c r="AQ92" i="17"/>
  <c r="M93" i="17"/>
  <c r="T93" i="17" s="1"/>
  <c r="O93" i="17"/>
  <c r="V93" i="17"/>
  <c r="AD93" i="17"/>
  <c r="AI93" i="17"/>
  <c r="AI95" i="17" s="1"/>
  <c r="AJ93" i="17"/>
  <c r="AP93" i="17"/>
  <c r="AQ93" i="17"/>
  <c r="M94" i="17"/>
  <c r="Q94" i="17" s="1"/>
  <c r="AB94" i="17"/>
  <c r="AD94" i="17"/>
  <c r="AI94" i="17"/>
  <c r="AJ94" i="17"/>
  <c r="AP94" i="17"/>
  <c r="AQ94" i="17"/>
  <c r="D95" i="17"/>
  <c r="F95" i="17"/>
  <c r="I95" i="17"/>
  <c r="K95" i="17"/>
  <c r="L95" i="17" s="1"/>
  <c r="AO95" i="17" s="1"/>
  <c r="AF95" i="17"/>
  <c r="AL95" i="17"/>
  <c r="AM95" i="17"/>
  <c r="AN95" i="17"/>
  <c r="AP95" i="17"/>
  <c r="AQ95" i="17"/>
  <c r="AS95" i="17"/>
  <c r="AV95" i="17"/>
  <c r="M96" i="17"/>
  <c r="AD96" i="17"/>
  <c r="AD99" i="17" s="1"/>
  <c r="AJ99" i="17" s="1"/>
  <c r="AI96" i="17"/>
  <c r="AI99" i="17" s="1"/>
  <c r="AJ96" i="17"/>
  <c r="AP96" i="17"/>
  <c r="AQ96" i="17"/>
  <c r="M97" i="17"/>
  <c r="AB97" i="17" s="1"/>
  <c r="V97" i="17"/>
  <c r="AD97" i="17"/>
  <c r="AG97" i="17"/>
  <c r="AI97" i="17"/>
  <c r="AJ97" i="17"/>
  <c r="AP97" i="17"/>
  <c r="AQ97" i="17"/>
  <c r="M98" i="17"/>
  <c r="O98" i="17"/>
  <c r="Q98" i="17"/>
  <c r="T98" i="17"/>
  <c r="V98" i="17"/>
  <c r="X98" i="17"/>
  <c r="Z98" i="17"/>
  <c r="AB98" i="17"/>
  <c r="AD98" i="17"/>
  <c r="AG98" i="17"/>
  <c r="AE98" i="17" s="1"/>
  <c r="AK98" i="17" s="1"/>
  <c r="AI98" i="17"/>
  <c r="AJ98" i="17"/>
  <c r="AP98" i="17"/>
  <c r="AQ98" i="17"/>
  <c r="D99" i="17"/>
  <c r="F99" i="17"/>
  <c r="I99" i="17"/>
  <c r="K99" i="17"/>
  <c r="AN99" i="17" s="1"/>
  <c r="L99" i="17"/>
  <c r="AO99" i="17" s="1"/>
  <c r="AF99" i="17"/>
  <c r="AH99" i="17"/>
  <c r="AL99" i="17"/>
  <c r="AM99" i="17" s="1"/>
  <c r="AS99" i="17"/>
  <c r="AV99" i="17"/>
  <c r="M100" i="17"/>
  <c r="V100" i="17" s="1"/>
  <c r="AB100" i="17"/>
  <c r="AI100" i="17"/>
  <c r="AJ100" i="17"/>
  <c r="AP100" i="17"/>
  <c r="AQ100" i="17"/>
  <c r="M101" i="17"/>
  <c r="V101" i="17" s="1"/>
  <c r="O101" i="17"/>
  <c r="Q101" i="17"/>
  <c r="T101" i="17"/>
  <c r="X101" i="17"/>
  <c r="Z101" i="17"/>
  <c r="AB101" i="17"/>
  <c r="AG101" i="17"/>
  <c r="AI101" i="17"/>
  <c r="AJ101" i="17"/>
  <c r="AP101" i="17"/>
  <c r="AQ101" i="17"/>
  <c r="M102" i="17"/>
  <c r="O102" i="17" s="1"/>
  <c r="X102" i="17"/>
  <c r="Z102" i="17"/>
  <c r="AI102" i="17"/>
  <c r="AJ102" i="17"/>
  <c r="AP102" i="17"/>
  <c r="AQ102" i="17"/>
  <c r="D103" i="17"/>
  <c r="F103" i="17"/>
  <c r="I103" i="17"/>
  <c r="K103" i="17"/>
  <c r="AF103" i="17" s="1"/>
  <c r="L103" i="17"/>
  <c r="M103" i="17"/>
  <c r="AH103" i="17"/>
  <c r="AL103" i="17"/>
  <c r="AM103" i="17" s="1"/>
  <c r="AN103" i="17"/>
  <c r="AO103" i="17"/>
  <c r="AS103" i="17"/>
  <c r="AV103" i="17"/>
  <c r="M104" i="17"/>
  <c r="O104" i="17"/>
  <c r="Q104" i="17"/>
  <c r="T104" i="17"/>
  <c r="V104" i="17"/>
  <c r="V107" i="17" s="1"/>
  <c r="X104" i="17"/>
  <c r="Z104" i="17"/>
  <c r="AB104" i="17"/>
  <c r="AD104" i="17"/>
  <c r="AG104" i="17"/>
  <c r="AI104" i="17"/>
  <c r="AI107" i="17" s="1"/>
  <c r="AJ104" i="17"/>
  <c r="AP104" i="17"/>
  <c r="AP107" i="17" s="1"/>
  <c r="AQ104" i="17"/>
  <c r="AQ107" i="17" s="1"/>
  <c r="M105" i="17"/>
  <c r="O105" i="17" s="1"/>
  <c r="Q105" i="17"/>
  <c r="V105" i="17"/>
  <c r="X105" i="17"/>
  <c r="Z105" i="17"/>
  <c r="AD105" i="17"/>
  <c r="AG105" i="17"/>
  <c r="AE105" i="17" s="1"/>
  <c r="AK105" i="17" s="1"/>
  <c r="AI105" i="17"/>
  <c r="AJ105" i="17"/>
  <c r="AP105" i="17"/>
  <c r="AQ105" i="17"/>
  <c r="M106" i="17"/>
  <c r="AG106" i="17" s="1"/>
  <c r="AE106" i="17" s="1"/>
  <c r="AK106" i="17" s="1"/>
  <c r="O106" i="17"/>
  <c r="O107" i="17" s="1"/>
  <c r="T106" i="17"/>
  <c r="V106" i="17"/>
  <c r="X106" i="17"/>
  <c r="AB106" i="17"/>
  <c r="AD106" i="17"/>
  <c r="AI106" i="17"/>
  <c r="AJ106" i="17"/>
  <c r="AP106" i="17"/>
  <c r="AQ106" i="17"/>
  <c r="D107" i="17"/>
  <c r="F107" i="17"/>
  <c r="I107" i="17"/>
  <c r="K107" i="17"/>
  <c r="L107" i="17"/>
  <c r="AO107" i="17" s="1"/>
  <c r="AL107" i="17"/>
  <c r="AM107" i="17"/>
  <c r="AS107" i="17"/>
  <c r="AV107" i="17"/>
  <c r="M108" i="17"/>
  <c r="AI108" i="17"/>
  <c r="AJ108" i="17"/>
  <c r="AP108" i="17"/>
  <c r="AQ108" i="17"/>
  <c r="M109" i="17"/>
  <c r="AI109" i="17"/>
  <c r="AJ109" i="17"/>
  <c r="AP109" i="17"/>
  <c r="AQ109" i="17"/>
  <c r="AQ111" i="17" s="1"/>
  <c r="M110" i="17"/>
  <c r="T110" i="17"/>
  <c r="V110" i="17"/>
  <c r="AD110" i="17"/>
  <c r="AI110" i="17"/>
  <c r="AJ110" i="17"/>
  <c r="AP110" i="17"/>
  <c r="AQ110" i="17"/>
  <c r="D111" i="17"/>
  <c r="F111" i="17"/>
  <c r="I111" i="17"/>
  <c r="K111" i="17"/>
  <c r="AF111" i="17"/>
  <c r="AI111" i="17"/>
  <c r="AL111" i="17"/>
  <c r="AM111" i="17"/>
  <c r="AN111" i="17"/>
  <c r="AS111" i="17"/>
  <c r="AV111" i="17"/>
  <c r="M112" i="17"/>
  <c r="AG112" i="17" s="1"/>
  <c r="O112" i="17"/>
  <c r="T112" i="17"/>
  <c r="V112" i="17"/>
  <c r="X112" i="17"/>
  <c r="AB112" i="17"/>
  <c r="AB115" i="17" s="1"/>
  <c r="AD112" i="17"/>
  <c r="AE112" i="17"/>
  <c r="AK112" i="17" s="1"/>
  <c r="AI112" i="17"/>
  <c r="AJ112" i="17"/>
  <c r="AP112" i="17"/>
  <c r="AQ112" i="17"/>
  <c r="M113" i="17"/>
  <c r="Q113" i="17" s="1"/>
  <c r="V113" i="17"/>
  <c r="AB113" i="17"/>
  <c r="AD113" i="17"/>
  <c r="AD115" i="17" s="1"/>
  <c r="AJ115" i="17" s="1"/>
  <c r="AI113" i="17"/>
  <c r="AI115" i="17" s="1"/>
  <c r="AJ113" i="17"/>
  <c r="AP113" i="17"/>
  <c r="AQ113" i="17"/>
  <c r="M114" i="17"/>
  <c r="AD114" i="17" s="1"/>
  <c r="O114" i="17"/>
  <c r="Q114" i="17"/>
  <c r="T114" i="17"/>
  <c r="X114" i="17"/>
  <c r="Z114" i="17"/>
  <c r="AB114" i="17"/>
  <c r="AG114" i="17"/>
  <c r="AE114" i="17" s="1"/>
  <c r="AK114" i="17" s="1"/>
  <c r="AI114" i="17"/>
  <c r="AJ114" i="17"/>
  <c r="AP114" i="17"/>
  <c r="AQ114" i="17"/>
  <c r="AQ115" i="17" s="1"/>
  <c r="D115" i="17"/>
  <c r="F115" i="17"/>
  <c r="I115" i="17"/>
  <c r="K115" i="17"/>
  <c r="AF115" i="17" s="1"/>
  <c r="L115" i="17"/>
  <c r="M115" i="17"/>
  <c r="AH115" i="17"/>
  <c r="AL115" i="17"/>
  <c r="AM115" i="17"/>
  <c r="AN115" i="17"/>
  <c r="AO115" i="17"/>
  <c r="AP115" i="17"/>
  <c r="AS115" i="17"/>
  <c r="AV115" i="17"/>
  <c r="M116" i="17"/>
  <c r="AD116" i="17" s="1"/>
  <c r="AD119" i="17" s="1"/>
  <c r="AJ119" i="17" s="1"/>
  <c r="AI116" i="17"/>
  <c r="AJ116" i="17"/>
  <c r="AP116" i="17"/>
  <c r="AQ116" i="17"/>
  <c r="M117" i="17"/>
  <c r="V117" i="17" s="1"/>
  <c r="O117" i="17"/>
  <c r="Q117" i="17"/>
  <c r="T117" i="17"/>
  <c r="X117" i="17"/>
  <c r="Z117" i="17"/>
  <c r="AB117" i="17"/>
  <c r="AD117" i="17"/>
  <c r="AG117" i="17"/>
  <c r="AE117" i="17" s="1"/>
  <c r="AK117" i="17" s="1"/>
  <c r="AI117" i="17"/>
  <c r="AJ117" i="17"/>
  <c r="AP117" i="17"/>
  <c r="AQ117" i="17"/>
  <c r="M118" i="17"/>
  <c r="O118" i="17"/>
  <c r="Q118" i="17"/>
  <c r="Z118" i="17"/>
  <c r="AD118" i="17"/>
  <c r="AG118" i="17"/>
  <c r="AI118" i="17"/>
  <c r="AJ118" i="17"/>
  <c r="AP118" i="17"/>
  <c r="AQ118" i="17"/>
  <c r="D119" i="17"/>
  <c r="F119" i="17"/>
  <c r="F128" i="17" s="1"/>
  <c r="I119" i="17"/>
  <c r="K119" i="17"/>
  <c r="L119" i="17" s="1"/>
  <c r="M119" i="17"/>
  <c r="AF119" i="17"/>
  <c r="AH119" i="17"/>
  <c r="AL119" i="17"/>
  <c r="AM119" i="17" s="1"/>
  <c r="AN119" i="17"/>
  <c r="AO119" i="17"/>
  <c r="AS119" i="17"/>
  <c r="AV119" i="17"/>
  <c r="M120" i="17"/>
  <c r="AD120" i="17" s="1"/>
  <c r="O120" i="17"/>
  <c r="Q120" i="17"/>
  <c r="T120" i="17"/>
  <c r="X120" i="17"/>
  <c r="Z120" i="17"/>
  <c r="AB120" i="17"/>
  <c r="AG120" i="17"/>
  <c r="AE120" i="17" s="1"/>
  <c r="AK120" i="17" s="1"/>
  <c r="AI120" i="17"/>
  <c r="AI123" i="17" s="1"/>
  <c r="AJ120" i="17"/>
  <c r="AP120" i="17"/>
  <c r="AQ120" i="17"/>
  <c r="M121" i="17"/>
  <c r="O121" i="17" s="1"/>
  <c r="V121" i="17"/>
  <c r="Z121" i="17"/>
  <c r="AD121" i="17"/>
  <c r="AG121" i="17"/>
  <c r="AI121" i="17"/>
  <c r="AJ121" i="17"/>
  <c r="AP121" i="17"/>
  <c r="AE121" i="17" s="1"/>
  <c r="AK121" i="17" s="1"/>
  <c r="AQ121" i="17"/>
  <c r="M122" i="17"/>
  <c r="AI122" i="17"/>
  <c r="AJ122" i="17"/>
  <c r="AP122" i="17"/>
  <c r="AQ122" i="17"/>
  <c r="D123" i="17"/>
  <c r="F123" i="17"/>
  <c r="I123" i="17"/>
  <c r="K123" i="17"/>
  <c r="AH123" i="17" s="1"/>
  <c r="L123" i="17"/>
  <c r="AO123" i="17" s="1"/>
  <c r="AL123" i="17"/>
  <c r="AM123" i="17"/>
  <c r="AQ123" i="17"/>
  <c r="AS123" i="17"/>
  <c r="AV123" i="17"/>
  <c r="M124" i="17"/>
  <c r="O124" i="17"/>
  <c r="Z124" i="17"/>
  <c r="AD124" i="17"/>
  <c r="AG124" i="17"/>
  <c r="AI124" i="17"/>
  <c r="AJ124" i="17"/>
  <c r="AP124" i="17"/>
  <c r="AQ124" i="17"/>
  <c r="M125" i="17"/>
  <c r="O125" i="17"/>
  <c r="X125" i="17"/>
  <c r="AB125" i="17"/>
  <c r="AD125" i="17"/>
  <c r="AI125" i="17"/>
  <c r="AJ125" i="17"/>
  <c r="AP125" i="17"/>
  <c r="AQ125" i="17"/>
  <c r="AQ127" i="17" s="1"/>
  <c r="M126" i="17"/>
  <c r="V126" i="17" s="1"/>
  <c r="AB126" i="17"/>
  <c r="AG126" i="17"/>
  <c r="AI126" i="17"/>
  <c r="AJ126" i="17"/>
  <c r="AP126" i="17"/>
  <c r="AQ126" i="17"/>
  <c r="D127" i="17"/>
  <c r="F127" i="17"/>
  <c r="I127" i="17"/>
  <c r="K127" i="17"/>
  <c r="AL127" i="17"/>
  <c r="AM127" i="17"/>
  <c r="AS127" i="17"/>
  <c r="AV127" i="17"/>
  <c r="AV128" i="17" s="1"/>
  <c r="M4" i="16"/>
  <c r="T4" i="16" s="1"/>
  <c r="V4" i="16"/>
  <c r="AI4" i="16"/>
  <c r="AJ4" i="16"/>
  <c r="AP4" i="16"/>
  <c r="AQ4" i="16"/>
  <c r="AQ7" i="16" s="1"/>
  <c r="M5" i="16"/>
  <c r="V5" i="16" s="1"/>
  <c r="O5" i="16"/>
  <c r="X5" i="16"/>
  <c r="AE5" i="16"/>
  <c r="AK5" i="16" s="1"/>
  <c r="AI5" i="16"/>
  <c r="AJ5" i="16"/>
  <c r="AP5" i="16"/>
  <c r="AQ5" i="16"/>
  <c r="M6" i="16"/>
  <c r="O6" i="16"/>
  <c r="T6" i="16"/>
  <c r="V6" i="16"/>
  <c r="X6" i="16"/>
  <c r="AB6" i="16"/>
  <c r="AI6" i="16"/>
  <c r="AJ6" i="16"/>
  <c r="AP6" i="16"/>
  <c r="AE6" i="16" s="1"/>
  <c r="AK6" i="16" s="1"/>
  <c r="AQ6" i="16"/>
  <c r="D7" i="16"/>
  <c r="F7" i="16"/>
  <c r="I7" i="16"/>
  <c r="K7" i="16"/>
  <c r="L7" i="16"/>
  <c r="AF7" i="16"/>
  <c r="AG7" i="16"/>
  <c r="AH7" i="16"/>
  <c r="AI7" i="16"/>
  <c r="AL7" i="16"/>
  <c r="AM7" i="16" s="1"/>
  <c r="AN7" i="16"/>
  <c r="AO7" i="16"/>
  <c r="AS7" i="16"/>
  <c r="AV7" i="16"/>
  <c r="M8" i="16"/>
  <c r="O8" i="16"/>
  <c r="Q8" i="16"/>
  <c r="T8" i="16"/>
  <c r="V8" i="16"/>
  <c r="X8" i="16"/>
  <c r="Z8" i="16"/>
  <c r="Z11" i="16" s="1"/>
  <c r="AB8" i="16"/>
  <c r="AB11" i="16" s="1"/>
  <c r="AA11" i="16" s="1"/>
  <c r="AD8" i="16"/>
  <c r="AI8" i="16"/>
  <c r="AI11" i="16" s="1"/>
  <c r="AJ8" i="16"/>
  <c r="AJ11" i="16" s="1"/>
  <c r="AP8" i="16"/>
  <c r="AE8" i="16" s="1"/>
  <c r="AQ8" i="16"/>
  <c r="M9" i="16"/>
  <c r="O9" i="16"/>
  <c r="Q9" i="16"/>
  <c r="T9" i="16"/>
  <c r="V9" i="16"/>
  <c r="X9" i="16"/>
  <c r="X11" i="16" s="1"/>
  <c r="Z9" i="16"/>
  <c r="AB9" i="16"/>
  <c r="AD9" i="16"/>
  <c r="AI9" i="16"/>
  <c r="AJ9" i="16"/>
  <c r="AP9" i="16"/>
  <c r="AE9" i="16" s="1"/>
  <c r="AK9" i="16" s="1"/>
  <c r="AQ9" i="16"/>
  <c r="M10" i="16"/>
  <c r="O10" i="16"/>
  <c r="Q10" i="16"/>
  <c r="T10" i="16"/>
  <c r="V10" i="16"/>
  <c r="X10" i="16"/>
  <c r="Z10" i="16"/>
  <c r="AB10" i="16"/>
  <c r="AD10" i="16"/>
  <c r="AE10" i="16"/>
  <c r="AK10" i="16" s="1"/>
  <c r="AI10" i="16"/>
  <c r="AJ10" i="16"/>
  <c r="AP10" i="16"/>
  <c r="AQ10" i="16"/>
  <c r="AQ11" i="16" s="1"/>
  <c r="D11" i="16"/>
  <c r="F11" i="16"/>
  <c r="I11" i="16"/>
  <c r="K11" i="16"/>
  <c r="M11" i="16"/>
  <c r="Q11" i="16"/>
  <c r="T11" i="16"/>
  <c r="V11" i="16"/>
  <c r="W11" i="16"/>
  <c r="AD11" i="16"/>
  <c r="AF11" i="16"/>
  <c r="AG11" i="16"/>
  <c r="AH11" i="16"/>
  <c r="AL11" i="16"/>
  <c r="AM11" i="16" s="1"/>
  <c r="AN11" i="16"/>
  <c r="AS11" i="16"/>
  <c r="AV11" i="16"/>
  <c r="M12" i="16"/>
  <c r="O12" i="16"/>
  <c r="V12" i="16"/>
  <c r="X12" i="16"/>
  <c r="AI12" i="16"/>
  <c r="AJ12" i="16"/>
  <c r="AP12" i="16"/>
  <c r="AP15" i="16" s="1"/>
  <c r="AQ12" i="16"/>
  <c r="M13" i="16"/>
  <c r="V13" i="16"/>
  <c r="AB13" i="16"/>
  <c r="AD13" i="16"/>
  <c r="AI13" i="16"/>
  <c r="AJ13" i="16"/>
  <c r="AP13" i="16"/>
  <c r="AQ13" i="16"/>
  <c r="M14" i="16"/>
  <c r="X14" i="16" s="1"/>
  <c r="O14" i="16"/>
  <c r="T14" i="16"/>
  <c r="AB14" i="16"/>
  <c r="AE14" i="16"/>
  <c r="AK14" i="16" s="1"/>
  <c r="AI14" i="16"/>
  <c r="AJ14" i="16"/>
  <c r="AP14" i="16"/>
  <c r="AQ14" i="16"/>
  <c r="D15" i="16"/>
  <c r="F15" i="16"/>
  <c r="I15" i="16"/>
  <c r="K15" i="16"/>
  <c r="AG15" i="16"/>
  <c r="AI15" i="16"/>
  <c r="AL15" i="16"/>
  <c r="AM15" i="16" s="1"/>
  <c r="AO15" i="16"/>
  <c r="AQ15" i="16"/>
  <c r="AS15" i="16"/>
  <c r="AV15" i="16"/>
  <c r="M16" i="16"/>
  <c r="V16" i="16" s="1"/>
  <c r="O16" i="16"/>
  <c r="Q16" i="16"/>
  <c r="Q19" i="16" s="1"/>
  <c r="P19" i="16" s="1"/>
  <c r="T16" i="16"/>
  <c r="X16" i="16"/>
  <c r="Z16" i="16"/>
  <c r="AB16" i="16"/>
  <c r="AD16" i="16"/>
  <c r="AI16" i="16"/>
  <c r="AJ16" i="16"/>
  <c r="AP16" i="16"/>
  <c r="AE16" i="16" s="1"/>
  <c r="AK16" i="16" s="1"/>
  <c r="AQ16" i="16"/>
  <c r="M17" i="16"/>
  <c r="V17" i="16" s="1"/>
  <c r="O17" i="16"/>
  <c r="Q17" i="16"/>
  <c r="T17" i="16"/>
  <c r="X17" i="16"/>
  <c r="Z17" i="16"/>
  <c r="AB17" i="16"/>
  <c r="AD17" i="16"/>
  <c r="AI17" i="16"/>
  <c r="AJ17" i="16"/>
  <c r="AP17" i="16"/>
  <c r="AQ17" i="16"/>
  <c r="M18" i="16"/>
  <c r="V18" i="16" s="1"/>
  <c r="O18" i="16"/>
  <c r="Q18" i="16"/>
  <c r="T18" i="16"/>
  <c r="X18" i="16"/>
  <c r="Z18" i="16"/>
  <c r="AB18" i="16"/>
  <c r="AD18" i="16"/>
  <c r="AD19" i="16" s="1"/>
  <c r="AJ19" i="16" s="1"/>
  <c r="AI18" i="16"/>
  <c r="AJ18" i="16"/>
  <c r="AP18" i="16"/>
  <c r="AE18" i="16" s="1"/>
  <c r="AK18" i="16" s="1"/>
  <c r="AQ18" i="16"/>
  <c r="D19" i="16"/>
  <c r="F19" i="16"/>
  <c r="I19" i="16"/>
  <c r="K19" i="16"/>
  <c r="M19" i="16"/>
  <c r="V19" i="16"/>
  <c r="U19" i="16" s="1"/>
  <c r="Z19" i="16"/>
  <c r="AF19" i="16"/>
  <c r="AG19" i="16"/>
  <c r="AH19" i="16"/>
  <c r="AI19" i="16"/>
  <c r="AL19" i="16"/>
  <c r="AM19" i="16" s="1"/>
  <c r="AN19" i="16"/>
  <c r="AS19" i="16"/>
  <c r="AV19" i="16"/>
  <c r="M20" i="16"/>
  <c r="Q20" i="16" s="1"/>
  <c r="O20" i="16"/>
  <c r="T20" i="16"/>
  <c r="V20" i="16"/>
  <c r="V23" i="16" s="1"/>
  <c r="Z20" i="16"/>
  <c r="AB20" i="16"/>
  <c r="AD20" i="16"/>
  <c r="AE20" i="16"/>
  <c r="AI20" i="16"/>
  <c r="AJ20" i="16"/>
  <c r="AK20" i="16"/>
  <c r="AP20" i="16"/>
  <c r="AQ20" i="16"/>
  <c r="M21" i="16"/>
  <c r="AG21" i="16" s="1"/>
  <c r="O21" i="16"/>
  <c r="V21" i="16"/>
  <c r="Z21" i="16"/>
  <c r="AB21" i="16"/>
  <c r="AD21" i="16"/>
  <c r="AE21" i="16"/>
  <c r="AI21" i="16"/>
  <c r="AJ21" i="16"/>
  <c r="AK21" i="16"/>
  <c r="AP21" i="16"/>
  <c r="AQ21" i="16"/>
  <c r="AQ23" i="16" s="1"/>
  <c r="M22" i="16"/>
  <c r="Q22" i="16" s="1"/>
  <c r="O22" i="16"/>
  <c r="V22" i="16"/>
  <c r="Z22" i="16"/>
  <c r="AB22" i="16"/>
  <c r="AD22" i="16"/>
  <c r="AG22" i="16"/>
  <c r="AI22" i="16"/>
  <c r="AJ22" i="16"/>
  <c r="AP22" i="16"/>
  <c r="AQ22" i="16"/>
  <c r="D23" i="16"/>
  <c r="F23" i="16"/>
  <c r="I23" i="16"/>
  <c r="K23" i="16"/>
  <c r="L23" i="16"/>
  <c r="M23" i="16"/>
  <c r="O23" i="16"/>
  <c r="Z23" i="16"/>
  <c r="AF23" i="16"/>
  <c r="AH23" i="16"/>
  <c r="AI23" i="16"/>
  <c r="AL23" i="16"/>
  <c r="AM23" i="16"/>
  <c r="AN23" i="16"/>
  <c r="AO23" i="16"/>
  <c r="AP23" i="16"/>
  <c r="AS23" i="16"/>
  <c r="AV23" i="16"/>
  <c r="M24" i="16"/>
  <c r="O24" i="16" s="1"/>
  <c r="V24" i="16"/>
  <c r="AB24" i="16"/>
  <c r="AD24" i="16"/>
  <c r="AG24" i="16"/>
  <c r="AE24" i="16" s="1"/>
  <c r="AK24" i="16" s="1"/>
  <c r="AI24" i="16"/>
  <c r="AJ24" i="16"/>
  <c r="AP24" i="16"/>
  <c r="AQ24" i="16"/>
  <c r="M25" i="16"/>
  <c r="T25" i="16" s="1"/>
  <c r="Q25" i="16"/>
  <c r="Z25" i="16"/>
  <c r="AD25" i="16"/>
  <c r="AG25" i="16"/>
  <c r="AI25" i="16"/>
  <c r="AJ25" i="16"/>
  <c r="AP25" i="16"/>
  <c r="AQ25" i="16"/>
  <c r="M26" i="16"/>
  <c r="V26" i="16" s="1"/>
  <c r="O26" i="16"/>
  <c r="Q26" i="16"/>
  <c r="T26" i="16"/>
  <c r="X26" i="16"/>
  <c r="Z26" i="16"/>
  <c r="AB26" i="16"/>
  <c r="AD26" i="16"/>
  <c r="AG26" i="16"/>
  <c r="AE26" i="16" s="1"/>
  <c r="AK26" i="16" s="1"/>
  <c r="AI26" i="16"/>
  <c r="AJ26" i="16"/>
  <c r="AP26" i="16"/>
  <c r="AQ26" i="16"/>
  <c r="D27" i="16"/>
  <c r="F27" i="16"/>
  <c r="I27" i="16"/>
  <c r="K27" i="16"/>
  <c r="L27" i="16"/>
  <c r="AF27" i="16"/>
  <c r="AH27" i="16"/>
  <c r="AL27" i="16"/>
  <c r="AM27" i="16" s="1"/>
  <c r="AN27" i="16"/>
  <c r="AO27" i="16"/>
  <c r="AQ27" i="16"/>
  <c r="AS27" i="16"/>
  <c r="AV27" i="16"/>
  <c r="M28" i="16"/>
  <c r="O28" i="16"/>
  <c r="Q28" i="16"/>
  <c r="T28" i="16"/>
  <c r="V28" i="16"/>
  <c r="X28" i="16"/>
  <c r="Z28" i="16"/>
  <c r="AB28" i="16"/>
  <c r="AD28" i="16"/>
  <c r="AG28" i="16"/>
  <c r="AI28" i="16"/>
  <c r="AI31" i="16" s="1"/>
  <c r="AJ28" i="16"/>
  <c r="AP28" i="16"/>
  <c r="AQ28" i="16"/>
  <c r="M29" i="16"/>
  <c r="AD29" i="16" s="1"/>
  <c r="T29" i="16"/>
  <c r="X29" i="16"/>
  <c r="Z29" i="16"/>
  <c r="AB29" i="16"/>
  <c r="AG29" i="16"/>
  <c r="AI29" i="16"/>
  <c r="AJ29" i="16"/>
  <c r="AP29" i="16"/>
  <c r="AE29" i="16" s="1"/>
  <c r="AK29" i="16" s="1"/>
  <c r="AQ29" i="16"/>
  <c r="M30" i="16"/>
  <c r="AB30" i="16" s="1"/>
  <c r="T30" i="16"/>
  <c r="X30" i="16"/>
  <c r="Z30" i="16"/>
  <c r="AD30" i="16"/>
  <c r="AD31" i="16" s="1"/>
  <c r="AJ31" i="16" s="1"/>
  <c r="AE30" i="16"/>
  <c r="AK30" i="16" s="1"/>
  <c r="AG30" i="16"/>
  <c r="AI30" i="16"/>
  <c r="AJ30" i="16"/>
  <c r="AP30" i="16"/>
  <c r="AQ30" i="16"/>
  <c r="D31" i="16"/>
  <c r="F31" i="16"/>
  <c r="I31" i="16"/>
  <c r="K31" i="16"/>
  <c r="M31" i="16"/>
  <c r="AG31" i="16"/>
  <c r="AH31" i="16"/>
  <c r="AL31" i="16"/>
  <c r="AM31" i="16"/>
  <c r="AN31" i="16"/>
  <c r="AP31" i="16"/>
  <c r="AS31" i="16"/>
  <c r="AV31" i="16"/>
  <c r="M32" i="16"/>
  <c r="O32" i="16"/>
  <c r="Q32" i="16"/>
  <c r="T32" i="16"/>
  <c r="V32" i="16"/>
  <c r="V35" i="16" s="1"/>
  <c r="X32" i="16"/>
  <c r="Z32" i="16"/>
  <c r="AB32" i="16"/>
  <c r="AD32" i="16"/>
  <c r="AE32" i="16"/>
  <c r="AK32" i="16" s="1"/>
  <c r="AG32" i="16"/>
  <c r="AI32" i="16"/>
  <c r="AI35" i="16" s="1"/>
  <c r="AJ32" i="16"/>
  <c r="AP32" i="16"/>
  <c r="AQ32" i="16"/>
  <c r="M33" i="16"/>
  <c r="Q33" i="16" s="1"/>
  <c r="T33" i="16"/>
  <c r="V33" i="16"/>
  <c r="AB33" i="16"/>
  <c r="AB35" i="16" s="1"/>
  <c r="AD33" i="16"/>
  <c r="AI33" i="16"/>
  <c r="AJ33" i="16"/>
  <c r="AP33" i="16"/>
  <c r="AQ33" i="16"/>
  <c r="M34" i="16"/>
  <c r="AD34" i="16" s="1"/>
  <c r="O34" i="16"/>
  <c r="Q34" i="16"/>
  <c r="T34" i="16"/>
  <c r="V34" i="16"/>
  <c r="X34" i="16"/>
  <c r="Z34" i="16"/>
  <c r="AB34" i="16"/>
  <c r="AG34" i="16"/>
  <c r="AE34" i="16" s="1"/>
  <c r="AK34" i="16" s="1"/>
  <c r="AI34" i="16"/>
  <c r="AJ34" i="16"/>
  <c r="AP34" i="16"/>
  <c r="AQ34" i="16"/>
  <c r="AQ35" i="16" s="1"/>
  <c r="D35" i="16"/>
  <c r="F35" i="16"/>
  <c r="I35" i="16"/>
  <c r="K35" i="16"/>
  <c r="M35" i="16"/>
  <c r="Q35" i="16"/>
  <c r="AA35" i="16"/>
  <c r="AH35" i="16"/>
  <c r="AL35" i="16"/>
  <c r="AM35" i="16"/>
  <c r="AP35" i="16"/>
  <c r="AS35" i="16"/>
  <c r="AV35" i="16"/>
  <c r="M36" i="16"/>
  <c r="AI36" i="16"/>
  <c r="AJ36" i="16"/>
  <c r="AP36" i="16"/>
  <c r="AQ36" i="16"/>
  <c r="M37" i="16"/>
  <c r="O37" i="16"/>
  <c r="Q37" i="16"/>
  <c r="T37" i="16"/>
  <c r="V37" i="16"/>
  <c r="X37" i="16"/>
  <c r="Z37" i="16"/>
  <c r="AB37" i="16"/>
  <c r="AD37" i="16"/>
  <c r="AG37" i="16"/>
  <c r="AI37" i="16"/>
  <c r="AJ37" i="16"/>
  <c r="AP37" i="16"/>
  <c r="AE37" i="16" s="1"/>
  <c r="AK37" i="16" s="1"/>
  <c r="AQ37" i="16"/>
  <c r="M38" i="16"/>
  <c r="AI38" i="16"/>
  <c r="AJ38" i="16"/>
  <c r="AP38" i="16"/>
  <c r="AQ38" i="16"/>
  <c r="D39" i="16"/>
  <c r="F39" i="16"/>
  <c r="I39" i="16"/>
  <c r="K39" i="16"/>
  <c r="L39" i="16"/>
  <c r="AF39" i="16"/>
  <c r="AH39" i="16"/>
  <c r="AI39" i="16"/>
  <c r="AL39" i="16"/>
  <c r="AM39" i="16" s="1"/>
  <c r="AN39" i="16"/>
  <c r="AO39" i="16"/>
  <c r="AS39" i="16"/>
  <c r="AV39" i="16"/>
  <c r="M40" i="16"/>
  <c r="AD40" i="16" s="1"/>
  <c r="O40" i="16"/>
  <c r="Q40" i="16"/>
  <c r="T40" i="16"/>
  <c r="V40" i="16"/>
  <c r="X40" i="16"/>
  <c r="Z40" i="16"/>
  <c r="AB40" i="16"/>
  <c r="AE40" i="16"/>
  <c r="AK40" i="16" s="1"/>
  <c r="AG40" i="16"/>
  <c r="AI40" i="16"/>
  <c r="AI43" i="16" s="1"/>
  <c r="AJ40" i="16"/>
  <c r="AP40" i="16"/>
  <c r="AQ40" i="16"/>
  <c r="AQ43" i="16" s="1"/>
  <c r="M41" i="16"/>
  <c r="T41" i="16"/>
  <c r="AD41" i="16"/>
  <c r="AI41" i="16"/>
  <c r="AJ41" i="16"/>
  <c r="AP41" i="16"/>
  <c r="AQ41" i="16"/>
  <c r="M42" i="16"/>
  <c r="Q42" i="16" s="1"/>
  <c r="AI42" i="16"/>
  <c r="AJ42" i="16"/>
  <c r="AP42" i="16"/>
  <c r="AQ42" i="16"/>
  <c r="D43" i="16"/>
  <c r="F43" i="16"/>
  <c r="I43" i="16"/>
  <c r="K43" i="16"/>
  <c r="AL43" i="16"/>
  <c r="AM43" i="16"/>
  <c r="AP43" i="16"/>
  <c r="AS43" i="16"/>
  <c r="AV43" i="16"/>
  <c r="M44" i="16"/>
  <c r="AD44" i="16"/>
  <c r="AI44" i="16"/>
  <c r="AJ44" i="16"/>
  <c r="AP44" i="16"/>
  <c r="AQ44" i="16"/>
  <c r="M45" i="16"/>
  <c r="X45" i="16" s="1"/>
  <c r="AD45" i="16"/>
  <c r="AI45" i="16"/>
  <c r="AJ45" i="16"/>
  <c r="AP45" i="16"/>
  <c r="AQ45" i="16"/>
  <c r="M46" i="16"/>
  <c r="Q46" i="16" s="1"/>
  <c r="O46" i="16"/>
  <c r="V46" i="16"/>
  <c r="Z46" i="16"/>
  <c r="AB46" i="16"/>
  <c r="AD46" i="16"/>
  <c r="AG46" i="16"/>
  <c r="AI46" i="16"/>
  <c r="AJ46" i="16"/>
  <c r="AP46" i="16"/>
  <c r="AE46" i="16" s="1"/>
  <c r="AK46" i="16" s="1"/>
  <c r="AQ46" i="16"/>
  <c r="D47" i="16"/>
  <c r="F47" i="16"/>
  <c r="I47" i="16"/>
  <c r="K47" i="16"/>
  <c r="AL47" i="16"/>
  <c r="AM47" i="16" s="1"/>
  <c r="AS47" i="16"/>
  <c r="AV47" i="16"/>
  <c r="M48" i="16"/>
  <c r="O48" i="16"/>
  <c r="Q48" i="16"/>
  <c r="V48" i="16"/>
  <c r="X48" i="16"/>
  <c r="AB48" i="16"/>
  <c r="AD48" i="16"/>
  <c r="AI48" i="16"/>
  <c r="AJ48" i="16"/>
  <c r="AP48" i="16"/>
  <c r="AQ48" i="16"/>
  <c r="AQ51" i="16" s="1"/>
  <c r="M49" i="16"/>
  <c r="T49" i="16" s="1"/>
  <c r="Z49" i="16"/>
  <c r="AB49" i="16"/>
  <c r="AI49" i="16"/>
  <c r="AJ49" i="16"/>
  <c r="AP49" i="16"/>
  <c r="AP51" i="16" s="1"/>
  <c r="AQ49" i="16"/>
  <c r="M50" i="16"/>
  <c r="Z50" i="16"/>
  <c r="AI50" i="16"/>
  <c r="AJ50" i="16"/>
  <c r="AP50" i="16"/>
  <c r="AQ50" i="16"/>
  <c r="D51" i="16"/>
  <c r="F51" i="16"/>
  <c r="I51" i="16"/>
  <c r="K51" i="16"/>
  <c r="L51" i="16"/>
  <c r="AO51" i="16" s="1"/>
  <c r="M51" i="16"/>
  <c r="AF51" i="16"/>
  <c r="AH51" i="16"/>
  <c r="AI51" i="16"/>
  <c r="AL51" i="16"/>
  <c r="AM51" i="16"/>
  <c r="AN51" i="16"/>
  <c r="AS51" i="16"/>
  <c r="AV51" i="16"/>
  <c r="M52" i="16"/>
  <c r="Q52" i="16" s="1"/>
  <c r="O52" i="16"/>
  <c r="V52" i="16"/>
  <c r="Z52" i="16"/>
  <c r="AB52" i="16"/>
  <c r="AD52" i="16"/>
  <c r="AG52" i="16"/>
  <c r="AI52" i="16"/>
  <c r="AJ52" i="16"/>
  <c r="AP52" i="16"/>
  <c r="AE52" i="16" s="1"/>
  <c r="AK52" i="16" s="1"/>
  <c r="AQ52" i="16"/>
  <c r="AQ55" i="16" s="1"/>
  <c r="M53" i="16"/>
  <c r="O53" i="16" s="1"/>
  <c r="O55" i="16" s="1"/>
  <c r="T53" i="16"/>
  <c r="X53" i="16"/>
  <c r="Z53" i="16"/>
  <c r="AB53" i="16"/>
  <c r="AD53" i="16"/>
  <c r="AG53" i="16"/>
  <c r="AI53" i="16"/>
  <c r="AJ53" i="16"/>
  <c r="AP53" i="16"/>
  <c r="AP55" i="16" s="1"/>
  <c r="AQ53" i="16"/>
  <c r="M54" i="16"/>
  <c r="O54" i="16"/>
  <c r="Q54" i="16"/>
  <c r="T54" i="16"/>
  <c r="V54" i="16"/>
  <c r="X54" i="16"/>
  <c r="Z54" i="16"/>
  <c r="AB54" i="16"/>
  <c r="AD54" i="16"/>
  <c r="AE54" i="16"/>
  <c r="AK54" i="16" s="1"/>
  <c r="AG54" i="16"/>
  <c r="AI54" i="16"/>
  <c r="AJ54" i="16"/>
  <c r="AP54" i="16"/>
  <c r="AQ54" i="16"/>
  <c r="D55" i="16"/>
  <c r="F55" i="16"/>
  <c r="I55" i="16"/>
  <c r="K55" i="16"/>
  <c r="M55" i="16"/>
  <c r="N55" i="16"/>
  <c r="AB55" i="16"/>
  <c r="AD55" i="16"/>
  <c r="AG55" i="16"/>
  <c r="AH55" i="16"/>
  <c r="AL55" i="16"/>
  <c r="AM55" i="16"/>
  <c r="AS55" i="16"/>
  <c r="AV55" i="16"/>
  <c r="M56" i="16"/>
  <c r="Q56" i="16"/>
  <c r="T56" i="16"/>
  <c r="X56" i="16"/>
  <c r="Z56" i="16"/>
  <c r="AI56" i="16"/>
  <c r="AI59" i="16" s="1"/>
  <c r="AJ56" i="16"/>
  <c r="AP56" i="16"/>
  <c r="AP59" i="16" s="1"/>
  <c r="AQ56" i="16"/>
  <c r="M57" i="16"/>
  <c r="T57" i="16" s="1"/>
  <c r="O57" i="16"/>
  <c r="Q57" i="16"/>
  <c r="V57" i="16"/>
  <c r="X57" i="16"/>
  <c r="AB57" i="16"/>
  <c r="AG57" i="16"/>
  <c r="AI57" i="16"/>
  <c r="AJ57" i="16"/>
  <c r="AP57" i="16"/>
  <c r="AQ57" i="16"/>
  <c r="M58" i="16"/>
  <c r="Z58" i="16"/>
  <c r="AI58" i="16"/>
  <c r="AJ58" i="16"/>
  <c r="AP58" i="16"/>
  <c r="AQ58" i="16"/>
  <c r="AQ59" i="16" s="1"/>
  <c r="D59" i="16"/>
  <c r="F59" i="16"/>
  <c r="I59" i="16"/>
  <c r="K59" i="16"/>
  <c r="AL59" i="16"/>
  <c r="AM59" i="16" s="1"/>
  <c r="AS59" i="16"/>
  <c r="AV59" i="16"/>
  <c r="M60" i="16"/>
  <c r="O60" i="16"/>
  <c r="Q60" i="16"/>
  <c r="T60" i="16"/>
  <c r="V60" i="16"/>
  <c r="X60" i="16"/>
  <c r="Z60" i="16"/>
  <c r="AB60" i="16"/>
  <c r="AD60" i="16"/>
  <c r="AE60" i="16"/>
  <c r="AG60" i="16"/>
  <c r="AI60" i="16"/>
  <c r="AJ60" i="16"/>
  <c r="AK60" i="16"/>
  <c r="AP60" i="16"/>
  <c r="AQ60" i="16"/>
  <c r="M61" i="16"/>
  <c r="AG61" i="16" s="1"/>
  <c r="O61" i="16"/>
  <c r="T61" i="16"/>
  <c r="V61" i="16"/>
  <c r="X61" i="16"/>
  <c r="Z61" i="16"/>
  <c r="AB61" i="16"/>
  <c r="AD61" i="16"/>
  <c r="AE61" i="16"/>
  <c r="AK61" i="16" s="1"/>
  <c r="AI61" i="16"/>
  <c r="AJ61" i="16"/>
  <c r="AP61" i="16"/>
  <c r="AQ61" i="16"/>
  <c r="M62" i="16"/>
  <c r="Q62" i="16" s="1"/>
  <c r="AG62" i="16"/>
  <c r="AI62" i="16"/>
  <c r="AJ62" i="16"/>
  <c r="AP62" i="16"/>
  <c r="AQ62" i="16"/>
  <c r="D63" i="16"/>
  <c r="F63" i="16"/>
  <c r="I63" i="16"/>
  <c r="K63" i="16"/>
  <c r="L63" i="16"/>
  <c r="AO63" i="16" s="1"/>
  <c r="AF63" i="16"/>
  <c r="AH63" i="16"/>
  <c r="AI63" i="16"/>
  <c r="AL63" i="16"/>
  <c r="AM63" i="16"/>
  <c r="AN63" i="16"/>
  <c r="AP63" i="16"/>
  <c r="AQ63" i="16"/>
  <c r="AS63" i="16"/>
  <c r="AV63" i="16"/>
  <c r="M64" i="16"/>
  <c r="T64" i="16"/>
  <c r="V64" i="16"/>
  <c r="V67" i="16" s="1"/>
  <c r="X64" i="16"/>
  <c r="AI64" i="16"/>
  <c r="AJ64" i="16"/>
  <c r="AP64" i="16"/>
  <c r="AQ64" i="16"/>
  <c r="M65" i="16"/>
  <c r="Q65" i="16"/>
  <c r="T65" i="16"/>
  <c r="V65" i="16"/>
  <c r="AB65" i="16"/>
  <c r="AD65" i="16"/>
  <c r="AG65" i="16"/>
  <c r="AI65" i="16"/>
  <c r="AJ65" i="16"/>
  <c r="AP65" i="16"/>
  <c r="AQ65" i="16"/>
  <c r="M66" i="16"/>
  <c r="O66" i="16"/>
  <c r="Q66" i="16"/>
  <c r="T66" i="16"/>
  <c r="V66" i="16"/>
  <c r="X66" i="16"/>
  <c r="Z66" i="16"/>
  <c r="AB66" i="16"/>
  <c r="AD66" i="16"/>
  <c r="AG66" i="16"/>
  <c r="AI66" i="16"/>
  <c r="AI67" i="16" s="1"/>
  <c r="AJ66" i="16"/>
  <c r="AP66" i="16"/>
  <c r="AE66" i="16" s="1"/>
  <c r="AK66" i="16" s="1"/>
  <c r="AQ66" i="16"/>
  <c r="D67" i="16"/>
  <c r="F67" i="16"/>
  <c r="I67" i="16"/>
  <c r="K67" i="16"/>
  <c r="AN67" i="16" s="1"/>
  <c r="L67" i="16"/>
  <c r="AO67" i="16" s="1"/>
  <c r="T67" i="16"/>
  <c r="AF67" i="16"/>
  <c r="AH67" i="16"/>
  <c r="AL67" i="16"/>
  <c r="AP67" i="16"/>
  <c r="AS67" i="16"/>
  <c r="AU67" i="16"/>
  <c r="AV67" i="16"/>
  <c r="M68" i="16"/>
  <c r="AI68" i="16"/>
  <c r="AI71" i="16" s="1"/>
  <c r="AJ68" i="16"/>
  <c r="AP68" i="16"/>
  <c r="AQ68" i="16"/>
  <c r="AT68" i="16"/>
  <c r="M69" i="16"/>
  <c r="V69" i="16" s="1"/>
  <c r="Q69" i="16"/>
  <c r="T69" i="16"/>
  <c r="X69" i="16"/>
  <c r="Z69" i="16"/>
  <c r="AG69" i="16"/>
  <c r="AI69" i="16"/>
  <c r="AJ69" i="16"/>
  <c r="AP69" i="16"/>
  <c r="AQ69" i="16"/>
  <c r="AT69" i="16"/>
  <c r="AT70" i="16" s="1"/>
  <c r="AU71" i="16" s="1"/>
  <c r="M70" i="16"/>
  <c r="AD70" i="16" s="1"/>
  <c r="O70" i="16"/>
  <c r="Q70" i="16"/>
  <c r="T70" i="16"/>
  <c r="V70" i="16"/>
  <c r="X70" i="16"/>
  <c r="Z70" i="16"/>
  <c r="AB70" i="16"/>
  <c r="AG70" i="16"/>
  <c r="AE70" i="16" s="1"/>
  <c r="AK70" i="16" s="1"/>
  <c r="AI70" i="16"/>
  <c r="AJ70" i="16"/>
  <c r="AP70" i="16"/>
  <c r="AQ70" i="16"/>
  <c r="D71" i="16"/>
  <c r="F71" i="16"/>
  <c r="I71" i="16"/>
  <c r="K71" i="16"/>
  <c r="L71" i="16"/>
  <c r="AO71" i="16" s="1"/>
  <c r="M71" i="16"/>
  <c r="AH71" i="16"/>
  <c r="AL71" i="16"/>
  <c r="AM71" i="16" s="1"/>
  <c r="AP71" i="16"/>
  <c r="AQ71" i="16"/>
  <c r="AS71" i="16"/>
  <c r="AV71" i="16"/>
  <c r="M72" i="16"/>
  <c r="Q72" i="16"/>
  <c r="Q75" i="16" s="1"/>
  <c r="P75" i="16" s="1"/>
  <c r="T72" i="16"/>
  <c r="V72" i="16"/>
  <c r="X72" i="16"/>
  <c r="AB72" i="16"/>
  <c r="AD72" i="16"/>
  <c r="AG72" i="16"/>
  <c r="AI72" i="16"/>
  <c r="AI75" i="16" s="1"/>
  <c r="AJ72" i="16"/>
  <c r="AP72" i="16"/>
  <c r="AQ72" i="16"/>
  <c r="M73" i="16"/>
  <c r="O73" i="16"/>
  <c r="Q73" i="16"/>
  <c r="T73" i="16"/>
  <c r="V73" i="16"/>
  <c r="X73" i="16"/>
  <c r="Z73" i="16"/>
  <c r="AB73" i="16"/>
  <c r="AD73" i="16"/>
  <c r="AE73" i="16"/>
  <c r="AK73" i="16" s="1"/>
  <c r="AG73" i="16"/>
  <c r="AI73" i="16"/>
  <c r="AJ73" i="16"/>
  <c r="AP73" i="16"/>
  <c r="AQ73" i="16"/>
  <c r="AQ75" i="16" s="1"/>
  <c r="M74" i="16"/>
  <c r="Q74" i="16" s="1"/>
  <c r="O74" i="16"/>
  <c r="T74" i="16"/>
  <c r="X74" i="16"/>
  <c r="X75" i="16" s="1"/>
  <c r="Z74" i="16"/>
  <c r="AD74" i="16"/>
  <c r="AE74" i="16"/>
  <c r="AK74" i="16" s="1"/>
  <c r="AG74" i="16"/>
  <c r="AI74" i="16"/>
  <c r="AJ74" i="16"/>
  <c r="AP74" i="16"/>
  <c r="AQ74" i="16"/>
  <c r="D75" i="16"/>
  <c r="F75" i="16"/>
  <c r="I75" i="16"/>
  <c r="K75" i="16"/>
  <c r="L75" i="16"/>
  <c r="AO75" i="16" s="1"/>
  <c r="M75" i="16"/>
  <c r="AF75" i="16"/>
  <c r="AH75" i="16"/>
  <c r="AL75" i="16"/>
  <c r="AM75" i="16" s="1"/>
  <c r="AN75" i="16"/>
  <c r="AP75" i="16"/>
  <c r="AS75" i="16"/>
  <c r="AV75" i="16"/>
  <c r="M76" i="16"/>
  <c r="O76" i="16"/>
  <c r="Q76" i="16"/>
  <c r="T76" i="16"/>
  <c r="V76" i="16"/>
  <c r="X76" i="16"/>
  <c r="Z76" i="16"/>
  <c r="AB76" i="16"/>
  <c r="AG76" i="16"/>
  <c r="AI76" i="16"/>
  <c r="AJ76" i="16"/>
  <c r="AP76" i="16"/>
  <c r="AE76" i="16" s="1"/>
  <c r="AK76" i="16" s="1"/>
  <c r="AQ76" i="16"/>
  <c r="AQ79" i="16" s="1"/>
  <c r="M77" i="16"/>
  <c r="Q77" i="16"/>
  <c r="Q79" i="16" s="1"/>
  <c r="X77" i="16"/>
  <c r="AI77" i="16"/>
  <c r="AJ77" i="16"/>
  <c r="AP77" i="16"/>
  <c r="AQ77" i="16"/>
  <c r="M78" i="16"/>
  <c r="AG78" i="16" s="1"/>
  <c r="AE78" i="16" s="1"/>
  <c r="AK78" i="16" s="1"/>
  <c r="Q78" i="16"/>
  <c r="T78" i="16"/>
  <c r="X78" i="16"/>
  <c r="X79" i="16" s="1"/>
  <c r="AB78" i="16"/>
  <c r="AI78" i="16"/>
  <c r="AJ78" i="16"/>
  <c r="AP78" i="16"/>
  <c r="AQ78" i="16"/>
  <c r="D79" i="16"/>
  <c r="F79" i="16"/>
  <c r="I79" i="16"/>
  <c r="K79" i="16"/>
  <c r="AL79" i="16"/>
  <c r="AM79" i="16" s="1"/>
  <c r="AP79" i="16"/>
  <c r="AS79" i="16"/>
  <c r="AV79" i="16"/>
  <c r="M80" i="16"/>
  <c r="O80" i="16"/>
  <c r="X80" i="16"/>
  <c r="AI80" i="16"/>
  <c r="AJ80" i="16"/>
  <c r="AP80" i="16"/>
  <c r="AQ80" i="16"/>
  <c r="M81" i="16"/>
  <c r="AI81" i="16"/>
  <c r="AJ81" i="16"/>
  <c r="AP81" i="16"/>
  <c r="AQ81" i="16"/>
  <c r="AQ83" i="16" s="1"/>
  <c r="M82" i="16"/>
  <c r="O82" i="16" s="1"/>
  <c r="AD82" i="16"/>
  <c r="AI82" i="16"/>
  <c r="AJ82" i="16"/>
  <c r="AP82" i="16"/>
  <c r="AP83" i="16" s="1"/>
  <c r="AQ82" i="16"/>
  <c r="D83" i="16"/>
  <c r="F83" i="16"/>
  <c r="I83" i="16"/>
  <c r="K83" i="16"/>
  <c r="AF83" i="16" s="1"/>
  <c r="L83" i="16"/>
  <c r="AO83" i="16" s="1"/>
  <c r="AH83" i="16"/>
  <c r="AL83" i="16"/>
  <c r="AM83" i="16" s="1"/>
  <c r="AN83" i="16"/>
  <c r="AS83" i="16"/>
  <c r="AV83" i="16"/>
  <c r="M84" i="16"/>
  <c r="O84" i="16"/>
  <c r="T84" i="16"/>
  <c r="V84" i="16"/>
  <c r="AD84" i="16"/>
  <c r="AG84" i="16"/>
  <c r="AI84" i="16"/>
  <c r="AJ84" i="16"/>
  <c r="AP84" i="16"/>
  <c r="AQ84" i="16"/>
  <c r="M85" i="16"/>
  <c r="AI85" i="16"/>
  <c r="AI87" i="16" s="1"/>
  <c r="AJ85" i="16"/>
  <c r="AP85" i="16"/>
  <c r="AQ85" i="16"/>
  <c r="M86" i="16"/>
  <c r="Q86" i="16"/>
  <c r="Z86" i="16"/>
  <c r="AB86" i="16"/>
  <c r="AD86" i="16"/>
  <c r="AI86" i="16"/>
  <c r="AJ86" i="16"/>
  <c r="AP86" i="16"/>
  <c r="AQ86" i="16"/>
  <c r="AQ87" i="16" s="1"/>
  <c r="D87" i="16"/>
  <c r="F87" i="16"/>
  <c r="I87" i="16"/>
  <c r="K87" i="16"/>
  <c r="L87" i="16" s="1"/>
  <c r="AO87" i="16" s="1"/>
  <c r="M87" i="16"/>
  <c r="AF87" i="16"/>
  <c r="AH87" i="16"/>
  <c r="AL87" i="16"/>
  <c r="AM87" i="16"/>
  <c r="AN87" i="16"/>
  <c r="AS87" i="16"/>
  <c r="AV87" i="16"/>
  <c r="M88" i="16"/>
  <c r="O88" i="16"/>
  <c r="T88" i="16"/>
  <c r="X88" i="16"/>
  <c r="Z88" i="16"/>
  <c r="AD88" i="16"/>
  <c r="AI88" i="16"/>
  <c r="AI91" i="16" s="1"/>
  <c r="AJ88" i="16"/>
  <c r="AP88" i="16"/>
  <c r="AQ88" i="16"/>
  <c r="M89" i="16"/>
  <c r="Q89" i="16" s="1"/>
  <c r="AD89" i="16"/>
  <c r="AG89" i="16"/>
  <c r="AI89" i="16"/>
  <c r="AJ89" i="16"/>
  <c r="AP89" i="16"/>
  <c r="AP91" i="16" s="1"/>
  <c r="AQ89" i="16"/>
  <c r="M90" i="16"/>
  <c r="Q90" i="16" s="1"/>
  <c r="O90" i="16"/>
  <c r="T90" i="16"/>
  <c r="V90" i="16"/>
  <c r="X90" i="16"/>
  <c r="Z90" i="16"/>
  <c r="AB90" i="16"/>
  <c r="AG90" i="16"/>
  <c r="AI90" i="16"/>
  <c r="AJ90" i="16"/>
  <c r="AK90" i="16"/>
  <c r="AP90" i="16"/>
  <c r="AE90" i="16" s="1"/>
  <c r="AQ90" i="16"/>
  <c r="D91" i="16"/>
  <c r="F91" i="16"/>
  <c r="I91" i="16"/>
  <c r="K91" i="16"/>
  <c r="M91" i="16"/>
  <c r="AH91" i="16"/>
  <c r="AL91" i="16"/>
  <c r="AM91" i="16" s="1"/>
  <c r="AS91" i="16"/>
  <c r="AV91" i="16"/>
  <c r="M92" i="16"/>
  <c r="Z92" i="16"/>
  <c r="Z95" i="16" s="1"/>
  <c r="AI92" i="16"/>
  <c r="AJ92" i="16"/>
  <c r="AP92" i="16"/>
  <c r="AQ92" i="16"/>
  <c r="M93" i="16"/>
  <c r="V93" i="16" s="1"/>
  <c r="O93" i="16"/>
  <c r="Q93" i="16"/>
  <c r="T93" i="16"/>
  <c r="X93" i="16"/>
  <c r="Z93" i="16"/>
  <c r="AB93" i="16"/>
  <c r="AD93" i="16"/>
  <c r="AE93" i="16"/>
  <c r="AG93" i="16"/>
  <c r="AI93" i="16"/>
  <c r="AI95" i="16" s="1"/>
  <c r="AJ93" i="16"/>
  <c r="AK93" i="16"/>
  <c r="AP93" i="16"/>
  <c r="AQ93" i="16"/>
  <c r="M94" i="16"/>
  <c r="O94" i="16"/>
  <c r="V94" i="16"/>
  <c r="X94" i="16"/>
  <c r="Z94" i="16"/>
  <c r="AD94" i="16"/>
  <c r="AG94" i="16"/>
  <c r="AI94" i="16"/>
  <c r="AJ94" i="16"/>
  <c r="AP94" i="16"/>
  <c r="AQ94" i="16"/>
  <c r="D95" i="16"/>
  <c r="F95" i="16"/>
  <c r="I95" i="16"/>
  <c r="K95" i="16"/>
  <c r="L95" i="16"/>
  <c r="AF95" i="16"/>
  <c r="AH95" i="16"/>
  <c r="AL95" i="16"/>
  <c r="AM95" i="16" s="1"/>
  <c r="AN95" i="16"/>
  <c r="AO95" i="16"/>
  <c r="AS95" i="16"/>
  <c r="AS128" i="16" s="1"/>
  <c r="AV95" i="16"/>
  <c r="M96" i="16"/>
  <c r="Q96" i="16" s="1"/>
  <c r="O96" i="16"/>
  <c r="T96" i="16"/>
  <c r="V96" i="16"/>
  <c r="X96" i="16"/>
  <c r="Z96" i="16"/>
  <c r="AB96" i="16"/>
  <c r="AG96" i="16"/>
  <c r="AI96" i="16"/>
  <c r="AJ96" i="16"/>
  <c r="AP96" i="16"/>
  <c r="AP99" i="16" s="1"/>
  <c r="AQ96" i="16"/>
  <c r="AQ99" i="16" s="1"/>
  <c r="M97" i="16"/>
  <c r="Q97" i="16" s="1"/>
  <c r="AI97" i="16"/>
  <c r="AJ97" i="16"/>
  <c r="AP97" i="16"/>
  <c r="AQ97" i="16"/>
  <c r="M98" i="16"/>
  <c r="AG98" i="16" s="1"/>
  <c r="AE98" i="16" s="1"/>
  <c r="AK98" i="16" s="1"/>
  <c r="O98" i="16"/>
  <c r="Q98" i="16"/>
  <c r="T98" i="16"/>
  <c r="V98" i="16"/>
  <c r="X98" i="16"/>
  <c r="AB98" i="16"/>
  <c r="AD98" i="16"/>
  <c r="AI98" i="16"/>
  <c r="AJ98" i="16"/>
  <c r="AP98" i="16"/>
  <c r="AQ98" i="16"/>
  <c r="D99" i="16"/>
  <c r="F99" i="16"/>
  <c r="I99" i="16"/>
  <c r="K99" i="16"/>
  <c r="L99" i="16"/>
  <c r="AF99" i="16"/>
  <c r="AI99" i="16"/>
  <c r="AL99" i="16"/>
  <c r="AM99" i="16"/>
  <c r="AO99" i="16"/>
  <c r="AS99" i="16"/>
  <c r="AV99" i="16"/>
  <c r="M100" i="16"/>
  <c r="O100" i="16" s="1"/>
  <c r="V100" i="16"/>
  <c r="Z100" i="16"/>
  <c r="AD100" i="16"/>
  <c r="AG100" i="16"/>
  <c r="AG103" i="16" s="1"/>
  <c r="AI100" i="16"/>
  <c r="AJ100" i="16"/>
  <c r="AP100" i="16"/>
  <c r="AQ100" i="16"/>
  <c r="M101" i="16"/>
  <c r="X101" i="16" s="1"/>
  <c r="O101" i="16"/>
  <c r="T101" i="16"/>
  <c r="V101" i="16"/>
  <c r="AB101" i="16"/>
  <c r="AG101" i="16"/>
  <c r="AE101" i="16" s="1"/>
  <c r="AI101" i="16"/>
  <c r="AJ101" i="16"/>
  <c r="AK101" i="16"/>
  <c r="AP101" i="16"/>
  <c r="AQ101" i="16"/>
  <c r="AQ103" i="16" s="1"/>
  <c r="M102" i="16"/>
  <c r="Q102" i="16"/>
  <c r="V102" i="16"/>
  <c r="V103" i="16" s="1"/>
  <c r="Z102" i="16"/>
  <c r="AD102" i="16"/>
  <c r="AG102" i="16"/>
  <c r="AI102" i="16"/>
  <c r="AJ102" i="16"/>
  <c r="AP102" i="16"/>
  <c r="AQ102" i="16"/>
  <c r="D103" i="16"/>
  <c r="F103" i="16"/>
  <c r="I103" i="16"/>
  <c r="K103" i="16"/>
  <c r="L103" i="16" s="1"/>
  <c r="AO103" i="16" s="1"/>
  <c r="M103" i="16"/>
  <c r="AF103" i="16"/>
  <c r="AH103" i="16"/>
  <c r="AL103" i="16"/>
  <c r="AM103" i="16" s="1"/>
  <c r="AN103" i="16"/>
  <c r="AS103" i="16"/>
  <c r="AV103" i="16"/>
  <c r="M104" i="16"/>
  <c r="AG104" i="16" s="1"/>
  <c r="O104" i="16"/>
  <c r="O107" i="16" s="1"/>
  <c r="Q104" i="16"/>
  <c r="T104" i="16"/>
  <c r="V104" i="16"/>
  <c r="X104" i="16"/>
  <c r="AB104" i="16"/>
  <c r="AD104" i="16"/>
  <c r="AI104" i="16"/>
  <c r="AJ104" i="16"/>
  <c r="AP104" i="16"/>
  <c r="AQ104" i="16"/>
  <c r="M105" i="16"/>
  <c r="O105" i="16"/>
  <c r="Q105" i="16"/>
  <c r="T105" i="16"/>
  <c r="V105" i="16"/>
  <c r="Z105" i="16"/>
  <c r="AB105" i="16"/>
  <c r="AD105" i="16"/>
  <c r="AG105" i="16"/>
  <c r="AI105" i="16"/>
  <c r="AJ105" i="16"/>
  <c r="AP105" i="16"/>
  <c r="AP107" i="16" s="1"/>
  <c r="AQ105" i="16"/>
  <c r="M106" i="16"/>
  <c r="O106" i="16"/>
  <c r="Q106" i="16"/>
  <c r="T106" i="16"/>
  <c r="X106" i="16"/>
  <c r="Z106" i="16"/>
  <c r="AB106" i="16"/>
  <c r="AG106" i="16"/>
  <c r="AE106" i="16" s="1"/>
  <c r="AK106" i="16" s="1"/>
  <c r="AI106" i="16"/>
  <c r="AI107" i="16" s="1"/>
  <c r="AJ106" i="16"/>
  <c r="AP106" i="16"/>
  <c r="AQ106" i="16"/>
  <c r="AQ107" i="16" s="1"/>
  <c r="D107" i="16"/>
  <c r="F107" i="16"/>
  <c r="I107" i="16"/>
  <c r="K107" i="16"/>
  <c r="AF107" i="16" s="1"/>
  <c r="L107" i="16"/>
  <c r="M107" i="16"/>
  <c r="Q107" i="16"/>
  <c r="P107" i="16" s="1"/>
  <c r="AH107" i="16"/>
  <c r="AL107" i="16"/>
  <c r="AM107" i="16"/>
  <c r="AN107" i="16"/>
  <c r="AO107" i="16"/>
  <c r="AS107" i="16"/>
  <c r="AV107" i="16"/>
  <c r="M108" i="16"/>
  <c r="Q108" i="16" s="1"/>
  <c r="T108" i="16"/>
  <c r="X108" i="16"/>
  <c r="Z108" i="16"/>
  <c r="AD108" i="16"/>
  <c r="AD111" i="16" s="1"/>
  <c r="AE108" i="16"/>
  <c r="AK108" i="16" s="1"/>
  <c r="AG108" i="16"/>
  <c r="AI108" i="16"/>
  <c r="AI111" i="16" s="1"/>
  <c r="AJ108" i="16"/>
  <c r="AP108" i="16"/>
  <c r="AQ108" i="16"/>
  <c r="M109" i="16"/>
  <c r="O109" i="16"/>
  <c r="Q109" i="16"/>
  <c r="T109" i="16"/>
  <c r="V109" i="16"/>
  <c r="X109" i="16"/>
  <c r="Z109" i="16"/>
  <c r="AB109" i="16"/>
  <c r="AD109" i="16"/>
  <c r="AG109" i="16"/>
  <c r="AI109" i="16"/>
  <c r="AJ109" i="16"/>
  <c r="AP109" i="16"/>
  <c r="AP111" i="16" s="1"/>
  <c r="AQ109" i="16"/>
  <c r="M110" i="16"/>
  <c r="AD110" i="16" s="1"/>
  <c r="AB110" i="16"/>
  <c r="AI110" i="16"/>
  <c r="AJ110" i="16"/>
  <c r="AP110" i="16"/>
  <c r="AQ110" i="16"/>
  <c r="D111" i="16"/>
  <c r="F111" i="16"/>
  <c r="I111" i="16"/>
  <c r="K111" i="16"/>
  <c r="L111" i="16"/>
  <c r="AF111" i="16"/>
  <c r="AH111" i="16"/>
  <c r="AL111" i="16"/>
  <c r="AM111" i="16" s="1"/>
  <c r="AN111" i="16"/>
  <c r="AO111" i="16"/>
  <c r="AQ111" i="16"/>
  <c r="AS111" i="16"/>
  <c r="AV111" i="16"/>
  <c r="M112" i="16"/>
  <c r="O112" i="16" s="1"/>
  <c r="Q112" i="16"/>
  <c r="X112" i="16"/>
  <c r="X115" i="16" s="1"/>
  <c r="Z112" i="16"/>
  <c r="Z115" i="16" s="1"/>
  <c r="AB112" i="16"/>
  <c r="AB115" i="16" s="1"/>
  <c r="AG112" i="16"/>
  <c r="AI112" i="16"/>
  <c r="AJ112" i="16"/>
  <c r="AP112" i="16"/>
  <c r="AP115" i="16" s="1"/>
  <c r="AQ112" i="16"/>
  <c r="M113" i="16"/>
  <c r="AB113" i="16" s="1"/>
  <c r="X113" i="16"/>
  <c r="Z113" i="16"/>
  <c r="AD113" i="16"/>
  <c r="AG113" i="16"/>
  <c r="AI113" i="16"/>
  <c r="AJ113" i="16"/>
  <c r="AP113" i="16"/>
  <c r="AQ113" i="16"/>
  <c r="M114" i="16"/>
  <c r="Z114" i="16" s="1"/>
  <c r="X114" i="16"/>
  <c r="AB114" i="16"/>
  <c r="AD114" i="16"/>
  <c r="AG114" i="16"/>
  <c r="AE114" i="16" s="1"/>
  <c r="AK114" i="16" s="1"/>
  <c r="AI114" i="16"/>
  <c r="AJ114" i="16"/>
  <c r="AP114" i="16"/>
  <c r="AQ114" i="16"/>
  <c r="D115" i="16"/>
  <c r="F115" i="16"/>
  <c r="I115" i="16"/>
  <c r="K115" i="16"/>
  <c r="L115" i="16" s="1"/>
  <c r="AO115" i="16" s="1"/>
  <c r="AF115" i="16"/>
  <c r="AH115" i="16"/>
  <c r="AI115" i="16"/>
  <c r="AL115" i="16"/>
  <c r="AM115" i="16" s="1"/>
  <c r="AN115" i="16"/>
  <c r="AQ115" i="16"/>
  <c r="AS115" i="16"/>
  <c r="AV115" i="16"/>
  <c r="M116" i="16"/>
  <c r="AG116" i="16" s="1"/>
  <c r="O116" i="16"/>
  <c r="Q116" i="16"/>
  <c r="T116" i="16"/>
  <c r="V116" i="16"/>
  <c r="X116" i="16"/>
  <c r="Z116" i="16"/>
  <c r="AB116" i="16"/>
  <c r="AD116" i="16"/>
  <c r="AE116" i="16"/>
  <c r="AK116" i="16" s="1"/>
  <c r="AI116" i="16"/>
  <c r="AJ116" i="16"/>
  <c r="AP116" i="16"/>
  <c r="AQ116" i="16"/>
  <c r="M117" i="16"/>
  <c r="O117" i="16"/>
  <c r="V117" i="16"/>
  <c r="Z117" i="16"/>
  <c r="AG117" i="16"/>
  <c r="AG119" i="16" s="1"/>
  <c r="AI117" i="16"/>
  <c r="AJ117" i="16"/>
  <c r="AP117" i="16"/>
  <c r="AQ117" i="16"/>
  <c r="M118" i="16"/>
  <c r="O118" i="16" s="1"/>
  <c r="Q118" i="16"/>
  <c r="T118" i="16"/>
  <c r="AB118" i="16"/>
  <c r="AG118" i="16"/>
  <c r="AI118" i="16"/>
  <c r="AJ118" i="16"/>
  <c r="AP118" i="16"/>
  <c r="AQ118" i="16"/>
  <c r="D119" i="16"/>
  <c r="F119" i="16"/>
  <c r="I119" i="16"/>
  <c r="I128" i="16" s="1"/>
  <c r="K119" i="16"/>
  <c r="L119" i="16"/>
  <c r="AO119" i="16" s="1"/>
  <c r="M119" i="16"/>
  <c r="AI119" i="16"/>
  <c r="AL119" i="16"/>
  <c r="AM119" i="16" s="1"/>
  <c r="AP119" i="16"/>
  <c r="AQ119" i="16"/>
  <c r="AS119" i="16"/>
  <c r="AV119" i="16"/>
  <c r="M120" i="16"/>
  <c r="O120" i="16"/>
  <c r="T120" i="16"/>
  <c r="X120" i="16"/>
  <c r="AB120" i="16"/>
  <c r="AI120" i="16"/>
  <c r="AJ120" i="16"/>
  <c r="AP120" i="16"/>
  <c r="AQ120" i="16"/>
  <c r="AQ123" i="16" s="1"/>
  <c r="M121" i="16"/>
  <c r="O121" i="16"/>
  <c r="AB121" i="16"/>
  <c r="AI121" i="16"/>
  <c r="AJ121" i="16"/>
  <c r="AP121" i="16"/>
  <c r="AQ121" i="16"/>
  <c r="M122" i="16"/>
  <c r="T122" i="16"/>
  <c r="Z122" i="16"/>
  <c r="AI122" i="16"/>
  <c r="AJ122" i="16"/>
  <c r="AP122" i="16"/>
  <c r="AQ122" i="16"/>
  <c r="D123" i="16"/>
  <c r="D128" i="16" s="1"/>
  <c r="F123" i="16"/>
  <c r="I123" i="16"/>
  <c r="K123" i="16"/>
  <c r="L123" i="16"/>
  <c r="M123" i="16"/>
  <c r="AF123" i="16"/>
  <c r="AH123" i="16"/>
  <c r="AI123" i="16"/>
  <c r="AL123" i="16"/>
  <c r="AM123" i="16"/>
  <c r="AN123" i="16"/>
  <c r="AO123" i="16"/>
  <c r="AP123" i="16"/>
  <c r="AS123" i="16"/>
  <c r="AV123" i="16"/>
  <c r="M124" i="16"/>
  <c r="Z124" i="16" s="1"/>
  <c r="O124" i="16"/>
  <c r="AB124" i="16"/>
  <c r="AE124" i="16"/>
  <c r="AK124" i="16" s="1"/>
  <c r="AG124" i="16"/>
  <c r="AI124" i="16"/>
  <c r="AJ124" i="16"/>
  <c r="AP124" i="16"/>
  <c r="AQ124" i="16"/>
  <c r="AQ127" i="16" s="1"/>
  <c r="M125" i="16"/>
  <c r="AI125" i="16"/>
  <c r="AJ125" i="16"/>
  <c r="AP125" i="16"/>
  <c r="AQ125" i="16"/>
  <c r="M126" i="16"/>
  <c r="X126" i="16"/>
  <c r="AB126" i="16"/>
  <c r="AD126" i="16"/>
  <c r="AG126" i="16"/>
  <c r="AI126" i="16"/>
  <c r="AI127" i="16" s="1"/>
  <c r="AJ126" i="16"/>
  <c r="AP126" i="16"/>
  <c r="AQ126" i="16"/>
  <c r="D127" i="16"/>
  <c r="F127" i="16"/>
  <c r="I127" i="16"/>
  <c r="K127" i="16"/>
  <c r="L127" i="16"/>
  <c r="AO127" i="16" s="1"/>
  <c r="AF127" i="16"/>
  <c r="AH127" i="16"/>
  <c r="AL127" i="16"/>
  <c r="AM127" i="16"/>
  <c r="AN127" i="16"/>
  <c r="AS127" i="16"/>
  <c r="AV127" i="16"/>
  <c r="AV128" i="16"/>
  <c r="M4" i="15"/>
  <c r="Q4" i="15"/>
  <c r="T4" i="15"/>
  <c r="AE4" i="15"/>
  <c r="AK4" i="15" s="1"/>
  <c r="AG4" i="15"/>
  <c r="AG7" i="15" s="1"/>
  <c r="AI4" i="15"/>
  <c r="AJ4" i="15"/>
  <c r="AP4" i="15"/>
  <c r="AQ4" i="15"/>
  <c r="M5" i="15"/>
  <c r="V5" i="15" s="1"/>
  <c r="O5" i="15"/>
  <c r="Q5" i="15"/>
  <c r="T5" i="15"/>
  <c r="X5" i="15"/>
  <c r="Z5" i="15"/>
  <c r="AB5" i="15"/>
  <c r="AD5" i="15"/>
  <c r="AE5" i="15"/>
  <c r="AG5" i="15"/>
  <c r="AI5" i="15"/>
  <c r="AJ5" i="15"/>
  <c r="AK5" i="15"/>
  <c r="AP5" i="15"/>
  <c r="AQ5" i="15"/>
  <c r="M6" i="15"/>
  <c r="AE6" i="15" s="1"/>
  <c r="AK6" i="15" s="1"/>
  <c r="O6" i="15"/>
  <c r="Z6" i="15"/>
  <c r="AB6" i="15"/>
  <c r="AD6" i="15"/>
  <c r="AG6" i="15"/>
  <c r="AI6" i="15"/>
  <c r="AJ6" i="15"/>
  <c r="AP6" i="15"/>
  <c r="AQ6" i="15"/>
  <c r="D7" i="15"/>
  <c r="F7" i="15"/>
  <c r="I7" i="15"/>
  <c r="K7" i="15"/>
  <c r="L7" i="15" s="1"/>
  <c r="M7" i="15"/>
  <c r="AF7" i="15"/>
  <c r="AH7" i="15"/>
  <c r="AI7" i="15"/>
  <c r="AL7" i="15"/>
  <c r="AM7" i="15" s="1"/>
  <c r="AN7" i="15"/>
  <c r="AO7" i="15"/>
  <c r="AS7" i="15"/>
  <c r="AV7" i="15"/>
  <c r="M8" i="15"/>
  <c r="O8" i="15"/>
  <c r="T8" i="15"/>
  <c r="V8" i="15"/>
  <c r="AI8" i="15"/>
  <c r="AJ8" i="15"/>
  <c r="AP8" i="15"/>
  <c r="AQ8" i="15"/>
  <c r="M9" i="15"/>
  <c r="AI9" i="15"/>
  <c r="AJ9" i="15"/>
  <c r="AP9" i="15"/>
  <c r="AQ9" i="15"/>
  <c r="M10" i="15"/>
  <c r="AI10" i="15"/>
  <c r="AJ10" i="15"/>
  <c r="AP10" i="15"/>
  <c r="AQ10" i="15"/>
  <c r="D11" i="15"/>
  <c r="F11" i="15"/>
  <c r="I11" i="15"/>
  <c r="K11" i="15"/>
  <c r="AH11" i="15" s="1"/>
  <c r="L11" i="15"/>
  <c r="AF11" i="15"/>
  <c r="AI11" i="15"/>
  <c r="AL11" i="15"/>
  <c r="AM11" i="15"/>
  <c r="AN11" i="15"/>
  <c r="AO11" i="15"/>
  <c r="AP11" i="15"/>
  <c r="AQ11" i="15"/>
  <c r="AS11" i="15"/>
  <c r="AV11" i="15"/>
  <c r="M12" i="15"/>
  <c r="O12" i="15"/>
  <c r="V12" i="15"/>
  <c r="Z12" i="15"/>
  <c r="AB12" i="15"/>
  <c r="AD12" i="15"/>
  <c r="AE12" i="15"/>
  <c r="AK12" i="15" s="1"/>
  <c r="AG12" i="15"/>
  <c r="AI12" i="15"/>
  <c r="AI15" i="15" s="1"/>
  <c r="AJ12" i="15"/>
  <c r="AP12" i="15"/>
  <c r="AP15" i="15" s="1"/>
  <c r="AQ12" i="15"/>
  <c r="M13" i="15"/>
  <c r="T13" i="15"/>
  <c r="X13" i="15"/>
  <c r="Z13" i="15"/>
  <c r="AB13" i="15"/>
  <c r="AD13" i="15"/>
  <c r="AD15" i="15" s="1"/>
  <c r="AG13" i="15"/>
  <c r="AE13" i="15" s="1"/>
  <c r="AK13" i="15" s="1"/>
  <c r="AI13" i="15"/>
  <c r="AJ13" i="15"/>
  <c r="AP13" i="15"/>
  <c r="AQ13" i="15"/>
  <c r="AQ15" i="15" s="1"/>
  <c r="M14" i="15"/>
  <c r="O14" i="15" s="1"/>
  <c r="Q14" i="15"/>
  <c r="V14" i="15"/>
  <c r="X14" i="15"/>
  <c r="Z14" i="15"/>
  <c r="Z15" i="15" s="1"/>
  <c r="AB14" i="15"/>
  <c r="AD14" i="15"/>
  <c r="AE14" i="15"/>
  <c r="AK14" i="15" s="1"/>
  <c r="AG14" i="15"/>
  <c r="AI14" i="15"/>
  <c r="AJ14" i="15"/>
  <c r="AP14" i="15"/>
  <c r="AQ14" i="15"/>
  <c r="D15" i="15"/>
  <c r="F15" i="15"/>
  <c r="I15" i="15"/>
  <c r="K15" i="15"/>
  <c r="L15" i="15"/>
  <c r="M15" i="15"/>
  <c r="AB15" i="15"/>
  <c r="AH15" i="15"/>
  <c r="AL15" i="15"/>
  <c r="AS15" i="15"/>
  <c r="AV15" i="15"/>
  <c r="M16" i="15"/>
  <c r="T16" i="15" s="1"/>
  <c r="Q16" i="15"/>
  <c r="AI16" i="15"/>
  <c r="AI19" i="15" s="1"/>
  <c r="AJ16" i="15"/>
  <c r="AP16" i="15"/>
  <c r="AQ16" i="15"/>
  <c r="AQ19" i="15" s="1"/>
  <c r="M17" i="15"/>
  <c r="Q17" i="15" s="1"/>
  <c r="O17" i="15"/>
  <c r="V17" i="15"/>
  <c r="AB17" i="15"/>
  <c r="AG17" i="15"/>
  <c r="AI17" i="15"/>
  <c r="AJ17" i="15"/>
  <c r="AP17" i="15"/>
  <c r="AQ17" i="15"/>
  <c r="M18" i="15"/>
  <c r="AI18" i="15"/>
  <c r="AJ18" i="15"/>
  <c r="AP18" i="15"/>
  <c r="AQ18" i="15"/>
  <c r="D19" i="15"/>
  <c r="F19" i="15"/>
  <c r="I19" i="15"/>
  <c r="K19" i="15"/>
  <c r="L19" i="15"/>
  <c r="AF19" i="15"/>
  <c r="AH19" i="15"/>
  <c r="AL19" i="15"/>
  <c r="AM19" i="15" s="1"/>
  <c r="AN19" i="15"/>
  <c r="AO19" i="15"/>
  <c r="AS19" i="15"/>
  <c r="AV19" i="15"/>
  <c r="M20" i="15"/>
  <c r="AI20" i="15"/>
  <c r="AJ20" i="15"/>
  <c r="AP20" i="15"/>
  <c r="AQ20" i="15"/>
  <c r="M21" i="15"/>
  <c r="O21" i="15"/>
  <c r="Q21" i="15"/>
  <c r="T21" i="15"/>
  <c r="V21" i="15"/>
  <c r="X21" i="15"/>
  <c r="Z21" i="15"/>
  <c r="AB21" i="15"/>
  <c r="AD21" i="15"/>
  <c r="AG21" i="15"/>
  <c r="AI21" i="15"/>
  <c r="AJ21" i="15"/>
  <c r="AK21" i="15"/>
  <c r="AP21" i="15"/>
  <c r="AE21" i="15" s="1"/>
  <c r="AQ21" i="15"/>
  <c r="M22" i="15"/>
  <c r="Q22" i="15"/>
  <c r="T22" i="15"/>
  <c r="X22" i="15"/>
  <c r="Z22" i="15"/>
  <c r="AD22" i="15"/>
  <c r="AG22" i="15"/>
  <c r="AI22" i="15"/>
  <c r="AJ22" i="15"/>
  <c r="AP22" i="15"/>
  <c r="AP23" i="15" s="1"/>
  <c r="AQ22" i="15"/>
  <c r="D23" i="15"/>
  <c r="F23" i="15"/>
  <c r="I23" i="15"/>
  <c r="K23" i="15"/>
  <c r="AF23" i="15"/>
  <c r="AL23" i="15"/>
  <c r="AM23" i="15" s="1"/>
  <c r="AS23" i="15"/>
  <c r="AV23" i="15"/>
  <c r="M24" i="15"/>
  <c r="T24" i="15"/>
  <c r="AB24" i="15"/>
  <c r="AI24" i="15"/>
  <c r="AI27" i="15" s="1"/>
  <c r="AJ24" i="15"/>
  <c r="AP24" i="15"/>
  <c r="AQ24" i="15"/>
  <c r="M25" i="15"/>
  <c r="V25" i="15"/>
  <c r="Z25" i="15"/>
  <c r="AD25" i="15"/>
  <c r="AI25" i="15"/>
  <c r="AJ25" i="15"/>
  <c r="AP25" i="15"/>
  <c r="AQ25" i="15"/>
  <c r="M26" i="15"/>
  <c r="Q26" i="15" s="1"/>
  <c r="O26" i="15"/>
  <c r="T26" i="15"/>
  <c r="V26" i="15"/>
  <c r="X26" i="15"/>
  <c r="AB26" i="15"/>
  <c r="AG26" i="15"/>
  <c r="AI26" i="15"/>
  <c r="AJ26" i="15"/>
  <c r="AP26" i="15"/>
  <c r="AQ26" i="15"/>
  <c r="D27" i="15"/>
  <c r="F27" i="15"/>
  <c r="I27" i="15"/>
  <c r="K27" i="15"/>
  <c r="L27" i="15"/>
  <c r="AH27" i="15"/>
  <c r="AL27" i="15"/>
  <c r="AM27" i="15"/>
  <c r="AO27" i="15"/>
  <c r="AQ27" i="15"/>
  <c r="AS27" i="15"/>
  <c r="AV27" i="15"/>
  <c r="M28" i="15"/>
  <c r="AI28" i="15"/>
  <c r="AJ28" i="15"/>
  <c r="AP28" i="15"/>
  <c r="AQ28" i="15"/>
  <c r="M29" i="15"/>
  <c r="AG29" i="15" s="1"/>
  <c r="O29" i="15"/>
  <c r="Q29" i="15"/>
  <c r="T29" i="15"/>
  <c r="V29" i="15"/>
  <c r="X29" i="15"/>
  <c r="Z29" i="15"/>
  <c r="AB29" i="15"/>
  <c r="AD29" i="15"/>
  <c r="AE29" i="15"/>
  <c r="AI29" i="15"/>
  <c r="AJ29" i="15"/>
  <c r="AK29" i="15"/>
  <c r="AP29" i="15"/>
  <c r="AQ29" i="15"/>
  <c r="M30" i="15"/>
  <c r="T30" i="15" s="1"/>
  <c r="AB30" i="15"/>
  <c r="AG30" i="15"/>
  <c r="AI30" i="15"/>
  <c r="AJ30" i="15"/>
  <c r="AP30" i="15"/>
  <c r="AQ30" i="15"/>
  <c r="AQ31" i="15" s="1"/>
  <c r="D31" i="15"/>
  <c r="F31" i="15"/>
  <c r="I31" i="15"/>
  <c r="K31" i="15"/>
  <c r="AH31" i="15" s="1"/>
  <c r="L31" i="15"/>
  <c r="AO31" i="15" s="1"/>
  <c r="AF31" i="15"/>
  <c r="AI31" i="15"/>
  <c r="AL31" i="15"/>
  <c r="AM31" i="15"/>
  <c r="AN31" i="15"/>
  <c r="AS31" i="15"/>
  <c r="AV31" i="15"/>
  <c r="M32" i="15"/>
  <c r="V32" i="15" s="1"/>
  <c r="V35" i="15" s="1"/>
  <c r="U35" i="15" s="1"/>
  <c r="AB32" i="15"/>
  <c r="AI32" i="15"/>
  <c r="AJ32" i="15"/>
  <c r="AP32" i="15"/>
  <c r="AQ32" i="15"/>
  <c r="M33" i="15"/>
  <c r="V33" i="15" s="1"/>
  <c r="Z33" i="15"/>
  <c r="AD33" i="15"/>
  <c r="AI33" i="15"/>
  <c r="AI35" i="15" s="1"/>
  <c r="AJ33" i="15"/>
  <c r="AP33" i="15"/>
  <c r="AQ33" i="15"/>
  <c r="M34" i="15"/>
  <c r="V34" i="15" s="1"/>
  <c r="O34" i="15"/>
  <c r="Q34" i="15"/>
  <c r="T34" i="15"/>
  <c r="X34" i="15"/>
  <c r="Z34" i="15"/>
  <c r="AB34" i="15"/>
  <c r="AD34" i="15"/>
  <c r="AE34" i="15"/>
  <c r="AG34" i="15"/>
  <c r="AI34" i="15"/>
  <c r="AJ34" i="15"/>
  <c r="AK34" i="15"/>
  <c r="AP34" i="15"/>
  <c r="AQ34" i="15"/>
  <c r="D35" i="15"/>
  <c r="F35" i="15"/>
  <c r="I35" i="15"/>
  <c r="K35" i="15"/>
  <c r="L35" i="15"/>
  <c r="M35" i="15"/>
  <c r="AF35" i="15"/>
  <c r="AH35" i="15"/>
  <c r="AL35" i="15"/>
  <c r="AM35" i="15"/>
  <c r="AN35" i="15"/>
  <c r="AO35" i="15"/>
  <c r="AP35" i="15"/>
  <c r="AS35" i="15"/>
  <c r="AV35" i="15"/>
  <c r="M36" i="15"/>
  <c r="T36" i="15" s="1"/>
  <c r="O36" i="15"/>
  <c r="Q36" i="15"/>
  <c r="V36" i="15"/>
  <c r="X36" i="15"/>
  <c r="Z36" i="15"/>
  <c r="AB36" i="15"/>
  <c r="AD36" i="15"/>
  <c r="AG36" i="15"/>
  <c r="AI36" i="15"/>
  <c r="AI39" i="15" s="1"/>
  <c r="AJ36" i="15"/>
  <c r="AP36" i="15"/>
  <c r="AQ36" i="15"/>
  <c r="M37" i="15"/>
  <c r="T37" i="15"/>
  <c r="X37" i="15"/>
  <c r="AI37" i="15"/>
  <c r="AJ37" i="15"/>
  <c r="AP37" i="15"/>
  <c r="AQ37" i="15"/>
  <c r="M38" i="15"/>
  <c r="T38" i="15" s="1"/>
  <c r="AE38" i="15"/>
  <c r="AK38" i="15" s="1"/>
  <c r="AG38" i="15"/>
  <c r="AI38" i="15"/>
  <c r="AJ38" i="15"/>
  <c r="AP38" i="15"/>
  <c r="AQ38" i="15"/>
  <c r="D39" i="15"/>
  <c r="F39" i="15"/>
  <c r="I39" i="15"/>
  <c r="K39" i="15"/>
  <c r="AL39" i="15"/>
  <c r="AM39" i="15" s="1"/>
  <c r="AQ39" i="15"/>
  <c r="AS39" i="15"/>
  <c r="AV39" i="15"/>
  <c r="M40" i="15"/>
  <c r="AE40" i="15" s="1"/>
  <c r="AK40" i="15" s="1"/>
  <c r="Q40" i="15"/>
  <c r="T40" i="15"/>
  <c r="V40" i="15"/>
  <c r="X40" i="15"/>
  <c r="Z40" i="15"/>
  <c r="AB40" i="15"/>
  <c r="AG40" i="15"/>
  <c r="AI40" i="15"/>
  <c r="AJ40" i="15"/>
  <c r="AP40" i="15"/>
  <c r="AQ40" i="15"/>
  <c r="M41" i="15"/>
  <c r="AG41" i="15" s="1"/>
  <c r="AE41" i="15" s="1"/>
  <c r="AK41" i="15" s="1"/>
  <c r="O41" i="15"/>
  <c r="Q41" i="15"/>
  <c r="T41" i="15"/>
  <c r="V41" i="15"/>
  <c r="X41" i="15"/>
  <c r="Z41" i="15"/>
  <c r="AD41" i="15"/>
  <c r="AI41" i="15"/>
  <c r="AI43" i="15" s="1"/>
  <c r="AJ41" i="15"/>
  <c r="AP41" i="15"/>
  <c r="AQ41" i="15"/>
  <c r="M42" i="15"/>
  <c r="AG42" i="15" s="1"/>
  <c r="AI42" i="15"/>
  <c r="AJ42" i="15"/>
  <c r="AP42" i="15"/>
  <c r="AQ42" i="15"/>
  <c r="D43" i="15"/>
  <c r="F43" i="15"/>
  <c r="I43" i="15"/>
  <c r="K43" i="15"/>
  <c r="AF43" i="15" s="1"/>
  <c r="L43" i="15"/>
  <c r="AH43" i="15"/>
  <c r="AL43" i="15"/>
  <c r="AM43" i="15" s="1"/>
  <c r="AO43" i="15"/>
  <c r="AP43" i="15"/>
  <c r="AQ43" i="15"/>
  <c r="AS43" i="15"/>
  <c r="AV43" i="15"/>
  <c r="M44" i="15"/>
  <c r="T44" i="15"/>
  <c r="T47" i="15" s="1"/>
  <c r="AI44" i="15"/>
  <c r="AJ44" i="15"/>
  <c r="AP44" i="15"/>
  <c r="AP47" i="15" s="1"/>
  <c r="AQ44" i="15"/>
  <c r="M45" i="15"/>
  <c r="Q45" i="15"/>
  <c r="T45" i="15"/>
  <c r="Z45" i="15"/>
  <c r="AD45" i="15"/>
  <c r="AG45" i="15"/>
  <c r="AI45" i="15"/>
  <c r="AJ45" i="15"/>
  <c r="AP45" i="15"/>
  <c r="AQ45" i="15"/>
  <c r="M46" i="15"/>
  <c r="T46" i="15" s="1"/>
  <c r="O46" i="15"/>
  <c r="Q46" i="15"/>
  <c r="V46" i="15"/>
  <c r="X46" i="15"/>
  <c r="Z46" i="15"/>
  <c r="AB46" i="15"/>
  <c r="AD46" i="15"/>
  <c r="AG46" i="15"/>
  <c r="AE46" i="15" s="1"/>
  <c r="AK46" i="15" s="1"/>
  <c r="AI46" i="15"/>
  <c r="AJ46" i="15"/>
  <c r="AP46" i="15"/>
  <c r="AQ46" i="15"/>
  <c r="D47" i="15"/>
  <c r="F47" i="15"/>
  <c r="I47" i="15"/>
  <c r="K47" i="15"/>
  <c r="AF47" i="15"/>
  <c r="AL47" i="15"/>
  <c r="AM47" i="15"/>
  <c r="AS47" i="15"/>
  <c r="AV47" i="15"/>
  <c r="M48" i="15"/>
  <c r="T48" i="15" s="1"/>
  <c r="T51" i="15" s="1"/>
  <c r="AD48" i="15"/>
  <c r="AG48" i="15"/>
  <c r="AI48" i="15"/>
  <c r="AJ48" i="15"/>
  <c r="AP48" i="15"/>
  <c r="AQ48" i="15"/>
  <c r="M49" i="15"/>
  <c r="O49" i="15"/>
  <c r="Q49" i="15"/>
  <c r="T49" i="15"/>
  <c r="V49" i="15"/>
  <c r="Z49" i="15"/>
  <c r="AB49" i="15"/>
  <c r="AG49" i="15"/>
  <c r="AI49" i="15"/>
  <c r="AJ49" i="15"/>
  <c r="AP49" i="15"/>
  <c r="AP51" i="15" s="1"/>
  <c r="AQ49" i="15"/>
  <c r="M50" i="15"/>
  <c r="Q50" i="15" s="1"/>
  <c r="T50" i="15"/>
  <c r="Z50" i="15"/>
  <c r="AD50" i="15"/>
  <c r="AI50" i="15"/>
  <c r="AI51" i="15" s="1"/>
  <c r="AJ50" i="15"/>
  <c r="AP50" i="15"/>
  <c r="AQ50" i="15"/>
  <c r="AQ51" i="15" s="1"/>
  <c r="D51" i="15"/>
  <c r="F51" i="15"/>
  <c r="I51" i="15"/>
  <c r="K51" i="15"/>
  <c r="L51" i="15"/>
  <c r="AO51" i="15" s="1"/>
  <c r="AF51" i="15"/>
  <c r="AL51" i="15"/>
  <c r="AM51" i="15"/>
  <c r="AS51" i="15"/>
  <c r="AV51" i="15"/>
  <c r="M52" i="15"/>
  <c r="T52" i="15" s="1"/>
  <c r="O52" i="15"/>
  <c r="Q52" i="15"/>
  <c r="V52" i="15"/>
  <c r="X52" i="15"/>
  <c r="Z52" i="15"/>
  <c r="AB52" i="15"/>
  <c r="AD52" i="15"/>
  <c r="AE52" i="15"/>
  <c r="AK52" i="15" s="1"/>
  <c r="AG52" i="15"/>
  <c r="AI52" i="15"/>
  <c r="AJ52" i="15"/>
  <c r="AP52" i="15"/>
  <c r="AQ52" i="15"/>
  <c r="AQ55" i="15" s="1"/>
  <c r="M53" i="15"/>
  <c r="X53" i="15" s="1"/>
  <c r="AI53" i="15"/>
  <c r="AI55" i="15" s="1"/>
  <c r="AJ53" i="15"/>
  <c r="AP53" i="15"/>
  <c r="AP55" i="15" s="1"/>
  <c r="AQ53" i="15"/>
  <c r="M54" i="15"/>
  <c r="V54" i="15"/>
  <c r="AB54" i="15"/>
  <c r="AD54" i="15"/>
  <c r="AI54" i="15"/>
  <c r="AJ54" i="15"/>
  <c r="AP54" i="15"/>
  <c r="AQ54" i="15"/>
  <c r="D55" i="15"/>
  <c r="F55" i="15"/>
  <c r="I55" i="15"/>
  <c r="K55" i="15"/>
  <c r="AF55" i="15" s="1"/>
  <c r="L55" i="15"/>
  <c r="AO55" i="15" s="1"/>
  <c r="AH55" i="15"/>
  <c r="AL55" i="15"/>
  <c r="AM55" i="15"/>
  <c r="AN55" i="15"/>
  <c r="AS55" i="15"/>
  <c r="AV55" i="15"/>
  <c r="M56" i="15"/>
  <c r="AD56" i="15"/>
  <c r="AI56" i="15"/>
  <c r="AI59" i="15" s="1"/>
  <c r="AJ56" i="15"/>
  <c r="AP56" i="15"/>
  <c r="AQ56" i="15"/>
  <c r="M57" i="15"/>
  <c r="O57" i="15" s="1"/>
  <c r="V57" i="15"/>
  <c r="X57" i="15"/>
  <c r="AI57" i="15"/>
  <c r="AJ57" i="15"/>
  <c r="AP57" i="15"/>
  <c r="AQ57" i="15"/>
  <c r="M58" i="15"/>
  <c r="O58" i="15"/>
  <c r="Q58" i="15"/>
  <c r="T58" i="15"/>
  <c r="V58" i="15"/>
  <c r="Z58" i="15"/>
  <c r="AB58" i="15"/>
  <c r="AG58" i="15"/>
  <c r="AI58" i="15"/>
  <c r="AJ58" i="15"/>
  <c r="AP58" i="15"/>
  <c r="AQ58" i="15"/>
  <c r="D59" i="15"/>
  <c r="F59" i="15"/>
  <c r="I59" i="15"/>
  <c r="K59" i="15"/>
  <c r="AH59" i="15"/>
  <c r="AL59" i="15"/>
  <c r="AM59" i="15" s="1"/>
  <c r="AP59" i="15"/>
  <c r="AS59" i="15"/>
  <c r="AV59" i="15"/>
  <c r="M60" i="15"/>
  <c r="O60" i="15" s="1"/>
  <c r="Q60" i="15"/>
  <c r="T60" i="15"/>
  <c r="V60" i="15"/>
  <c r="X60" i="15"/>
  <c r="Z60" i="15"/>
  <c r="AB60" i="15"/>
  <c r="AE60" i="15"/>
  <c r="AK60" i="15" s="1"/>
  <c r="AG60" i="15"/>
  <c r="AI60" i="15"/>
  <c r="AJ60" i="15"/>
  <c r="AP60" i="15"/>
  <c r="AQ60" i="15"/>
  <c r="AQ63" i="15" s="1"/>
  <c r="M61" i="15"/>
  <c r="O61" i="15"/>
  <c r="Q61" i="15"/>
  <c r="T61" i="15"/>
  <c r="V61" i="15"/>
  <c r="X61" i="15"/>
  <c r="Z61" i="15"/>
  <c r="AB61" i="15"/>
  <c r="AD61" i="15"/>
  <c r="AE61" i="15"/>
  <c r="AK61" i="15" s="1"/>
  <c r="AG61" i="15"/>
  <c r="AI61" i="15"/>
  <c r="AI63" i="15" s="1"/>
  <c r="AJ61" i="15"/>
  <c r="AP61" i="15"/>
  <c r="AQ61" i="15"/>
  <c r="M62" i="15"/>
  <c r="Q62" i="15" s="1"/>
  <c r="Q63" i="15" s="1"/>
  <c r="AI62" i="15"/>
  <c r="AJ62" i="15"/>
  <c r="AP62" i="15"/>
  <c r="AQ62" i="15"/>
  <c r="D63" i="15"/>
  <c r="F63" i="15"/>
  <c r="I63" i="15"/>
  <c r="K63" i="15"/>
  <c r="AH63" i="15" s="1"/>
  <c r="AF63" i="15"/>
  <c r="AL63" i="15"/>
  <c r="AM63" i="15" s="1"/>
  <c r="AP63" i="15"/>
  <c r="AS63" i="15"/>
  <c r="AV63" i="15"/>
  <c r="M64" i="15"/>
  <c r="O64" i="15"/>
  <c r="Q64" i="15"/>
  <c r="Q67" i="15" s="1"/>
  <c r="V64" i="15"/>
  <c r="AB64" i="15"/>
  <c r="AI64" i="15"/>
  <c r="AJ64" i="15"/>
  <c r="AP64" i="15"/>
  <c r="AQ64" i="15"/>
  <c r="M65" i="15"/>
  <c r="O65" i="15"/>
  <c r="Q65" i="15"/>
  <c r="T65" i="15"/>
  <c r="X65" i="15"/>
  <c r="Z65" i="15"/>
  <c r="AE65" i="15"/>
  <c r="AG65" i="15"/>
  <c r="AI65" i="15"/>
  <c r="AJ65" i="15"/>
  <c r="AK65" i="15"/>
  <c r="AP65" i="15"/>
  <c r="AQ65" i="15"/>
  <c r="M66" i="15"/>
  <c r="O66" i="15"/>
  <c r="Q66" i="15"/>
  <c r="V66" i="15"/>
  <c r="X66" i="15"/>
  <c r="AB66" i="15"/>
  <c r="AD66" i="15"/>
  <c r="AG66" i="15"/>
  <c r="AI66" i="15"/>
  <c r="AJ66" i="15"/>
  <c r="AP66" i="15"/>
  <c r="AQ66" i="15"/>
  <c r="D67" i="15"/>
  <c r="F67" i="15"/>
  <c r="I67" i="15"/>
  <c r="K67" i="15"/>
  <c r="L67" i="15" s="1"/>
  <c r="AO67" i="15" s="1"/>
  <c r="AF67" i="15"/>
  <c r="AH67" i="15"/>
  <c r="AL67" i="15"/>
  <c r="AM67" i="15" s="1"/>
  <c r="AN67" i="15"/>
  <c r="AS67" i="15"/>
  <c r="AV67" i="15"/>
  <c r="M68" i="15"/>
  <c r="T68" i="15" s="1"/>
  <c r="V68" i="15"/>
  <c r="AI68" i="15"/>
  <c r="AI71" i="15" s="1"/>
  <c r="AJ68" i="15"/>
  <c r="AP68" i="15"/>
  <c r="AP71" i="15" s="1"/>
  <c r="AQ68" i="15"/>
  <c r="M69" i="15"/>
  <c r="V69" i="15"/>
  <c r="Z69" i="15"/>
  <c r="AI69" i="15"/>
  <c r="AJ69" i="15"/>
  <c r="AP69" i="15"/>
  <c r="AQ69" i="15"/>
  <c r="AQ71" i="15" s="1"/>
  <c r="M70" i="15"/>
  <c r="O70" i="15"/>
  <c r="Q70" i="15"/>
  <c r="X70" i="15"/>
  <c r="Z70" i="15"/>
  <c r="AD70" i="15"/>
  <c r="AI70" i="15"/>
  <c r="AJ70" i="15"/>
  <c r="AP70" i="15"/>
  <c r="AQ70" i="15"/>
  <c r="D71" i="15"/>
  <c r="F71" i="15"/>
  <c r="I71" i="15"/>
  <c r="K71" i="15"/>
  <c r="AF71" i="15" s="1"/>
  <c r="L71" i="15"/>
  <c r="AO71" i="15" s="1"/>
  <c r="AH71" i="15"/>
  <c r="AL71" i="15"/>
  <c r="AM71" i="15" s="1"/>
  <c r="AN71" i="15"/>
  <c r="AS71" i="15"/>
  <c r="AV71" i="15"/>
  <c r="M72" i="15"/>
  <c r="O72" i="15"/>
  <c r="T72" i="15"/>
  <c r="V72" i="15"/>
  <c r="Z72" i="15"/>
  <c r="AB72" i="15"/>
  <c r="AE72" i="15"/>
  <c r="AG72" i="15"/>
  <c r="AI72" i="15"/>
  <c r="AJ72" i="15"/>
  <c r="AK72" i="15"/>
  <c r="AP72" i="15"/>
  <c r="AQ72" i="15"/>
  <c r="M73" i="15"/>
  <c r="AI73" i="15"/>
  <c r="AJ73" i="15"/>
  <c r="AP73" i="15"/>
  <c r="AQ73" i="15"/>
  <c r="M74" i="15"/>
  <c r="T74" i="15" s="1"/>
  <c r="O74" i="15"/>
  <c r="Q74" i="15"/>
  <c r="V74" i="15"/>
  <c r="X74" i="15"/>
  <c r="AB74" i="15"/>
  <c r="AD74" i="15"/>
  <c r="AG74" i="15"/>
  <c r="AI74" i="15"/>
  <c r="AJ74" i="15"/>
  <c r="AP74" i="15"/>
  <c r="AQ74" i="15"/>
  <c r="D75" i="15"/>
  <c r="F75" i="15"/>
  <c r="I75" i="15"/>
  <c r="K75" i="15"/>
  <c r="AN75" i="15" s="1"/>
  <c r="L75" i="15"/>
  <c r="AO75" i="15" s="1"/>
  <c r="AF75" i="15"/>
  <c r="AH75" i="15"/>
  <c r="AI75" i="15"/>
  <c r="AL75" i="15"/>
  <c r="AM75" i="15" s="1"/>
  <c r="AS75" i="15"/>
  <c r="AV75" i="15"/>
  <c r="M76" i="15"/>
  <c r="V76" i="15" s="1"/>
  <c r="AD76" i="15"/>
  <c r="AI76" i="15"/>
  <c r="AJ76" i="15"/>
  <c r="AP76" i="15"/>
  <c r="AQ76" i="15"/>
  <c r="M77" i="15"/>
  <c r="T77" i="15" s="1"/>
  <c r="Q77" i="15"/>
  <c r="X77" i="15"/>
  <c r="Z77" i="15"/>
  <c r="AG77" i="15"/>
  <c r="AE77" i="15" s="1"/>
  <c r="AK77" i="15" s="1"/>
  <c r="AI77" i="15"/>
  <c r="AJ77" i="15"/>
  <c r="AP77" i="15"/>
  <c r="AQ77" i="15"/>
  <c r="AQ79" i="15" s="1"/>
  <c r="M78" i="15"/>
  <c r="AG78" i="15" s="1"/>
  <c r="AE78" i="15" s="1"/>
  <c r="AK78" i="15" s="1"/>
  <c r="O78" i="15"/>
  <c r="Q78" i="15"/>
  <c r="T78" i="15"/>
  <c r="V78" i="15"/>
  <c r="X78" i="15"/>
  <c r="Z78" i="15"/>
  <c r="AD78" i="15"/>
  <c r="AI78" i="15"/>
  <c r="AI79" i="15" s="1"/>
  <c r="AJ78" i="15"/>
  <c r="AP78" i="15"/>
  <c r="AQ78" i="15"/>
  <c r="D79" i="15"/>
  <c r="F79" i="15"/>
  <c r="I79" i="15"/>
  <c r="K79" i="15"/>
  <c r="M79" i="15"/>
  <c r="AL79" i="15"/>
  <c r="AM79" i="15" s="1"/>
  <c r="AP79" i="15"/>
  <c r="AS79" i="15"/>
  <c r="AV79" i="15"/>
  <c r="AV128" i="15" s="1"/>
  <c r="M80" i="15"/>
  <c r="T80" i="15" s="1"/>
  <c r="O80" i="15"/>
  <c r="Q80" i="15"/>
  <c r="V80" i="15"/>
  <c r="X80" i="15"/>
  <c r="AB80" i="15"/>
  <c r="AD80" i="15"/>
  <c r="AG80" i="15"/>
  <c r="AI80" i="15"/>
  <c r="AJ80" i="15"/>
  <c r="AP80" i="15"/>
  <c r="AP83" i="15" s="1"/>
  <c r="AQ80" i="15"/>
  <c r="M81" i="15"/>
  <c r="V81" i="15" s="1"/>
  <c r="O81" i="15"/>
  <c r="T81" i="15"/>
  <c r="AI81" i="15"/>
  <c r="AJ81" i="15"/>
  <c r="AP81" i="15"/>
  <c r="AQ81" i="15"/>
  <c r="M82" i="15"/>
  <c r="T82" i="15" s="1"/>
  <c r="AI82" i="15"/>
  <c r="AJ82" i="15"/>
  <c r="AP82" i="15"/>
  <c r="AQ82" i="15"/>
  <c r="D83" i="15"/>
  <c r="F83" i="15"/>
  <c r="I83" i="15"/>
  <c r="K83" i="15"/>
  <c r="L83" i="15"/>
  <c r="AO83" i="15" s="1"/>
  <c r="AF83" i="15"/>
  <c r="AH83" i="15"/>
  <c r="AL83" i="15"/>
  <c r="AM83" i="15"/>
  <c r="AN83" i="15"/>
  <c r="AQ83" i="15"/>
  <c r="AS83" i="15"/>
  <c r="AV83" i="15"/>
  <c r="M84" i="15"/>
  <c r="AI84" i="15"/>
  <c r="AJ84" i="15"/>
  <c r="AP84" i="15"/>
  <c r="AQ84" i="15"/>
  <c r="AQ87" i="15" s="1"/>
  <c r="M85" i="15"/>
  <c r="O85" i="15"/>
  <c r="Q85" i="15"/>
  <c r="V85" i="15"/>
  <c r="X85" i="15"/>
  <c r="AB85" i="15"/>
  <c r="AI85" i="15"/>
  <c r="AJ85" i="15"/>
  <c r="AP85" i="15"/>
  <c r="AP87" i="15" s="1"/>
  <c r="AQ85" i="15"/>
  <c r="M86" i="15"/>
  <c r="AD86" i="15" s="1"/>
  <c r="Q86" i="15"/>
  <c r="T86" i="15"/>
  <c r="X86" i="15"/>
  <c r="Z86" i="15"/>
  <c r="AB86" i="15"/>
  <c r="AI86" i="15"/>
  <c r="AJ86" i="15"/>
  <c r="AP86" i="15"/>
  <c r="AQ86" i="15"/>
  <c r="D87" i="15"/>
  <c r="F87" i="15"/>
  <c r="I87" i="15"/>
  <c r="K87" i="15"/>
  <c r="AL87" i="15"/>
  <c r="AM87" i="15"/>
  <c r="AS87" i="15"/>
  <c r="AV87" i="15"/>
  <c r="M88" i="15"/>
  <c r="Q88" i="15" s="1"/>
  <c r="Q91" i="15" s="1"/>
  <c r="X88" i="15"/>
  <c r="Z88" i="15"/>
  <c r="AI88" i="15"/>
  <c r="AI91" i="15" s="1"/>
  <c r="AJ88" i="15"/>
  <c r="AP88" i="15"/>
  <c r="AQ88" i="15"/>
  <c r="M89" i="15"/>
  <c r="T89" i="15" s="1"/>
  <c r="O89" i="15"/>
  <c r="Q89" i="15"/>
  <c r="V89" i="15"/>
  <c r="X89" i="15"/>
  <c r="Z89" i="15"/>
  <c r="AB89" i="15"/>
  <c r="AD89" i="15"/>
  <c r="AG89" i="15"/>
  <c r="AE89" i="15" s="1"/>
  <c r="AK89" i="15" s="1"/>
  <c r="AI89" i="15"/>
  <c r="AJ89" i="15"/>
  <c r="AP89" i="15"/>
  <c r="AQ89" i="15"/>
  <c r="M90" i="15"/>
  <c r="Q90" i="15" s="1"/>
  <c r="T90" i="15"/>
  <c r="V90" i="15"/>
  <c r="Z90" i="15"/>
  <c r="AB90" i="15"/>
  <c r="AD90" i="15"/>
  <c r="AI90" i="15"/>
  <c r="AJ90" i="15"/>
  <c r="AP90" i="15"/>
  <c r="AQ90" i="15"/>
  <c r="D91" i="15"/>
  <c r="F91" i="15"/>
  <c r="I91" i="15"/>
  <c r="K91" i="15"/>
  <c r="AH91" i="15" s="1"/>
  <c r="M91" i="15"/>
  <c r="AF91" i="15"/>
  <c r="AL91" i="15"/>
  <c r="AM91" i="15" s="1"/>
  <c r="AS91" i="15"/>
  <c r="AV91" i="15"/>
  <c r="M92" i="15"/>
  <c r="AI92" i="15"/>
  <c r="AJ92" i="15"/>
  <c r="AP92" i="15"/>
  <c r="AQ92" i="15"/>
  <c r="M93" i="15"/>
  <c r="V93" i="15" s="1"/>
  <c r="O93" i="15"/>
  <c r="T93" i="15"/>
  <c r="AI93" i="15"/>
  <c r="AJ93" i="15"/>
  <c r="AP93" i="15"/>
  <c r="AQ93" i="15"/>
  <c r="M94" i="15"/>
  <c r="O94" i="15"/>
  <c r="Q94" i="15"/>
  <c r="V94" i="15"/>
  <c r="X94" i="15"/>
  <c r="AB94" i="15"/>
  <c r="AI94" i="15"/>
  <c r="AJ94" i="15"/>
  <c r="AP94" i="15"/>
  <c r="AQ94" i="15"/>
  <c r="D95" i="15"/>
  <c r="F95" i="15"/>
  <c r="I95" i="15"/>
  <c r="K95" i="15"/>
  <c r="AH95" i="15"/>
  <c r="AI95" i="15"/>
  <c r="AL95" i="15"/>
  <c r="AM95" i="15"/>
  <c r="AP95" i="15"/>
  <c r="AQ95" i="15"/>
  <c r="AS95" i="15"/>
  <c r="AV95" i="15"/>
  <c r="M96" i="15"/>
  <c r="T96" i="15" s="1"/>
  <c r="T99" i="15" s="1"/>
  <c r="O96" i="15"/>
  <c r="X96" i="15"/>
  <c r="AI96" i="15"/>
  <c r="AI99" i="15" s="1"/>
  <c r="AJ96" i="15"/>
  <c r="AP96" i="15"/>
  <c r="AQ96" i="15"/>
  <c r="M97" i="15"/>
  <c r="V97" i="15" s="1"/>
  <c r="Q97" i="15"/>
  <c r="T97" i="15"/>
  <c r="AI97" i="15"/>
  <c r="AJ97" i="15"/>
  <c r="AP97" i="15"/>
  <c r="AQ97" i="15"/>
  <c r="M98" i="15"/>
  <c r="X98" i="15" s="1"/>
  <c r="O98" i="15"/>
  <c r="Q98" i="15"/>
  <c r="T98" i="15"/>
  <c r="V98" i="15"/>
  <c r="Z98" i="15"/>
  <c r="AB98" i="15"/>
  <c r="AD98" i="15"/>
  <c r="AG98" i="15"/>
  <c r="AI98" i="15"/>
  <c r="AJ98" i="15"/>
  <c r="AP98" i="15"/>
  <c r="AE98" i="15" s="1"/>
  <c r="AK98" i="15" s="1"/>
  <c r="AQ98" i="15"/>
  <c r="D99" i="15"/>
  <c r="F99" i="15"/>
  <c r="I99" i="15"/>
  <c r="K99" i="15"/>
  <c r="AN99" i="15" s="1"/>
  <c r="AF99" i="15"/>
  <c r="AH99" i="15"/>
  <c r="AL99" i="15"/>
  <c r="AM99" i="15"/>
  <c r="AQ99" i="15"/>
  <c r="AS99" i="15"/>
  <c r="AV99" i="15"/>
  <c r="M100" i="15"/>
  <c r="Q100" i="15"/>
  <c r="Q103" i="15" s="1"/>
  <c r="T100" i="15"/>
  <c r="V100" i="15"/>
  <c r="X100" i="15"/>
  <c r="Z100" i="15"/>
  <c r="AB100" i="15"/>
  <c r="AD100" i="15"/>
  <c r="AG100" i="15"/>
  <c r="AI100" i="15"/>
  <c r="AJ100" i="15"/>
  <c r="AP100" i="15"/>
  <c r="AQ100" i="15"/>
  <c r="AQ103" i="15" s="1"/>
  <c r="M101" i="15"/>
  <c r="AD101" i="15" s="1"/>
  <c r="O101" i="15"/>
  <c r="Q101" i="15"/>
  <c r="T101" i="15"/>
  <c r="V101" i="15"/>
  <c r="X101" i="15"/>
  <c r="Z101" i="15"/>
  <c r="AB101" i="15"/>
  <c r="AG101" i="15"/>
  <c r="AE101" i="15" s="1"/>
  <c r="AK101" i="15" s="1"/>
  <c r="AI101" i="15"/>
  <c r="AJ101" i="15"/>
  <c r="AP101" i="15"/>
  <c r="AQ101" i="15"/>
  <c r="M102" i="15"/>
  <c r="O102" i="15" s="1"/>
  <c r="Q102" i="15"/>
  <c r="X102" i="15"/>
  <c r="X103" i="15" s="1"/>
  <c r="AG102" i="15"/>
  <c r="AI102" i="15"/>
  <c r="AJ102" i="15"/>
  <c r="AP102" i="15"/>
  <c r="AQ102" i="15"/>
  <c r="D103" i="15"/>
  <c r="F103" i="15"/>
  <c r="I103" i="15"/>
  <c r="K103" i="15"/>
  <c r="L103" i="15"/>
  <c r="M103" i="15"/>
  <c r="P103" i="15" s="1"/>
  <c r="AF103" i="15"/>
  <c r="AH103" i="15"/>
  <c r="AL103" i="15"/>
  <c r="AM103" i="15" s="1"/>
  <c r="AN103" i="15"/>
  <c r="AO103" i="15"/>
  <c r="AP103" i="15"/>
  <c r="AS103" i="15"/>
  <c r="AV103" i="15"/>
  <c r="M104" i="15"/>
  <c r="X104" i="15" s="1"/>
  <c r="O104" i="15"/>
  <c r="Q104" i="15"/>
  <c r="T104" i="15"/>
  <c r="V104" i="15"/>
  <c r="Z104" i="15"/>
  <c r="AB104" i="15"/>
  <c r="AD104" i="15"/>
  <c r="AG104" i="15"/>
  <c r="AI104" i="15"/>
  <c r="AI107" i="15" s="1"/>
  <c r="AJ104" i="15"/>
  <c r="AP104" i="15"/>
  <c r="AQ104" i="15"/>
  <c r="AQ107" i="15" s="1"/>
  <c r="M105" i="15"/>
  <c r="O105" i="15" s="1"/>
  <c r="AI105" i="15"/>
  <c r="AJ105" i="15"/>
  <c r="AP105" i="15"/>
  <c r="AQ105" i="15"/>
  <c r="M106" i="15"/>
  <c r="AI106" i="15"/>
  <c r="AJ106" i="15"/>
  <c r="AP106" i="15"/>
  <c r="AQ106" i="15"/>
  <c r="D107" i="15"/>
  <c r="F107" i="15"/>
  <c r="I107" i="15"/>
  <c r="K107" i="15"/>
  <c r="L107" i="15" s="1"/>
  <c r="AO107" i="15" s="1"/>
  <c r="AF107" i="15"/>
  <c r="AL107" i="15"/>
  <c r="AM107" i="15"/>
  <c r="AN107" i="15"/>
  <c r="AS107" i="15"/>
  <c r="AV107" i="15"/>
  <c r="M108" i="15"/>
  <c r="X108" i="15" s="1"/>
  <c r="O108" i="15"/>
  <c r="Q108" i="15"/>
  <c r="AD108" i="15"/>
  <c r="AD111" i="15" s="1"/>
  <c r="AJ111" i="15" s="1"/>
  <c r="AE108" i="15"/>
  <c r="AK108" i="15" s="1"/>
  <c r="AG108" i="15"/>
  <c r="AI108" i="15"/>
  <c r="AJ108" i="15"/>
  <c r="AP108" i="15"/>
  <c r="AQ108" i="15"/>
  <c r="M109" i="15"/>
  <c r="O109" i="15"/>
  <c r="V109" i="15"/>
  <c r="X109" i="15"/>
  <c r="AB109" i="15"/>
  <c r="AD109" i="15"/>
  <c r="AI109" i="15"/>
  <c r="AJ109" i="15"/>
  <c r="AP109" i="15"/>
  <c r="AQ109" i="15"/>
  <c r="M110" i="15"/>
  <c r="T110" i="15"/>
  <c r="V110" i="15"/>
  <c r="Z110" i="15"/>
  <c r="AB110" i="15"/>
  <c r="AD110" i="15"/>
  <c r="AI110" i="15"/>
  <c r="AJ110" i="15"/>
  <c r="AP110" i="15"/>
  <c r="AP111" i="15" s="1"/>
  <c r="AQ110" i="15"/>
  <c r="AQ111" i="15" s="1"/>
  <c r="D111" i="15"/>
  <c r="F111" i="15"/>
  <c r="I111" i="15"/>
  <c r="K111" i="15"/>
  <c r="AF111" i="15"/>
  <c r="AI111" i="15"/>
  <c r="AL111" i="15"/>
  <c r="AM111" i="15"/>
  <c r="AN111" i="15"/>
  <c r="AS111" i="15"/>
  <c r="AV111" i="15"/>
  <c r="M112" i="15"/>
  <c r="O112" i="15" s="1"/>
  <c r="AI112" i="15"/>
  <c r="AJ112" i="15"/>
  <c r="AP112" i="15"/>
  <c r="AQ112" i="15"/>
  <c r="M113" i="15"/>
  <c r="AD113" i="15" s="1"/>
  <c r="Z113" i="15"/>
  <c r="AB113" i="15"/>
  <c r="AI113" i="15"/>
  <c r="AJ113" i="15"/>
  <c r="AP113" i="15"/>
  <c r="AP115" i="15" s="1"/>
  <c r="AQ113" i="15"/>
  <c r="M114" i="15"/>
  <c r="O114" i="15" s="1"/>
  <c r="Q114" i="15"/>
  <c r="T114" i="15"/>
  <c r="X114" i="15"/>
  <c r="Z114" i="15"/>
  <c r="AB114" i="15"/>
  <c r="AD114" i="15"/>
  <c r="AG114" i="15"/>
  <c r="AE114" i="15" s="1"/>
  <c r="AK114" i="15" s="1"/>
  <c r="AI114" i="15"/>
  <c r="AI115" i="15" s="1"/>
  <c r="AJ114" i="15"/>
  <c r="AP114" i="15"/>
  <c r="AQ114" i="15"/>
  <c r="D115" i="15"/>
  <c r="F115" i="15"/>
  <c r="I115" i="15"/>
  <c r="K115" i="15"/>
  <c r="L115" i="15"/>
  <c r="AO115" i="15" s="1"/>
  <c r="AF115" i="15"/>
  <c r="AH115" i="15"/>
  <c r="AL115" i="15"/>
  <c r="AN115" i="15"/>
  <c r="AS115" i="15"/>
  <c r="AV115" i="15"/>
  <c r="M116" i="15"/>
  <c r="T116" i="15"/>
  <c r="T119" i="15" s="1"/>
  <c r="V116" i="15"/>
  <c r="V119" i="15" s="1"/>
  <c r="U119" i="15" s="1"/>
  <c r="Z116" i="15"/>
  <c r="AB116" i="15"/>
  <c r="AD116" i="15"/>
  <c r="AI116" i="15"/>
  <c r="AI119" i="15" s="1"/>
  <c r="AJ116" i="15"/>
  <c r="AP116" i="15"/>
  <c r="AQ116" i="15"/>
  <c r="M117" i="15"/>
  <c r="V117" i="15" s="1"/>
  <c r="Q117" i="15"/>
  <c r="T117" i="15"/>
  <c r="X117" i="15"/>
  <c r="Z117" i="15"/>
  <c r="AB117" i="15"/>
  <c r="AG117" i="15"/>
  <c r="AI117" i="15"/>
  <c r="AJ117" i="15"/>
  <c r="AP117" i="15"/>
  <c r="AQ117" i="15"/>
  <c r="M118" i="15"/>
  <c r="T118" i="15" s="1"/>
  <c r="O118" i="15"/>
  <c r="Q118" i="15"/>
  <c r="V118" i="15"/>
  <c r="X118" i="15"/>
  <c r="Z118" i="15"/>
  <c r="AI118" i="15"/>
  <c r="AJ118" i="15"/>
  <c r="AP118" i="15"/>
  <c r="AQ118" i="15"/>
  <c r="D119" i="15"/>
  <c r="D128" i="15" s="1"/>
  <c r="F119" i="15"/>
  <c r="I119" i="15"/>
  <c r="K119" i="15"/>
  <c r="L119" i="15"/>
  <c r="AO119" i="15" s="1"/>
  <c r="M119" i="15"/>
  <c r="Z119" i="15"/>
  <c r="AL119" i="15"/>
  <c r="AM119" i="15" s="1"/>
  <c r="AP119" i="15"/>
  <c r="AS119" i="15"/>
  <c r="AV119" i="15"/>
  <c r="M120" i="15"/>
  <c r="O120" i="15" s="1"/>
  <c r="Q120" i="15"/>
  <c r="T120" i="15"/>
  <c r="V120" i="15"/>
  <c r="X120" i="15"/>
  <c r="Z120" i="15"/>
  <c r="AB120" i="15"/>
  <c r="AD120" i="15"/>
  <c r="AG120" i="15"/>
  <c r="AI120" i="15"/>
  <c r="AI123" i="15" s="1"/>
  <c r="AJ120" i="15"/>
  <c r="AP120" i="15"/>
  <c r="AQ120" i="15"/>
  <c r="AQ123" i="15" s="1"/>
  <c r="M121" i="15"/>
  <c r="O121" i="15"/>
  <c r="Q121" i="15"/>
  <c r="T121" i="15"/>
  <c r="V121" i="15"/>
  <c r="X121" i="15"/>
  <c r="Z121" i="15"/>
  <c r="AB121" i="15"/>
  <c r="AD121" i="15"/>
  <c r="AG121" i="15"/>
  <c r="AE121" i="15" s="1"/>
  <c r="AK121" i="15" s="1"/>
  <c r="AI121" i="15"/>
  <c r="AJ121" i="15"/>
  <c r="AP121" i="15"/>
  <c r="AQ121" i="15"/>
  <c r="M122" i="15"/>
  <c r="T122" i="15" s="1"/>
  <c r="T123" i="15" s="1"/>
  <c r="V122" i="15"/>
  <c r="X122" i="15"/>
  <c r="AD122" i="15"/>
  <c r="AD123" i="15" s="1"/>
  <c r="AJ123" i="15" s="1"/>
  <c r="AI122" i="15"/>
  <c r="AJ122" i="15"/>
  <c r="AP122" i="15"/>
  <c r="AQ122" i="15"/>
  <c r="D123" i="15"/>
  <c r="F123" i="15"/>
  <c r="I123" i="15"/>
  <c r="K123" i="15"/>
  <c r="AH123" i="15" s="1"/>
  <c r="X123" i="15"/>
  <c r="AF123" i="15"/>
  <c r="AL123" i="15"/>
  <c r="AM123" i="15" s="1"/>
  <c r="AS123" i="15"/>
  <c r="AS128" i="15" s="1"/>
  <c r="AV123" i="15"/>
  <c r="M124" i="15"/>
  <c r="T124" i="15" s="1"/>
  <c r="T127" i="15" s="1"/>
  <c r="O124" i="15"/>
  <c r="Q124" i="15"/>
  <c r="V124" i="15"/>
  <c r="X124" i="15"/>
  <c r="Z124" i="15"/>
  <c r="AI124" i="15"/>
  <c r="AJ124" i="15"/>
  <c r="AP124" i="15"/>
  <c r="AP127" i="15" s="1"/>
  <c r="AQ124" i="15"/>
  <c r="M125" i="15"/>
  <c r="O125" i="15"/>
  <c r="T125" i="15"/>
  <c r="V125" i="15"/>
  <c r="X125" i="15"/>
  <c r="AD125" i="15"/>
  <c r="AI125" i="15"/>
  <c r="AJ125" i="15"/>
  <c r="AP125" i="15"/>
  <c r="AQ125" i="15"/>
  <c r="M126" i="15"/>
  <c r="AB126" i="15" s="1"/>
  <c r="Q126" i="15"/>
  <c r="T126" i="15"/>
  <c r="V126" i="15"/>
  <c r="AG126" i="15"/>
  <c r="AI126" i="15"/>
  <c r="AI127" i="15" s="1"/>
  <c r="AJ126" i="15"/>
  <c r="AP126" i="15"/>
  <c r="AQ126" i="15"/>
  <c r="AQ127" i="15" s="1"/>
  <c r="D127" i="15"/>
  <c r="F127" i="15"/>
  <c r="I127" i="15"/>
  <c r="I128" i="15" s="1"/>
  <c r="K127" i="15"/>
  <c r="K128" i="15" s="1"/>
  <c r="AH127" i="15"/>
  <c r="AL127" i="15"/>
  <c r="AM127" i="15"/>
  <c r="AN127" i="15"/>
  <c r="AS127" i="15"/>
  <c r="AV127" i="15"/>
  <c r="M4" i="14"/>
  <c r="T4" i="14" s="1"/>
  <c r="O4" i="14"/>
  <c r="Q4" i="14"/>
  <c r="Z4" i="14"/>
  <c r="AB4" i="14"/>
  <c r="AI4" i="14"/>
  <c r="AJ4" i="14"/>
  <c r="AP4" i="14"/>
  <c r="AP7" i="14" s="1"/>
  <c r="AQ4" i="14"/>
  <c r="M5" i="14"/>
  <c r="Q5" i="14"/>
  <c r="V5" i="14"/>
  <c r="X5" i="14"/>
  <c r="Z5" i="14"/>
  <c r="AI5" i="14"/>
  <c r="AJ5" i="14"/>
  <c r="AP5" i="14"/>
  <c r="AQ5" i="14"/>
  <c r="M6" i="14"/>
  <c r="V6" i="14" s="1"/>
  <c r="O6" i="14"/>
  <c r="T6" i="14"/>
  <c r="AD6" i="14"/>
  <c r="AI6" i="14"/>
  <c r="AI7" i="14" s="1"/>
  <c r="AJ6" i="14"/>
  <c r="AP6" i="14"/>
  <c r="AQ6" i="14"/>
  <c r="D7" i="14"/>
  <c r="F7" i="14"/>
  <c r="I7" i="14"/>
  <c r="K7" i="14"/>
  <c r="AH7" i="14" s="1"/>
  <c r="AL7" i="14"/>
  <c r="AM7" i="14"/>
  <c r="AN7" i="14"/>
  <c r="AS7" i="14"/>
  <c r="AV7" i="14"/>
  <c r="M8" i="14"/>
  <c r="O8" i="14"/>
  <c r="Q8" i="14"/>
  <c r="Q11" i="14" s="1"/>
  <c r="T8" i="14"/>
  <c r="V8" i="14"/>
  <c r="X8" i="14"/>
  <c r="Z8" i="14"/>
  <c r="AB8" i="14"/>
  <c r="AD8" i="14"/>
  <c r="AD11" i="14" s="1"/>
  <c r="AJ11" i="14" s="1"/>
  <c r="AG8" i="14"/>
  <c r="AG11" i="14" s="1"/>
  <c r="AI8" i="14"/>
  <c r="AJ8" i="14"/>
  <c r="AP8" i="14"/>
  <c r="AP11" i="14" s="1"/>
  <c r="AQ8" i="14"/>
  <c r="M9" i="14"/>
  <c r="AG9" i="14" s="1"/>
  <c r="Q9" i="14"/>
  <c r="T9" i="14"/>
  <c r="Z9" i="14"/>
  <c r="AB9" i="14"/>
  <c r="AD9" i="14"/>
  <c r="AE9" i="14"/>
  <c r="AK9" i="14" s="1"/>
  <c r="AI9" i="14"/>
  <c r="AI11" i="14" s="1"/>
  <c r="AJ9" i="14"/>
  <c r="AP9" i="14"/>
  <c r="AQ9" i="14"/>
  <c r="M10" i="14"/>
  <c r="O10" i="14" s="1"/>
  <c r="Q10" i="14"/>
  <c r="T10" i="14"/>
  <c r="Z10" i="14"/>
  <c r="AB10" i="14"/>
  <c r="AD10" i="14"/>
  <c r="AG10" i="14"/>
  <c r="AI10" i="14"/>
  <c r="AJ10" i="14"/>
  <c r="AP10" i="14"/>
  <c r="AQ10" i="14"/>
  <c r="AQ11" i="14" s="1"/>
  <c r="D11" i="14"/>
  <c r="F11" i="14"/>
  <c r="I11" i="14"/>
  <c r="K11" i="14"/>
  <c r="L11" i="14" s="1"/>
  <c r="T11" i="14"/>
  <c r="AB11" i="14"/>
  <c r="AL11" i="14"/>
  <c r="AM11" i="14"/>
  <c r="AS11" i="14"/>
  <c r="AV11" i="14"/>
  <c r="M12" i="14"/>
  <c r="O12" i="14" s="1"/>
  <c r="T12" i="14"/>
  <c r="V12" i="14"/>
  <c r="AD12" i="14"/>
  <c r="AE12" i="14"/>
  <c r="AK12" i="14" s="1"/>
  <c r="AG12" i="14"/>
  <c r="AI12" i="14"/>
  <c r="AI15" i="14" s="1"/>
  <c r="AJ12" i="14"/>
  <c r="AP12" i="14"/>
  <c r="AQ12" i="14"/>
  <c r="AQ15" i="14" s="1"/>
  <c r="M13" i="14"/>
  <c r="Q13" i="14" s="1"/>
  <c r="V13" i="14"/>
  <c r="V15" i="14" s="1"/>
  <c r="X13" i="14"/>
  <c r="AI13" i="14"/>
  <c r="AJ13" i="14"/>
  <c r="AP13" i="14"/>
  <c r="AQ13" i="14"/>
  <c r="M14" i="14"/>
  <c r="X14" i="14" s="1"/>
  <c r="O14" i="14"/>
  <c r="Q14" i="14"/>
  <c r="T14" i="14"/>
  <c r="V14" i="14"/>
  <c r="Z14" i="14"/>
  <c r="AB14" i="14"/>
  <c r="AD14" i="14"/>
  <c r="AE14" i="14"/>
  <c r="AK14" i="14" s="1"/>
  <c r="AG14" i="14"/>
  <c r="AI14" i="14"/>
  <c r="AJ14" i="14"/>
  <c r="AP14" i="14"/>
  <c r="AQ14" i="14"/>
  <c r="D15" i="14"/>
  <c r="F15" i="14"/>
  <c r="I15" i="14"/>
  <c r="K15" i="14"/>
  <c r="AF15" i="14" s="1"/>
  <c r="AH15" i="14"/>
  <c r="AL15" i="14"/>
  <c r="AM15" i="14" s="1"/>
  <c r="AO15" i="14"/>
  <c r="AP15" i="14"/>
  <c r="AS15" i="14"/>
  <c r="AV15" i="14"/>
  <c r="M16" i="14"/>
  <c r="AI16" i="14"/>
  <c r="AI19" i="14" s="1"/>
  <c r="AJ16" i="14"/>
  <c r="AP16" i="14"/>
  <c r="AQ16" i="14"/>
  <c r="M17" i="14"/>
  <c r="AI17" i="14"/>
  <c r="AJ17" i="14"/>
  <c r="AP17" i="14"/>
  <c r="AQ17" i="14"/>
  <c r="M18" i="14"/>
  <c r="AB18" i="14" s="1"/>
  <c r="O18" i="14"/>
  <c r="Q18" i="14"/>
  <c r="X18" i="14"/>
  <c r="Z18" i="14"/>
  <c r="AG18" i="14"/>
  <c r="AI18" i="14"/>
  <c r="AJ18" i="14"/>
  <c r="AP18" i="14"/>
  <c r="AQ18" i="14"/>
  <c r="D19" i="14"/>
  <c r="F19" i="14"/>
  <c r="I19" i="14"/>
  <c r="K19" i="14"/>
  <c r="L19" i="14" s="1"/>
  <c r="AH19" i="14"/>
  <c r="AL19" i="14"/>
  <c r="AM19" i="14" s="1"/>
  <c r="AN19" i="14"/>
  <c r="AO19" i="14"/>
  <c r="AP19" i="14"/>
  <c r="AQ19" i="14"/>
  <c r="AS19" i="14"/>
  <c r="AV19" i="14"/>
  <c r="M20" i="14"/>
  <c r="O20" i="14"/>
  <c r="Q20" i="14"/>
  <c r="T20" i="14"/>
  <c r="T23" i="14" s="1"/>
  <c r="V20" i="14"/>
  <c r="X20" i="14"/>
  <c r="Z20" i="14"/>
  <c r="AB20" i="14"/>
  <c r="AD20" i="14"/>
  <c r="AG20" i="14"/>
  <c r="AI20" i="14"/>
  <c r="AI23" i="14" s="1"/>
  <c r="AJ20" i="14"/>
  <c r="AP20" i="14"/>
  <c r="AQ20" i="14"/>
  <c r="AQ23" i="14" s="1"/>
  <c r="M21" i="14"/>
  <c r="V21" i="14" s="1"/>
  <c r="T21" i="14"/>
  <c r="X21" i="14"/>
  <c r="X23" i="14" s="1"/>
  <c r="AD21" i="14"/>
  <c r="AD23" i="14" s="1"/>
  <c r="AJ23" i="14" s="1"/>
  <c r="AI21" i="14"/>
  <c r="AJ21" i="14"/>
  <c r="AP21" i="14"/>
  <c r="AQ21" i="14"/>
  <c r="M22" i="14"/>
  <c r="T22" i="14" s="1"/>
  <c r="V22" i="14"/>
  <c r="X22" i="14"/>
  <c r="AD22" i="14"/>
  <c r="AI22" i="14"/>
  <c r="AJ22" i="14"/>
  <c r="AP22" i="14"/>
  <c r="AQ22" i="14"/>
  <c r="D23" i="14"/>
  <c r="F23" i="14"/>
  <c r="I23" i="14"/>
  <c r="K23" i="14"/>
  <c r="AN23" i="14" s="1"/>
  <c r="AH23" i="14"/>
  <c r="AL23" i="14"/>
  <c r="AM23" i="14"/>
  <c r="AP23" i="14"/>
  <c r="AS23" i="14"/>
  <c r="AV23" i="14"/>
  <c r="M24" i="14"/>
  <c r="V24" i="14"/>
  <c r="AI24" i="14"/>
  <c r="AJ24" i="14"/>
  <c r="AP24" i="14"/>
  <c r="AQ24" i="14"/>
  <c r="M25" i="14"/>
  <c r="V25" i="14" s="1"/>
  <c r="AI25" i="14"/>
  <c r="AJ25" i="14"/>
  <c r="AP25" i="14"/>
  <c r="AQ25" i="14"/>
  <c r="M26" i="14"/>
  <c r="V26" i="14"/>
  <c r="AI26" i="14"/>
  <c r="AJ26" i="14"/>
  <c r="AP26" i="14"/>
  <c r="AQ26" i="14"/>
  <c r="D27" i="14"/>
  <c r="F27" i="14"/>
  <c r="I27" i="14"/>
  <c r="K27" i="14"/>
  <c r="AF27" i="14" s="1"/>
  <c r="AI27" i="14"/>
  <c r="AL27" i="14"/>
  <c r="AM27" i="14" s="1"/>
  <c r="AO27" i="14"/>
  <c r="AP27" i="14"/>
  <c r="AQ27" i="14"/>
  <c r="AS27" i="14"/>
  <c r="AV27" i="14"/>
  <c r="M28" i="14"/>
  <c r="X28" i="14"/>
  <c r="AI28" i="14"/>
  <c r="AJ28" i="14"/>
  <c r="AP28" i="14"/>
  <c r="AQ28" i="14"/>
  <c r="M29" i="14"/>
  <c r="X29" i="14"/>
  <c r="AI29" i="14"/>
  <c r="AJ29" i="14"/>
  <c r="AP29" i="14"/>
  <c r="AQ29" i="14"/>
  <c r="M30" i="14"/>
  <c r="O30" i="14" s="1"/>
  <c r="Q30" i="14"/>
  <c r="T30" i="14"/>
  <c r="V30" i="14"/>
  <c r="Z30" i="14"/>
  <c r="AB30" i="14"/>
  <c r="AD30" i="14"/>
  <c r="AG30" i="14"/>
  <c r="AI30" i="14"/>
  <c r="AJ30" i="14"/>
  <c r="AP30" i="14"/>
  <c r="AP31" i="14" s="1"/>
  <c r="AQ30" i="14"/>
  <c r="D31" i="14"/>
  <c r="F31" i="14"/>
  <c r="I31" i="14"/>
  <c r="K31" i="14"/>
  <c r="L31" i="14" s="1"/>
  <c r="AO31" i="14" s="1"/>
  <c r="AF31" i="14"/>
  <c r="AH31" i="14"/>
  <c r="AI31" i="14"/>
  <c r="AL31" i="14"/>
  <c r="AM31" i="14" s="1"/>
  <c r="AN31" i="14"/>
  <c r="AQ31" i="14"/>
  <c r="AS31" i="14"/>
  <c r="AV31" i="14"/>
  <c r="M32" i="14"/>
  <c r="O32" i="14" s="1"/>
  <c r="T32" i="14"/>
  <c r="AB32" i="14"/>
  <c r="AD32" i="14"/>
  <c r="AI32" i="14"/>
  <c r="AJ32" i="14"/>
  <c r="AP32" i="14"/>
  <c r="AQ32" i="14"/>
  <c r="M33" i="14"/>
  <c r="AG33" i="14" s="1"/>
  <c r="X33" i="14"/>
  <c r="AI33" i="14"/>
  <c r="AJ33" i="14"/>
  <c r="AP33" i="14"/>
  <c r="AQ33" i="14"/>
  <c r="M34" i="14"/>
  <c r="X34" i="14" s="1"/>
  <c r="O34" i="14"/>
  <c r="Q34" i="14"/>
  <c r="V34" i="14"/>
  <c r="Z34" i="14"/>
  <c r="AB34" i="14"/>
  <c r="AG34" i="14"/>
  <c r="AE34" i="14" s="1"/>
  <c r="AK34" i="14" s="1"/>
  <c r="AI34" i="14"/>
  <c r="AI35" i="14" s="1"/>
  <c r="AJ34" i="14"/>
  <c r="AP34" i="14"/>
  <c r="AQ34" i="14"/>
  <c r="D35" i="14"/>
  <c r="F35" i="14"/>
  <c r="I35" i="14"/>
  <c r="K35" i="14"/>
  <c r="AF35" i="14" s="1"/>
  <c r="AH35" i="14"/>
  <c r="AL35" i="14"/>
  <c r="AM35" i="14" s="1"/>
  <c r="AP35" i="14"/>
  <c r="AS35" i="14"/>
  <c r="AV35" i="14"/>
  <c r="M36" i="14"/>
  <c r="X36" i="14"/>
  <c r="AI36" i="14"/>
  <c r="AJ36" i="14"/>
  <c r="AP36" i="14"/>
  <c r="AP39" i="14" s="1"/>
  <c r="AQ36" i="14"/>
  <c r="AQ39" i="14" s="1"/>
  <c r="M37" i="14"/>
  <c r="O37" i="14"/>
  <c r="Q37" i="14"/>
  <c r="T37" i="14"/>
  <c r="V37" i="14"/>
  <c r="X37" i="14"/>
  <c r="Z37" i="14"/>
  <c r="AB37" i="14"/>
  <c r="AD37" i="14"/>
  <c r="AG37" i="14"/>
  <c r="AI37" i="14"/>
  <c r="AJ37" i="14"/>
  <c r="AP37" i="14"/>
  <c r="AE37" i="14" s="1"/>
  <c r="AK37" i="14" s="1"/>
  <c r="AQ37" i="14"/>
  <c r="M38" i="14"/>
  <c r="V38" i="14"/>
  <c r="AI38" i="14"/>
  <c r="AJ38" i="14"/>
  <c r="AP38" i="14"/>
  <c r="AQ38" i="14"/>
  <c r="D39" i="14"/>
  <c r="F39" i="14"/>
  <c r="I39" i="14"/>
  <c r="K39" i="14"/>
  <c r="AF39" i="14"/>
  <c r="AI39" i="14"/>
  <c r="AL39" i="14"/>
  <c r="AM39" i="14" s="1"/>
  <c r="AS39" i="14"/>
  <c r="AV39" i="14"/>
  <c r="M40" i="14"/>
  <c r="T40" i="14" s="1"/>
  <c r="O40" i="14"/>
  <c r="X40" i="14"/>
  <c r="AI40" i="14"/>
  <c r="AJ40" i="14"/>
  <c r="AP40" i="14"/>
  <c r="AQ40" i="14"/>
  <c r="M41" i="14"/>
  <c r="V41" i="14"/>
  <c r="AI41" i="14"/>
  <c r="AJ41" i="14"/>
  <c r="AP41" i="14"/>
  <c r="AQ41" i="14"/>
  <c r="M42" i="14"/>
  <c r="O42" i="14" s="1"/>
  <c r="Q42" i="14"/>
  <c r="T42" i="14"/>
  <c r="V42" i="14"/>
  <c r="X42" i="14"/>
  <c r="AB42" i="14"/>
  <c r="AD42" i="14"/>
  <c r="AI42" i="14"/>
  <c r="AJ42" i="14"/>
  <c r="AP42" i="14"/>
  <c r="AP43" i="14" s="1"/>
  <c r="AQ42" i="14"/>
  <c r="D43" i="14"/>
  <c r="F43" i="14"/>
  <c r="I43" i="14"/>
  <c r="K43" i="14"/>
  <c r="L43" i="14" s="1"/>
  <c r="AO43" i="14" s="1"/>
  <c r="AF43" i="14"/>
  <c r="AI43" i="14"/>
  <c r="AL43" i="14"/>
  <c r="AM43" i="14"/>
  <c r="AQ43" i="14"/>
  <c r="AS43" i="14"/>
  <c r="AV43" i="14"/>
  <c r="M44" i="14"/>
  <c r="V44" i="14"/>
  <c r="AB44" i="14"/>
  <c r="AD44" i="14"/>
  <c r="AI44" i="14"/>
  <c r="AJ44" i="14"/>
  <c r="AP44" i="14"/>
  <c r="AQ44" i="14"/>
  <c r="M45" i="14"/>
  <c r="T45" i="14"/>
  <c r="Z45" i="14"/>
  <c r="AB45" i="14"/>
  <c r="AI45" i="14"/>
  <c r="AI47" i="14" s="1"/>
  <c r="AJ45" i="14"/>
  <c r="AP45" i="14"/>
  <c r="AQ45" i="14"/>
  <c r="M46" i="14"/>
  <c r="AD46" i="14" s="1"/>
  <c r="Q46" i="14"/>
  <c r="T46" i="14"/>
  <c r="V46" i="14"/>
  <c r="X46" i="14"/>
  <c r="Z46" i="14"/>
  <c r="AB46" i="14"/>
  <c r="AG46" i="14"/>
  <c r="AI46" i="14"/>
  <c r="AJ46" i="14"/>
  <c r="AP46" i="14"/>
  <c r="AQ46" i="14"/>
  <c r="D47" i="14"/>
  <c r="F47" i="14"/>
  <c r="I47" i="14"/>
  <c r="K47" i="14"/>
  <c r="AF47" i="14" s="1"/>
  <c r="L47" i="14"/>
  <c r="AO47" i="14" s="1"/>
  <c r="M47" i="14"/>
  <c r="AH47" i="14"/>
  <c r="AL47" i="14"/>
  <c r="AM47" i="14"/>
  <c r="AP47" i="14"/>
  <c r="AS47" i="14"/>
  <c r="AV47" i="14"/>
  <c r="M48" i="14"/>
  <c r="O48" i="14" s="1"/>
  <c r="Q48" i="14"/>
  <c r="T48" i="14"/>
  <c r="V48" i="14"/>
  <c r="X48" i="14"/>
  <c r="AB48" i="14"/>
  <c r="AD48" i="14"/>
  <c r="AI48" i="14"/>
  <c r="AI51" i="14" s="1"/>
  <c r="AJ48" i="14"/>
  <c r="AP48" i="14"/>
  <c r="AP51" i="14" s="1"/>
  <c r="AQ48" i="14"/>
  <c r="AQ51" i="14" s="1"/>
  <c r="M49" i="14"/>
  <c r="O49" i="14"/>
  <c r="Q49" i="14"/>
  <c r="T49" i="14"/>
  <c r="V49" i="14"/>
  <c r="X49" i="14"/>
  <c r="Z49" i="14"/>
  <c r="AB49" i="14"/>
  <c r="AD49" i="14"/>
  <c r="AG49" i="14"/>
  <c r="AE49" i="14" s="1"/>
  <c r="AK49" i="14" s="1"/>
  <c r="AI49" i="14"/>
  <c r="AJ49" i="14"/>
  <c r="AP49" i="14"/>
  <c r="AQ49" i="14"/>
  <c r="M50" i="14"/>
  <c r="Q50" i="14" s="1"/>
  <c r="O50" i="14"/>
  <c r="X50" i="14"/>
  <c r="X51" i="14" s="1"/>
  <c r="Z50" i="14"/>
  <c r="AI50" i="14"/>
  <c r="AJ50" i="14"/>
  <c r="AP50" i="14"/>
  <c r="AQ50" i="14"/>
  <c r="D51" i="14"/>
  <c r="F51" i="14"/>
  <c r="I51" i="14"/>
  <c r="K51" i="14"/>
  <c r="AF51" i="14" s="1"/>
  <c r="L51" i="14"/>
  <c r="M51" i="14"/>
  <c r="AH51" i="14"/>
  <c r="AL51" i="14"/>
  <c r="AM51" i="14" s="1"/>
  <c r="AN51" i="14"/>
  <c r="AO51" i="14"/>
  <c r="AS51" i="14"/>
  <c r="AV51" i="14"/>
  <c r="M52" i="14"/>
  <c r="AD52" i="14" s="1"/>
  <c r="AD55" i="14" s="1"/>
  <c r="Q52" i="14"/>
  <c r="T52" i="14"/>
  <c r="V52" i="14"/>
  <c r="X52" i="14"/>
  <c r="Z52" i="14"/>
  <c r="AB52" i="14"/>
  <c r="AG52" i="14"/>
  <c r="AI52" i="14"/>
  <c r="AI55" i="14" s="1"/>
  <c r="AJ52" i="14"/>
  <c r="AP52" i="14"/>
  <c r="AP55" i="14" s="1"/>
  <c r="AQ52" i="14"/>
  <c r="M53" i="14"/>
  <c r="AB53" i="14" s="1"/>
  <c r="O53" i="14"/>
  <c r="Q53" i="14"/>
  <c r="T53" i="14"/>
  <c r="V53" i="14"/>
  <c r="X53" i="14"/>
  <c r="Z53" i="14"/>
  <c r="AD53" i="14"/>
  <c r="AE53" i="14"/>
  <c r="AG53" i="14"/>
  <c r="AI53" i="14"/>
  <c r="AJ53" i="14"/>
  <c r="AK53" i="14"/>
  <c r="AP53" i="14"/>
  <c r="AQ53" i="14"/>
  <c r="M54" i="14"/>
  <c r="T54" i="14"/>
  <c r="V54" i="14"/>
  <c r="AD54" i="14"/>
  <c r="AI54" i="14"/>
  <c r="AJ54" i="14"/>
  <c r="AP54" i="14"/>
  <c r="AQ54" i="14"/>
  <c r="D55" i="14"/>
  <c r="F55" i="14"/>
  <c r="I55" i="14"/>
  <c r="K55" i="14"/>
  <c r="T55" i="14"/>
  <c r="AF55" i="14"/>
  <c r="AJ55" i="14"/>
  <c r="AL55" i="14"/>
  <c r="AM55" i="14" s="1"/>
  <c r="AQ55" i="14"/>
  <c r="AS55" i="14"/>
  <c r="AV55" i="14"/>
  <c r="M56" i="14"/>
  <c r="Q56" i="14" s="1"/>
  <c r="O56" i="14"/>
  <c r="X56" i="14"/>
  <c r="Z56" i="14"/>
  <c r="AI56" i="14"/>
  <c r="AJ56" i="14"/>
  <c r="AP56" i="14"/>
  <c r="AP59" i="14" s="1"/>
  <c r="AQ56" i="14"/>
  <c r="M57" i="14"/>
  <c r="V57" i="14"/>
  <c r="AI57" i="14"/>
  <c r="AJ57" i="14"/>
  <c r="AP57" i="14"/>
  <c r="AQ57" i="14"/>
  <c r="M58" i="14"/>
  <c r="O58" i="14" s="1"/>
  <c r="T58" i="14"/>
  <c r="V58" i="14"/>
  <c r="AB58" i="14"/>
  <c r="AG58" i="14"/>
  <c r="AI58" i="14"/>
  <c r="AI59" i="14" s="1"/>
  <c r="AJ58" i="14"/>
  <c r="AP58" i="14"/>
  <c r="AQ58" i="14"/>
  <c r="AQ59" i="14" s="1"/>
  <c r="D59" i="14"/>
  <c r="F59" i="14"/>
  <c r="I59" i="14"/>
  <c r="K59" i="14"/>
  <c r="AH59" i="14"/>
  <c r="AL59" i="14"/>
  <c r="AM59" i="14"/>
  <c r="AS59" i="14"/>
  <c r="AV59" i="14"/>
  <c r="M60" i="14"/>
  <c r="V60" i="14" s="1"/>
  <c r="T60" i="14"/>
  <c r="AD60" i="14"/>
  <c r="AI60" i="14"/>
  <c r="AJ60" i="14"/>
  <c r="AP60" i="14"/>
  <c r="AQ60" i="14"/>
  <c r="M61" i="14"/>
  <c r="X61" i="14" s="1"/>
  <c r="Q61" i="14"/>
  <c r="T61" i="14"/>
  <c r="Z61" i="14"/>
  <c r="AB61" i="14"/>
  <c r="AD61" i="14"/>
  <c r="AI61" i="14"/>
  <c r="AJ61" i="14"/>
  <c r="AP61" i="14"/>
  <c r="AQ61" i="14"/>
  <c r="AQ63" i="14" s="1"/>
  <c r="M62" i="14"/>
  <c r="V62" i="14" s="1"/>
  <c r="O62" i="14"/>
  <c r="Q62" i="14"/>
  <c r="X62" i="14"/>
  <c r="Z62" i="14"/>
  <c r="AB62" i="14"/>
  <c r="AG62" i="14"/>
  <c r="AI62" i="14"/>
  <c r="AI63" i="14" s="1"/>
  <c r="AJ62" i="14"/>
  <c r="AP62" i="14"/>
  <c r="AQ62" i="14"/>
  <c r="D63" i="14"/>
  <c r="F63" i="14"/>
  <c r="I63" i="14"/>
  <c r="K63" i="14"/>
  <c r="L63" i="14"/>
  <c r="M63" i="14"/>
  <c r="AF63" i="14"/>
  <c r="AH63" i="14"/>
  <c r="AL63" i="14"/>
  <c r="AM63" i="14" s="1"/>
  <c r="AN63" i="14"/>
  <c r="AO63" i="14"/>
  <c r="AP63" i="14"/>
  <c r="AS63" i="14"/>
  <c r="AV63" i="14"/>
  <c r="M64" i="14"/>
  <c r="T64" i="14"/>
  <c r="T67" i="14" s="1"/>
  <c r="AB64" i="14"/>
  <c r="AB67" i="14" s="1"/>
  <c r="AG64" i="14"/>
  <c r="AI64" i="14"/>
  <c r="AI67" i="14" s="1"/>
  <c r="AJ64" i="14"/>
  <c r="AP64" i="14"/>
  <c r="AP67" i="14" s="1"/>
  <c r="AQ64" i="14"/>
  <c r="M65" i="14"/>
  <c r="O65" i="14" s="1"/>
  <c r="Q65" i="14"/>
  <c r="T65" i="14"/>
  <c r="Z65" i="14"/>
  <c r="AB65" i="14"/>
  <c r="AD65" i="14"/>
  <c r="AG65" i="14"/>
  <c r="AG67" i="14" s="1"/>
  <c r="AI65" i="14"/>
  <c r="AJ65" i="14"/>
  <c r="AP65" i="14"/>
  <c r="AQ65" i="14"/>
  <c r="M66" i="14"/>
  <c r="V66" i="14" s="1"/>
  <c r="O66" i="14"/>
  <c r="Q66" i="14"/>
  <c r="T66" i="14"/>
  <c r="X66" i="14"/>
  <c r="Z66" i="14"/>
  <c r="AB66" i="14"/>
  <c r="AD66" i="14"/>
  <c r="AE66" i="14"/>
  <c r="AK66" i="14" s="1"/>
  <c r="AG66" i="14"/>
  <c r="AI66" i="14"/>
  <c r="AJ66" i="14"/>
  <c r="AP66" i="14"/>
  <c r="AQ66" i="14"/>
  <c r="D67" i="14"/>
  <c r="F67" i="14"/>
  <c r="I67" i="14"/>
  <c r="K67" i="14"/>
  <c r="L67" i="14"/>
  <c r="AF67" i="14"/>
  <c r="AH67" i="14"/>
  <c r="AL67" i="14"/>
  <c r="AM67" i="14" s="1"/>
  <c r="AN67" i="14"/>
  <c r="AO67" i="14"/>
  <c r="AS67" i="14"/>
  <c r="AV67" i="14"/>
  <c r="M68" i="14"/>
  <c r="V68" i="14" s="1"/>
  <c r="O68" i="14"/>
  <c r="Q68" i="14"/>
  <c r="X68" i="14"/>
  <c r="Z68" i="14"/>
  <c r="AB68" i="14"/>
  <c r="AG68" i="14"/>
  <c r="AI68" i="14"/>
  <c r="AI71" i="14" s="1"/>
  <c r="AJ68" i="14"/>
  <c r="AP68" i="14"/>
  <c r="AQ68" i="14"/>
  <c r="AQ71" i="14" s="1"/>
  <c r="M69" i="14"/>
  <c r="O69" i="14" s="1"/>
  <c r="V69" i="14"/>
  <c r="Z69" i="14"/>
  <c r="AI69" i="14"/>
  <c r="AJ69" i="14"/>
  <c r="AP69" i="14"/>
  <c r="AQ69" i="14"/>
  <c r="M70" i="14"/>
  <c r="AI70" i="14"/>
  <c r="AJ70" i="14"/>
  <c r="AP70" i="14"/>
  <c r="AQ70" i="14"/>
  <c r="D71" i="14"/>
  <c r="F71" i="14"/>
  <c r="I71" i="14"/>
  <c r="K71" i="14"/>
  <c r="AH71" i="14" s="1"/>
  <c r="L71" i="14"/>
  <c r="AO71" i="14" s="1"/>
  <c r="AF71" i="14"/>
  <c r="AL71" i="14"/>
  <c r="AM71" i="14"/>
  <c r="AN71" i="14"/>
  <c r="AS71" i="14"/>
  <c r="AV71" i="14"/>
  <c r="M72" i="14"/>
  <c r="V72" i="14" s="1"/>
  <c r="O72" i="14"/>
  <c r="Q72" i="14"/>
  <c r="T72" i="14"/>
  <c r="X72" i="14"/>
  <c r="Z72" i="14"/>
  <c r="AB72" i="14"/>
  <c r="AD72" i="14"/>
  <c r="AE72" i="14"/>
  <c r="AK72" i="14" s="1"/>
  <c r="AG72" i="14"/>
  <c r="AI72" i="14"/>
  <c r="AJ72" i="14"/>
  <c r="AP72" i="14"/>
  <c r="AP75" i="14" s="1"/>
  <c r="AQ72" i="14"/>
  <c r="M73" i="14"/>
  <c r="AD73" i="14" s="1"/>
  <c r="O73" i="14"/>
  <c r="V73" i="14"/>
  <c r="X73" i="14"/>
  <c r="AB73" i="14"/>
  <c r="AI73" i="14"/>
  <c r="AI75" i="14" s="1"/>
  <c r="AJ73" i="14"/>
  <c r="AP73" i="14"/>
  <c r="AQ73" i="14"/>
  <c r="M74" i="14"/>
  <c r="AG74" i="14"/>
  <c r="AI74" i="14"/>
  <c r="AJ74" i="14"/>
  <c r="AP74" i="14"/>
  <c r="AQ74" i="14"/>
  <c r="D75" i="14"/>
  <c r="F75" i="14"/>
  <c r="I75" i="14"/>
  <c r="K75" i="14"/>
  <c r="AL75" i="14"/>
  <c r="AM75" i="14"/>
  <c r="AQ75" i="14"/>
  <c r="AS75" i="14"/>
  <c r="AV75" i="14"/>
  <c r="M76" i="14"/>
  <c r="T76" i="14" s="1"/>
  <c r="T79" i="14" s="1"/>
  <c r="V76" i="14"/>
  <c r="V79" i="14" s="1"/>
  <c r="AD76" i="14"/>
  <c r="AD79" i="14" s="1"/>
  <c r="AJ79" i="14" s="1"/>
  <c r="AI76" i="14"/>
  <c r="AJ76" i="14"/>
  <c r="AP76" i="14"/>
  <c r="AQ76" i="14"/>
  <c r="M77" i="14"/>
  <c r="O77" i="14" s="1"/>
  <c r="Q77" i="14"/>
  <c r="T77" i="14"/>
  <c r="V77" i="14"/>
  <c r="X77" i="14"/>
  <c r="AB77" i="14"/>
  <c r="AD77" i="14"/>
  <c r="AI77" i="14"/>
  <c r="AJ77" i="14"/>
  <c r="AP77" i="14"/>
  <c r="AP79" i="14" s="1"/>
  <c r="AQ77" i="14"/>
  <c r="M78" i="14"/>
  <c r="O78" i="14"/>
  <c r="Q78" i="14"/>
  <c r="T78" i="14"/>
  <c r="V78" i="14"/>
  <c r="X78" i="14"/>
  <c r="Z78" i="14"/>
  <c r="AB78" i="14"/>
  <c r="AD78" i="14"/>
  <c r="AG78" i="14"/>
  <c r="AI78" i="14"/>
  <c r="AJ78" i="14"/>
  <c r="AP78" i="14"/>
  <c r="AQ78" i="14"/>
  <c r="D79" i="14"/>
  <c r="F79" i="14"/>
  <c r="I79" i="14"/>
  <c r="K79" i="14"/>
  <c r="AN79" i="14" s="1"/>
  <c r="AH79" i="14"/>
  <c r="AI79" i="14"/>
  <c r="AL79" i="14"/>
  <c r="AM79" i="14" s="1"/>
  <c r="AQ79" i="14"/>
  <c r="AS79" i="14"/>
  <c r="AV79" i="14"/>
  <c r="M80" i="14"/>
  <c r="T80" i="14" s="1"/>
  <c r="T83" i="14" s="1"/>
  <c r="V80" i="14"/>
  <c r="V83" i="14" s="1"/>
  <c r="Z80" i="14"/>
  <c r="AB80" i="14"/>
  <c r="AB83" i="14" s="1"/>
  <c r="AI80" i="14"/>
  <c r="AI83" i="14" s="1"/>
  <c r="AJ80" i="14"/>
  <c r="AP80" i="14"/>
  <c r="AQ80" i="14"/>
  <c r="AQ83" i="14" s="1"/>
  <c r="M81" i="14"/>
  <c r="AD81" i="14" s="1"/>
  <c r="Q81" i="14"/>
  <c r="T81" i="14"/>
  <c r="V81" i="14"/>
  <c r="X81" i="14"/>
  <c r="Z81" i="14"/>
  <c r="Z83" i="14" s="1"/>
  <c r="AB81" i="14"/>
  <c r="AG81" i="14"/>
  <c r="AE81" i="14" s="1"/>
  <c r="AK81" i="14" s="1"/>
  <c r="AI81" i="14"/>
  <c r="AJ81" i="14"/>
  <c r="AP81" i="14"/>
  <c r="AQ81" i="14"/>
  <c r="M82" i="14"/>
  <c r="AB82" i="14" s="1"/>
  <c r="O82" i="14"/>
  <c r="Q82" i="14"/>
  <c r="T82" i="14"/>
  <c r="V82" i="14"/>
  <c r="X82" i="14"/>
  <c r="Z82" i="14"/>
  <c r="AD82" i="14"/>
  <c r="AE82" i="14"/>
  <c r="AK82" i="14" s="1"/>
  <c r="AG82" i="14"/>
  <c r="AI82" i="14"/>
  <c r="AJ82" i="14"/>
  <c r="AP82" i="14"/>
  <c r="AP83" i="14" s="1"/>
  <c r="AQ82" i="14"/>
  <c r="D83" i="14"/>
  <c r="F83" i="14"/>
  <c r="I83" i="14"/>
  <c r="K83" i="14"/>
  <c r="AN83" i="14" s="1"/>
  <c r="L83" i="14"/>
  <c r="AO83" i="14" s="1"/>
  <c r="AH83" i="14"/>
  <c r="AL83" i="14"/>
  <c r="AM83" i="14" s="1"/>
  <c r="AS83" i="14"/>
  <c r="AV83" i="14"/>
  <c r="M84" i="14"/>
  <c r="O84" i="14"/>
  <c r="Q84" i="14"/>
  <c r="T84" i="14"/>
  <c r="V84" i="14"/>
  <c r="X84" i="14"/>
  <c r="Z84" i="14"/>
  <c r="AB84" i="14"/>
  <c r="AD84" i="14"/>
  <c r="AG84" i="14"/>
  <c r="AI84" i="14"/>
  <c r="AJ84" i="14"/>
  <c r="AP84" i="14"/>
  <c r="AP87" i="14" s="1"/>
  <c r="AQ84" i="14"/>
  <c r="M85" i="14"/>
  <c r="O85" i="14" s="1"/>
  <c r="AG85" i="14"/>
  <c r="AI85" i="14"/>
  <c r="AJ85" i="14"/>
  <c r="AP85" i="14"/>
  <c r="AQ85" i="14"/>
  <c r="M86" i="14"/>
  <c r="V86" i="14" s="1"/>
  <c r="Q86" i="14"/>
  <c r="AI86" i="14"/>
  <c r="AJ86" i="14"/>
  <c r="AP86" i="14"/>
  <c r="AQ86" i="14"/>
  <c r="AQ87" i="14" s="1"/>
  <c r="D87" i="14"/>
  <c r="F87" i="14"/>
  <c r="I87" i="14"/>
  <c r="K87" i="14"/>
  <c r="AI87" i="14"/>
  <c r="AL87" i="14"/>
  <c r="AM87" i="14"/>
  <c r="AS87" i="14"/>
  <c r="AV87" i="14"/>
  <c r="M88" i="14"/>
  <c r="AB88" i="14" s="1"/>
  <c r="O88" i="14"/>
  <c r="Q88" i="14"/>
  <c r="T88" i="14"/>
  <c r="V88" i="14"/>
  <c r="X88" i="14"/>
  <c r="Z88" i="14"/>
  <c r="AD88" i="14"/>
  <c r="AE88" i="14"/>
  <c r="AK88" i="14" s="1"/>
  <c r="AG88" i="14"/>
  <c r="AI88" i="14"/>
  <c r="AJ88" i="14"/>
  <c r="AP88" i="14"/>
  <c r="AQ88" i="14"/>
  <c r="M89" i="14"/>
  <c r="Q89" i="14"/>
  <c r="AI89" i="14"/>
  <c r="AJ89" i="14"/>
  <c r="AP89" i="14"/>
  <c r="AQ89" i="14"/>
  <c r="M90" i="14"/>
  <c r="Z90" i="14" s="1"/>
  <c r="O90" i="14"/>
  <c r="Q90" i="14"/>
  <c r="T90" i="14"/>
  <c r="AD90" i="14"/>
  <c r="AI90" i="14"/>
  <c r="AI91" i="14" s="1"/>
  <c r="AJ90" i="14"/>
  <c r="AP90" i="14"/>
  <c r="AQ90" i="14"/>
  <c r="AQ91" i="14" s="1"/>
  <c r="D91" i="14"/>
  <c r="F91" i="14"/>
  <c r="I91" i="14"/>
  <c r="K91" i="14"/>
  <c r="L91" i="14" s="1"/>
  <c r="AO91" i="14" s="1"/>
  <c r="M91" i="14"/>
  <c r="AF91" i="14"/>
  <c r="AL91" i="14"/>
  <c r="AM91" i="14"/>
  <c r="AN91" i="14"/>
  <c r="AP91" i="14"/>
  <c r="AS91" i="14"/>
  <c r="AV91" i="14"/>
  <c r="M92" i="14"/>
  <c r="AG92" i="14" s="1"/>
  <c r="O92" i="14"/>
  <c r="AI92" i="14"/>
  <c r="AI95" i="14" s="1"/>
  <c r="AJ92" i="14"/>
  <c r="AP92" i="14"/>
  <c r="AQ92" i="14"/>
  <c r="M93" i="14"/>
  <c r="AD93" i="14" s="1"/>
  <c r="O93" i="14"/>
  <c r="T93" i="14"/>
  <c r="V93" i="14"/>
  <c r="AB93" i="14"/>
  <c r="AI93" i="14"/>
  <c r="AJ93" i="14"/>
  <c r="AP93" i="14"/>
  <c r="AQ93" i="14"/>
  <c r="M94" i="14"/>
  <c r="Q94" i="14"/>
  <c r="T94" i="14"/>
  <c r="Z94" i="14"/>
  <c r="AB94" i="14"/>
  <c r="AD94" i="14"/>
  <c r="AG94" i="14"/>
  <c r="AE94" i="14" s="1"/>
  <c r="AK94" i="14" s="1"/>
  <c r="AI94" i="14"/>
  <c r="AJ94" i="14"/>
  <c r="AP94" i="14"/>
  <c r="AQ94" i="14"/>
  <c r="D95" i="14"/>
  <c r="F95" i="14"/>
  <c r="I95" i="14"/>
  <c r="K95" i="14"/>
  <c r="L95" i="14" s="1"/>
  <c r="AO95" i="14" s="1"/>
  <c r="AF95" i="14"/>
  <c r="AH95" i="14"/>
  <c r="AL95" i="14"/>
  <c r="AM95" i="14"/>
  <c r="AN95" i="14"/>
  <c r="AP95" i="14"/>
  <c r="AQ95" i="14"/>
  <c r="AS95" i="14"/>
  <c r="AV95" i="14"/>
  <c r="M96" i="14"/>
  <c r="AD96" i="14" s="1"/>
  <c r="O96" i="14"/>
  <c r="Q96" i="14"/>
  <c r="T96" i="14"/>
  <c r="Z96" i="14"/>
  <c r="AB96" i="14"/>
  <c r="AI96" i="14"/>
  <c r="AJ96" i="14"/>
  <c r="AP96" i="14"/>
  <c r="AQ96" i="14"/>
  <c r="M97" i="14"/>
  <c r="AD97" i="14"/>
  <c r="AI97" i="14"/>
  <c r="AJ97" i="14"/>
  <c r="AP97" i="14"/>
  <c r="AQ97" i="14"/>
  <c r="M98" i="14"/>
  <c r="X98" i="14" s="1"/>
  <c r="V98" i="14"/>
  <c r="AI98" i="14"/>
  <c r="AJ98" i="14"/>
  <c r="AP98" i="14"/>
  <c r="AQ98" i="14"/>
  <c r="D99" i="14"/>
  <c r="F99" i="14"/>
  <c r="I99" i="14"/>
  <c r="K99" i="14"/>
  <c r="AF99" i="14" s="1"/>
  <c r="L99" i="14"/>
  <c r="AO99" i="14" s="1"/>
  <c r="M99" i="14"/>
  <c r="AH99" i="14"/>
  <c r="AL99" i="14"/>
  <c r="AM99" i="14" s="1"/>
  <c r="AN99" i="14"/>
  <c r="AS99" i="14"/>
  <c r="AV99" i="14"/>
  <c r="M100" i="14"/>
  <c r="T100" i="14" s="1"/>
  <c r="Q100" i="14"/>
  <c r="AB100" i="14"/>
  <c r="AE100" i="14"/>
  <c r="AK100" i="14" s="1"/>
  <c r="AG100" i="14"/>
  <c r="AI100" i="14"/>
  <c r="AJ100" i="14"/>
  <c r="AP100" i="14"/>
  <c r="AQ100" i="14"/>
  <c r="M101" i="14"/>
  <c r="V101" i="14" s="1"/>
  <c r="O101" i="14"/>
  <c r="Q101" i="14"/>
  <c r="T101" i="14"/>
  <c r="X101" i="14"/>
  <c r="Z101" i="14"/>
  <c r="AB101" i="14"/>
  <c r="AD101" i="14"/>
  <c r="AE101" i="14"/>
  <c r="AK101" i="14" s="1"/>
  <c r="AG101" i="14"/>
  <c r="AI101" i="14"/>
  <c r="AJ101" i="14"/>
  <c r="AP101" i="14"/>
  <c r="AQ101" i="14"/>
  <c r="M102" i="14"/>
  <c r="AB102" i="14" s="1"/>
  <c r="O102" i="14"/>
  <c r="V102" i="14"/>
  <c r="X102" i="14"/>
  <c r="Z102" i="14"/>
  <c r="AD102" i="14"/>
  <c r="AI102" i="14"/>
  <c r="AI103" i="14" s="1"/>
  <c r="AJ102" i="14"/>
  <c r="AP102" i="14"/>
  <c r="AQ102" i="14"/>
  <c r="D103" i="14"/>
  <c r="F103" i="14"/>
  <c r="I103" i="14"/>
  <c r="K103" i="14"/>
  <c r="AH103" i="14" s="1"/>
  <c r="L103" i="14"/>
  <c r="AO103" i="14" s="1"/>
  <c r="M103" i="14"/>
  <c r="AB103" i="14"/>
  <c r="AL103" i="14"/>
  <c r="AM103" i="14" s="1"/>
  <c r="AN103" i="14"/>
  <c r="AS103" i="14"/>
  <c r="AV103" i="14"/>
  <c r="M104" i="14"/>
  <c r="V104" i="14"/>
  <c r="V107" i="14" s="1"/>
  <c r="AI104" i="14"/>
  <c r="AJ104" i="14"/>
  <c r="AP104" i="14"/>
  <c r="AP107" i="14" s="1"/>
  <c r="AQ104" i="14"/>
  <c r="M105" i="14"/>
  <c r="T105" i="14" s="1"/>
  <c r="V105" i="14"/>
  <c r="Z105" i="14"/>
  <c r="AD105" i="14"/>
  <c r="AI105" i="14"/>
  <c r="AJ105" i="14"/>
  <c r="AP105" i="14"/>
  <c r="AQ105" i="14"/>
  <c r="AQ107" i="14" s="1"/>
  <c r="M106" i="14"/>
  <c r="O106" i="14" s="1"/>
  <c r="Q106" i="14"/>
  <c r="T106" i="14"/>
  <c r="V106" i="14"/>
  <c r="X106" i="14"/>
  <c r="AB106" i="14"/>
  <c r="AD106" i="14"/>
  <c r="AI106" i="14"/>
  <c r="AI107" i="14" s="1"/>
  <c r="AJ106" i="14"/>
  <c r="AP106" i="14"/>
  <c r="AQ106" i="14"/>
  <c r="D107" i="14"/>
  <c r="F107" i="14"/>
  <c r="I107" i="14"/>
  <c r="K107" i="14"/>
  <c r="L107" i="14"/>
  <c r="AO107" i="14" s="1"/>
  <c r="AL107" i="14"/>
  <c r="AM107" i="14"/>
  <c r="AS107" i="14"/>
  <c r="AV107" i="14"/>
  <c r="M108" i="14"/>
  <c r="AD108" i="14"/>
  <c r="AI108" i="14"/>
  <c r="AI111" i="14" s="1"/>
  <c r="AJ108" i="14"/>
  <c r="AP108" i="14"/>
  <c r="AQ108" i="14"/>
  <c r="M109" i="14"/>
  <c r="V109" i="14" s="1"/>
  <c r="X109" i="14"/>
  <c r="AI109" i="14"/>
  <c r="AJ109" i="14"/>
  <c r="AP109" i="14"/>
  <c r="AQ109" i="14"/>
  <c r="AQ111" i="14" s="1"/>
  <c r="M110" i="14"/>
  <c r="AD110" i="14" s="1"/>
  <c r="Q110" i="14"/>
  <c r="T110" i="14"/>
  <c r="V110" i="14"/>
  <c r="X110" i="14"/>
  <c r="Z110" i="14"/>
  <c r="AE110" i="14"/>
  <c r="AK110" i="14" s="1"/>
  <c r="AG110" i="14"/>
  <c r="AI110" i="14"/>
  <c r="AJ110" i="14"/>
  <c r="AP110" i="14"/>
  <c r="AQ110" i="14"/>
  <c r="D111" i="14"/>
  <c r="F111" i="14"/>
  <c r="I111" i="14"/>
  <c r="K111" i="14"/>
  <c r="L111" i="14"/>
  <c r="AO111" i="14" s="1"/>
  <c r="AH111" i="14"/>
  <c r="AL111" i="14"/>
  <c r="AL128" i="14" s="1"/>
  <c r="AP111" i="14"/>
  <c r="AS111" i="14"/>
  <c r="AV111" i="14"/>
  <c r="M112" i="14"/>
  <c r="O112" i="14" s="1"/>
  <c r="Q112" i="14"/>
  <c r="T112" i="14"/>
  <c r="V112" i="14"/>
  <c r="X112" i="14"/>
  <c r="X115" i="14" s="1"/>
  <c r="AB112" i="14"/>
  <c r="AD112" i="14"/>
  <c r="AG112" i="14"/>
  <c r="AI112" i="14"/>
  <c r="AJ112" i="14"/>
  <c r="AP112" i="14"/>
  <c r="AP115" i="14" s="1"/>
  <c r="AQ112" i="14"/>
  <c r="AQ115" i="14" s="1"/>
  <c r="M113" i="14"/>
  <c r="X113" i="14" s="1"/>
  <c r="O113" i="14"/>
  <c r="Q113" i="14"/>
  <c r="T113" i="14"/>
  <c r="V113" i="14"/>
  <c r="Z113" i="14"/>
  <c r="AB113" i="14"/>
  <c r="AG113" i="14"/>
  <c r="AI113" i="14"/>
  <c r="AI115" i="14" s="1"/>
  <c r="AJ113" i="14"/>
  <c r="AP113" i="14"/>
  <c r="AQ113" i="14"/>
  <c r="M114" i="14"/>
  <c r="Z114" i="14" s="1"/>
  <c r="O114" i="14"/>
  <c r="Q114" i="14"/>
  <c r="Q115" i="14" s="1"/>
  <c r="P115" i="14" s="1"/>
  <c r="T114" i="14"/>
  <c r="X114" i="14"/>
  <c r="AI114" i="14"/>
  <c r="AJ114" i="14"/>
  <c r="AP114" i="14"/>
  <c r="AQ114" i="14"/>
  <c r="D115" i="14"/>
  <c r="F115" i="14"/>
  <c r="I115" i="14"/>
  <c r="K115" i="14"/>
  <c r="L115" i="14"/>
  <c r="AO115" i="14" s="1"/>
  <c r="M115" i="14"/>
  <c r="AF115" i="14"/>
  <c r="AH115" i="14"/>
  <c r="AL115" i="14"/>
  <c r="AM115" i="14" s="1"/>
  <c r="AN115" i="14"/>
  <c r="AS115" i="14"/>
  <c r="AV115" i="14"/>
  <c r="AV128" i="14" s="1"/>
  <c r="M116" i="14"/>
  <c r="AD116" i="14" s="1"/>
  <c r="Q116" i="14"/>
  <c r="Q119" i="14" s="1"/>
  <c r="T116" i="14"/>
  <c r="V116" i="14"/>
  <c r="X116" i="14"/>
  <c r="Z116" i="14"/>
  <c r="AE116" i="14"/>
  <c r="AK116" i="14" s="1"/>
  <c r="AG116" i="14"/>
  <c r="AG119" i="14" s="1"/>
  <c r="AI116" i="14"/>
  <c r="AJ116" i="14"/>
  <c r="AP116" i="14"/>
  <c r="AQ116" i="14"/>
  <c r="M117" i="14"/>
  <c r="AB117" i="14" s="1"/>
  <c r="O117" i="14"/>
  <c r="Q117" i="14"/>
  <c r="T117" i="14"/>
  <c r="V117" i="14"/>
  <c r="X117" i="14"/>
  <c r="AD117" i="14"/>
  <c r="AE117" i="14"/>
  <c r="AG117" i="14"/>
  <c r="AI117" i="14"/>
  <c r="AJ117" i="14"/>
  <c r="AK117" i="14"/>
  <c r="AP117" i="14"/>
  <c r="AQ117" i="14"/>
  <c r="M118" i="14"/>
  <c r="AD118" i="14" s="1"/>
  <c r="O118" i="14"/>
  <c r="Q118" i="14"/>
  <c r="T118" i="14"/>
  <c r="V118" i="14"/>
  <c r="AB118" i="14"/>
  <c r="AE118" i="14"/>
  <c r="AG118" i="14"/>
  <c r="AI118" i="14"/>
  <c r="AJ118" i="14"/>
  <c r="AK118" i="14"/>
  <c r="AP118" i="14"/>
  <c r="AQ118" i="14"/>
  <c r="D119" i="14"/>
  <c r="F119" i="14"/>
  <c r="I119" i="14"/>
  <c r="K119" i="14"/>
  <c r="L119" i="14" s="1"/>
  <c r="AO119" i="14" s="1"/>
  <c r="AF119" i="14"/>
  <c r="AL119" i="14"/>
  <c r="AM119" i="14" s="1"/>
  <c r="AN119" i="14"/>
  <c r="AP119" i="14"/>
  <c r="AQ119" i="14"/>
  <c r="AS119" i="14"/>
  <c r="AV119" i="14"/>
  <c r="M120" i="14"/>
  <c r="T120" i="14" s="1"/>
  <c r="O120" i="14"/>
  <c r="Q120" i="14"/>
  <c r="X120" i="14"/>
  <c r="AI120" i="14"/>
  <c r="AI123" i="14" s="1"/>
  <c r="AJ120" i="14"/>
  <c r="AP120" i="14"/>
  <c r="AQ120" i="14"/>
  <c r="M121" i="14"/>
  <c r="AD121" i="14" s="1"/>
  <c r="O121" i="14"/>
  <c r="Q121" i="14"/>
  <c r="V121" i="14"/>
  <c r="X121" i="14"/>
  <c r="AE121" i="14"/>
  <c r="AK121" i="14" s="1"/>
  <c r="AI121" i="14"/>
  <c r="AJ121" i="14"/>
  <c r="AP121" i="14"/>
  <c r="AQ121" i="14"/>
  <c r="M122" i="14"/>
  <c r="O122" i="14"/>
  <c r="T122" i="14"/>
  <c r="V122" i="14"/>
  <c r="AB122" i="14"/>
  <c r="AD122" i="14"/>
  <c r="AE122" i="14"/>
  <c r="AK122" i="14" s="1"/>
  <c r="AG122" i="14"/>
  <c r="AI122" i="14"/>
  <c r="AJ122" i="14"/>
  <c r="AP122" i="14"/>
  <c r="AP123" i="14" s="1"/>
  <c r="AQ122" i="14"/>
  <c r="D123" i="14"/>
  <c r="D128" i="14" s="1"/>
  <c r="F123" i="14"/>
  <c r="I123" i="14"/>
  <c r="K123" i="14"/>
  <c r="L123" i="14" s="1"/>
  <c r="AF123" i="14"/>
  <c r="AH123" i="14"/>
  <c r="AL123" i="14"/>
  <c r="AM123" i="14"/>
  <c r="AN123" i="14"/>
  <c r="AO123" i="14"/>
  <c r="AQ123" i="14"/>
  <c r="AS123" i="14"/>
  <c r="AV123" i="14"/>
  <c r="M124" i="14"/>
  <c r="Z124" i="14" s="1"/>
  <c r="O124" i="14"/>
  <c r="Q124" i="14"/>
  <c r="T124" i="14"/>
  <c r="T127" i="14" s="1"/>
  <c r="V124" i="14"/>
  <c r="V127" i="14" s="1"/>
  <c r="X124" i="14"/>
  <c r="AD124" i="14"/>
  <c r="AD127" i="14" s="1"/>
  <c r="AJ127" i="14" s="1"/>
  <c r="AE124" i="14"/>
  <c r="AG124" i="14"/>
  <c r="AI124" i="14"/>
  <c r="AJ124" i="14"/>
  <c r="AK124" i="14"/>
  <c r="AP124" i="14"/>
  <c r="AQ124" i="14"/>
  <c r="M125" i="14"/>
  <c r="Z125" i="14" s="1"/>
  <c r="Z127" i="14" s="1"/>
  <c r="O125" i="14"/>
  <c r="Q125" i="14"/>
  <c r="T125" i="14"/>
  <c r="V125" i="14"/>
  <c r="X125" i="14"/>
  <c r="AB125" i="14"/>
  <c r="AD125" i="14"/>
  <c r="AE125" i="14"/>
  <c r="AK125" i="14" s="1"/>
  <c r="AG125" i="14"/>
  <c r="AI125" i="14"/>
  <c r="AJ125" i="14"/>
  <c r="AP125" i="14"/>
  <c r="AP127" i="14" s="1"/>
  <c r="AQ125" i="14"/>
  <c r="M126" i="14"/>
  <c r="Z126" i="14" s="1"/>
  <c r="O126" i="14"/>
  <c r="Q126" i="14"/>
  <c r="T126" i="14"/>
  <c r="V126" i="14"/>
  <c r="X126" i="14"/>
  <c r="AB126" i="14"/>
  <c r="AD126" i="14"/>
  <c r="AE126" i="14"/>
  <c r="AG126" i="14"/>
  <c r="AI126" i="14"/>
  <c r="AJ126" i="14"/>
  <c r="AK126" i="14"/>
  <c r="AP126" i="14"/>
  <c r="AQ126" i="14"/>
  <c r="D127" i="14"/>
  <c r="F127" i="14"/>
  <c r="I127" i="14"/>
  <c r="K127" i="14"/>
  <c r="AN127" i="14" s="1"/>
  <c r="L127" i="14"/>
  <c r="AO127" i="14" s="1"/>
  <c r="O127" i="14"/>
  <c r="Q127" i="14"/>
  <c r="AF127" i="14"/>
  <c r="AH127" i="14"/>
  <c r="AI127" i="14"/>
  <c r="AL127" i="14"/>
  <c r="AM127" i="14"/>
  <c r="AQ127" i="14"/>
  <c r="AS127" i="14"/>
  <c r="AV127" i="14"/>
  <c r="AS128" i="14"/>
  <c r="M4" i="13"/>
  <c r="Q4" i="13"/>
  <c r="Q7" i="13" s="1"/>
  <c r="T4" i="13"/>
  <c r="AE4" i="13"/>
  <c r="AG4" i="13"/>
  <c r="AG7" i="13" s="1"/>
  <c r="AH4" i="13"/>
  <c r="AN4" i="13"/>
  <c r="AO4" i="13"/>
  <c r="AO7" i="13" s="1"/>
  <c r="AR4" i="13"/>
  <c r="M5" i="13"/>
  <c r="T5" i="13" s="1"/>
  <c r="Q5" i="13"/>
  <c r="AG5" i="13"/>
  <c r="AH5" i="13"/>
  <c r="AN5" i="13"/>
  <c r="AO5" i="13"/>
  <c r="AR5" i="13"/>
  <c r="M6" i="13"/>
  <c r="T6" i="13" s="1"/>
  <c r="Q6" i="13"/>
  <c r="X6" i="13"/>
  <c r="AE6" i="13"/>
  <c r="AG6" i="13"/>
  <c r="AH6" i="13"/>
  <c r="AN6" i="13"/>
  <c r="AO6" i="13"/>
  <c r="AR6" i="13"/>
  <c r="D7" i="13"/>
  <c r="F7" i="13"/>
  <c r="I7" i="13"/>
  <c r="K7" i="13"/>
  <c r="M7" i="13"/>
  <c r="AJ7" i="13"/>
  <c r="AK7" i="13" s="1"/>
  <c r="AM7" i="13"/>
  <c r="AN7" i="13"/>
  <c r="AQ7" i="13"/>
  <c r="AS7" i="13"/>
  <c r="AT7" i="13"/>
  <c r="M8" i="13"/>
  <c r="Q8" i="13" s="1"/>
  <c r="Q11" i="13" s="1"/>
  <c r="O8" i="13"/>
  <c r="V8" i="13"/>
  <c r="X8" i="13"/>
  <c r="X11" i="13" s="1"/>
  <c r="W11" i="13" s="1"/>
  <c r="Z8" i="13"/>
  <c r="AB8" i="13"/>
  <c r="AB11" i="13" s="1"/>
  <c r="AH11" i="13" s="1"/>
  <c r="AE8" i="13"/>
  <c r="AG8" i="13"/>
  <c r="AH8" i="13"/>
  <c r="AN8" i="13"/>
  <c r="AO8" i="13"/>
  <c r="AR8" i="13"/>
  <c r="M9" i="13"/>
  <c r="Q9" i="13" s="1"/>
  <c r="O9" i="13"/>
  <c r="V9" i="13"/>
  <c r="X9" i="13"/>
  <c r="Z9" i="13"/>
  <c r="AB9" i="13"/>
  <c r="AE9" i="13"/>
  <c r="AG9" i="13"/>
  <c r="AH9" i="13"/>
  <c r="AN9" i="13"/>
  <c r="AO9" i="13"/>
  <c r="AR9" i="13"/>
  <c r="M10" i="13"/>
  <c r="Q10" i="13" s="1"/>
  <c r="O10" i="13"/>
  <c r="V10" i="13"/>
  <c r="X10" i="13"/>
  <c r="Z10" i="13"/>
  <c r="AB10" i="13"/>
  <c r="AE10" i="13"/>
  <c r="AG10" i="13"/>
  <c r="AH10" i="13"/>
  <c r="AN10" i="13"/>
  <c r="AO10" i="13"/>
  <c r="AR10" i="13"/>
  <c r="D11" i="13"/>
  <c r="F11" i="13"/>
  <c r="F128" i="13" s="1"/>
  <c r="I11" i="13"/>
  <c r="K11" i="13"/>
  <c r="L11" i="13"/>
  <c r="M11" i="13"/>
  <c r="U11" i="13" s="1"/>
  <c r="V11" i="13"/>
  <c r="Z11" i="13"/>
  <c r="AD11" i="13"/>
  <c r="AE11" i="13"/>
  <c r="AF11" i="13"/>
  <c r="AJ11" i="13"/>
  <c r="AK11" i="13"/>
  <c r="AL11" i="13"/>
  <c r="AM11" i="13"/>
  <c r="AN11" i="13"/>
  <c r="AQ11" i="13"/>
  <c r="AT11" i="13"/>
  <c r="M12" i="13"/>
  <c r="Q12" i="13" s="1"/>
  <c r="O12" i="13"/>
  <c r="T12" i="13"/>
  <c r="T15" i="13" s="1"/>
  <c r="Z12" i="13"/>
  <c r="AG12" i="13"/>
  <c r="AG15" i="13" s="1"/>
  <c r="AH12" i="13"/>
  <c r="AN12" i="13"/>
  <c r="AO12" i="13"/>
  <c r="M13" i="13"/>
  <c r="Q13" i="13" s="1"/>
  <c r="O13" i="13"/>
  <c r="T13" i="13"/>
  <c r="Z13" i="13"/>
  <c r="AG13" i="13"/>
  <c r="AH13" i="13"/>
  <c r="AN13" i="13"/>
  <c r="AO13" i="13"/>
  <c r="M14" i="13"/>
  <c r="Q14" i="13" s="1"/>
  <c r="O14" i="13"/>
  <c r="T14" i="13"/>
  <c r="Z14" i="13"/>
  <c r="AG14" i="13"/>
  <c r="AH14" i="13"/>
  <c r="AN14" i="13"/>
  <c r="AO14" i="13"/>
  <c r="D15" i="13"/>
  <c r="F15" i="13"/>
  <c r="I15" i="13"/>
  <c r="K15" i="13"/>
  <c r="AJ15" i="13"/>
  <c r="AK15" i="13" s="1"/>
  <c r="AL15" i="13"/>
  <c r="AO15" i="13"/>
  <c r="AQ15" i="13"/>
  <c r="AT15" i="13"/>
  <c r="M16" i="13"/>
  <c r="O16" i="13"/>
  <c r="Q16" i="13"/>
  <c r="T16" i="13"/>
  <c r="T19" i="13" s="1"/>
  <c r="V16" i="13"/>
  <c r="X16" i="13"/>
  <c r="Z16" i="13"/>
  <c r="AB16" i="13"/>
  <c r="AE16" i="13"/>
  <c r="AG16" i="13"/>
  <c r="AH16" i="13"/>
  <c r="AN16" i="13"/>
  <c r="AO16" i="13"/>
  <c r="AO19" i="13" s="1"/>
  <c r="M17" i="13"/>
  <c r="O17" i="13"/>
  <c r="Q17" i="13"/>
  <c r="T17" i="13"/>
  <c r="V17" i="13"/>
  <c r="X17" i="13"/>
  <c r="Z17" i="13"/>
  <c r="AB17" i="13"/>
  <c r="AE17" i="13"/>
  <c r="AG17" i="13"/>
  <c r="AH17" i="13"/>
  <c r="AN17" i="13"/>
  <c r="AO17" i="13"/>
  <c r="M18" i="13"/>
  <c r="O18" i="13"/>
  <c r="Q18" i="13"/>
  <c r="T18" i="13"/>
  <c r="V18" i="13"/>
  <c r="X18" i="13"/>
  <c r="Z18" i="13"/>
  <c r="AB18" i="13"/>
  <c r="AE18" i="13"/>
  <c r="AG18" i="13"/>
  <c r="AH18" i="13"/>
  <c r="AN18" i="13"/>
  <c r="AO18" i="13"/>
  <c r="D19" i="13"/>
  <c r="F19" i="13"/>
  <c r="I19" i="13"/>
  <c r="K19" i="13"/>
  <c r="L19" i="13"/>
  <c r="M19" i="13"/>
  <c r="N19" i="13"/>
  <c r="O19" i="13"/>
  <c r="Q19" i="13"/>
  <c r="V19" i="13"/>
  <c r="U19" i="13" s="1"/>
  <c r="X19" i="13"/>
  <c r="W19" i="13" s="1"/>
  <c r="AD19" i="13"/>
  <c r="AF19" i="13"/>
  <c r="AG19" i="13"/>
  <c r="AJ19" i="13"/>
  <c r="AK19" i="13"/>
  <c r="AL19" i="13"/>
  <c r="AM19" i="13"/>
  <c r="AQ19" i="13"/>
  <c r="AT19" i="13"/>
  <c r="M20" i="13"/>
  <c r="T20" i="13"/>
  <c r="X20" i="13"/>
  <c r="AE20" i="13"/>
  <c r="AG20" i="13"/>
  <c r="AH20" i="13"/>
  <c r="AN20" i="13"/>
  <c r="AN23" i="13" s="1"/>
  <c r="AO20" i="13"/>
  <c r="M21" i="13"/>
  <c r="AE21" i="13" s="1"/>
  <c r="Q21" i="13"/>
  <c r="X21" i="13"/>
  <c r="AG21" i="13"/>
  <c r="AH21" i="13"/>
  <c r="AN21" i="13"/>
  <c r="AO21" i="13"/>
  <c r="M22" i="13"/>
  <c r="T22" i="13" s="1"/>
  <c r="Q22" i="13"/>
  <c r="AG22" i="13"/>
  <c r="AH22" i="13"/>
  <c r="AN22" i="13"/>
  <c r="AO22" i="13"/>
  <c r="D23" i="13"/>
  <c r="F23" i="13"/>
  <c r="I23" i="13"/>
  <c r="K23" i="13"/>
  <c r="AD23" i="13"/>
  <c r="AG23" i="13"/>
  <c r="AJ23" i="13"/>
  <c r="AK23" i="13" s="1"/>
  <c r="AM23" i="13"/>
  <c r="AO23" i="13"/>
  <c r="AQ23" i="13"/>
  <c r="AT23" i="13"/>
  <c r="M24" i="13"/>
  <c r="Q24" i="13" s="1"/>
  <c r="O24" i="13"/>
  <c r="O27" i="13" s="1"/>
  <c r="V24" i="13"/>
  <c r="X24" i="13"/>
  <c r="Z24" i="13"/>
  <c r="AB24" i="13"/>
  <c r="AE24" i="13"/>
  <c r="AG24" i="13"/>
  <c r="AG27" i="13" s="1"/>
  <c r="AH24" i="13"/>
  <c r="AN24" i="13"/>
  <c r="AN27" i="13" s="1"/>
  <c r="AO24" i="13"/>
  <c r="M25" i="13"/>
  <c r="Q25" i="13" s="1"/>
  <c r="O25" i="13"/>
  <c r="V25" i="13"/>
  <c r="V27" i="13" s="1"/>
  <c r="X25" i="13"/>
  <c r="Z25" i="13"/>
  <c r="AB25" i="13"/>
  <c r="AE25" i="13"/>
  <c r="AG25" i="13"/>
  <c r="AH25" i="13"/>
  <c r="AN25" i="13"/>
  <c r="AO25" i="13"/>
  <c r="M26" i="13"/>
  <c r="Q26" i="13" s="1"/>
  <c r="O26" i="13"/>
  <c r="V26" i="13"/>
  <c r="X26" i="13"/>
  <c r="Z26" i="13"/>
  <c r="AB26" i="13"/>
  <c r="AE26" i="13"/>
  <c r="AC26" i="13" s="1"/>
  <c r="AI26" i="13" s="1"/>
  <c r="AG26" i="13"/>
  <c r="AH26" i="13"/>
  <c r="AN26" i="13"/>
  <c r="AO26" i="13"/>
  <c r="D27" i="13"/>
  <c r="F27" i="13"/>
  <c r="I27" i="13"/>
  <c r="K27" i="13"/>
  <c r="L27" i="13"/>
  <c r="M27" i="13"/>
  <c r="N27" i="13"/>
  <c r="Q27" i="13"/>
  <c r="Z27" i="13"/>
  <c r="AD27" i="13"/>
  <c r="AE27" i="13"/>
  <c r="AF27" i="13"/>
  <c r="AJ27" i="13"/>
  <c r="AK27" i="13"/>
  <c r="AL27" i="13"/>
  <c r="AM27" i="13"/>
  <c r="AQ27" i="13"/>
  <c r="AT27" i="13"/>
  <c r="M28" i="13"/>
  <c r="AB28" i="13" s="1"/>
  <c r="O28" i="13"/>
  <c r="Q28" i="13"/>
  <c r="V28" i="13"/>
  <c r="X28" i="13"/>
  <c r="Z28" i="13"/>
  <c r="AC28" i="13"/>
  <c r="AI28" i="13" s="1"/>
  <c r="AE28" i="13"/>
  <c r="AG28" i="13"/>
  <c r="AG31" i="13" s="1"/>
  <c r="AH28" i="13"/>
  <c r="AN28" i="13"/>
  <c r="AO28" i="13"/>
  <c r="M29" i="13"/>
  <c r="Q29" i="13" s="1"/>
  <c r="Q31" i="13" s="1"/>
  <c r="AG29" i="13"/>
  <c r="AH29" i="13"/>
  <c r="AN29" i="13"/>
  <c r="AO29" i="13"/>
  <c r="M30" i="13"/>
  <c r="T30" i="13" s="1"/>
  <c r="Q30" i="13"/>
  <c r="AG30" i="13"/>
  <c r="AH30" i="13"/>
  <c r="AN30" i="13"/>
  <c r="AO30" i="13"/>
  <c r="D31" i="13"/>
  <c r="F31" i="13"/>
  <c r="I31" i="13"/>
  <c r="K31" i="13"/>
  <c r="AJ31" i="13"/>
  <c r="AK31" i="13" s="1"/>
  <c r="AO31" i="13"/>
  <c r="AQ31" i="13"/>
  <c r="AT31" i="13"/>
  <c r="M32" i="13"/>
  <c r="O32" i="13"/>
  <c r="Q32" i="13"/>
  <c r="V32" i="13"/>
  <c r="X32" i="13"/>
  <c r="Z32" i="13"/>
  <c r="AB32" i="13"/>
  <c r="AE32" i="13"/>
  <c r="AG32" i="13"/>
  <c r="AH32" i="13"/>
  <c r="AN32" i="13"/>
  <c r="AO32" i="13"/>
  <c r="M33" i="13"/>
  <c r="Q33" i="13" s="1"/>
  <c r="O33" i="13"/>
  <c r="V33" i="13"/>
  <c r="V35" i="13" s="1"/>
  <c r="X33" i="13"/>
  <c r="Z33" i="13"/>
  <c r="AB33" i="13"/>
  <c r="AG33" i="13"/>
  <c r="AH33" i="13"/>
  <c r="AN33" i="13"/>
  <c r="AN35" i="13" s="1"/>
  <c r="AO33" i="13"/>
  <c r="M34" i="13"/>
  <c r="V34" i="13"/>
  <c r="AG34" i="13"/>
  <c r="AH34" i="13"/>
  <c r="AN34" i="13"/>
  <c r="AO34" i="13"/>
  <c r="D35" i="13"/>
  <c r="F35" i="13"/>
  <c r="I35" i="13"/>
  <c r="K35" i="13"/>
  <c r="L35" i="13"/>
  <c r="M35" i="13"/>
  <c r="AD35" i="13"/>
  <c r="AF35" i="13"/>
  <c r="AG35" i="13"/>
  <c r="AJ35" i="13"/>
  <c r="AK35" i="13"/>
  <c r="AL35" i="13"/>
  <c r="AM35" i="13"/>
  <c r="AQ35" i="13"/>
  <c r="AT35" i="13"/>
  <c r="M36" i="13"/>
  <c r="Q36" i="13" s="1"/>
  <c r="Q39" i="13" s="1"/>
  <c r="O36" i="13"/>
  <c r="AG36" i="13"/>
  <c r="AH36" i="13"/>
  <c r="AN36" i="13"/>
  <c r="AO36" i="13"/>
  <c r="AO39" i="13" s="1"/>
  <c r="M37" i="13"/>
  <c r="O37" i="13"/>
  <c r="Q37" i="13"/>
  <c r="X37" i="13"/>
  <c r="AE37" i="13"/>
  <c r="AC37" i="13" s="1"/>
  <c r="AI37" i="13" s="1"/>
  <c r="AG37" i="13"/>
  <c r="AG39" i="13" s="1"/>
  <c r="AH37" i="13"/>
  <c r="AN37" i="13"/>
  <c r="AO37" i="13"/>
  <c r="M38" i="13"/>
  <c r="O38" i="13"/>
  <c r="Q38" i="13"/>
  <c r="T38" i="13"/>
  <c r="AE38" i="13"/>
  <c r="AC38" i="13" s="1"/>
  <c r="AI38" i="13" s="1"/>
  <c r="AG38" i="13"/>
  <c r="AH38" i="13"/>
  <c r="AN38" i="13"/>
  <c r="AN39" i="13" s="1"/>
  <c r="AO38" i="13"/>
  <c r="D39" i="13"/>
  <c r="F39" i="13"/>
  <c r="I39" i="13"/>
  <c r="K39" i="13"/>
  <c r="AD39" i="13"/>
  <c r="AJ39" i="13"/>
  <c r="AK39" i="13"/>
  <c r="AL39" i="13"/>
  <c r="AQ39" i="13"/>
  <c r="AT39" i="13"/>
  <c r="M40" i="13"/>
  <c r="O40" i="13" s="1"/>
  <c r="O43" i="13" s="1"/>
  <c r="V40" i="13"/>
  <c r="Z40" i="13"/>
  <c r="Z43" i="13" s="1"/>
  <c r="AG40" i="13"/>
  <c r="AH40" i="13"/>
  <c r="AN40" i="13"/>
  <c r="AO40" i="13"/>
  <c r="M41" i="13"/>
  <c r="O41" i="13"/>
  <c r="V41" i="13"/>
  <c r="Z41" i="13"/>
  <c r="AB41" i="13"/>
  <c r="AE41" i="13"/>
  <c r="AC41" i="13" s="1"/>
  <c r="AI41" i="13" s="1"/>
  <c r="AG41" i="13"/>
  <c r="AH41" i="13"/>
  <c r="AN41" i="13"/>
  <c r="AO41" i="13"/>
  <c r="AO43" i="13" s="1"/>
  <c r="M42" i="13"/>
  <c r="V42" i="13" s="1"/>
  <c r="O42" i="13"/>
  <c r="Z42" i="13"/>
  <c r="AB42" i="13"/>
  <c r="AE42" i="13"/>
  <c r="AC42" i="13" s="1"/>
  <c r="AI42" i="13" s="1"/>
  <c r="AG42" i="13"/>
  <c r="AH42" i="13"/>
  <c r="AN42" i="13"/>
  <c r="AO42" i="13"/>
  <c r="D43" i="13"/>
  <c r="F43" i="13"/>
  <c r="I43" i="13"/>
  <c r="K43" i="13"/>
  <c r="AL43" i="13" s="1"/>
  <c r="L43" i="13"/>
  <c r="AM43" i="13" s="1"/>
  <c r="AF43" i="13"/>
  <c r="AG43" i="13"/>
  <c r="AJ43" i="13"/>
  <c r="AK43" i="13" s="1"/>
  <c r="AN43" i="13"/>
  <c r="AQ43" i="13"/>
  <c r="AT43" i="13"/>
  <c r="M44" i="13"/>
  <c r="M47" i="13" s="1"/>
  <c r="Q44" i="13"/>
  <c r="AG44" i="13"/>
  <c r="AG47" i="13" s="1"/>
  <c r="AH44" i="13"/>
  <c r="AN44" i="13"/>
  <c r="AO44" i="13"/>
  <c r="M45" i="13"/>
  <c r="Q45" i="13" s="1"/>
  <c r="X45" i="13"/>
  <c r="AB45" i="13"/>
  <c r="AG45" i="13"/>
  <c r="AH45" i="13"/>
  <c r="AN45" i="13"/>
  <c r="AO45" i="13"/>
  <c r="M46" i="13"/>
  <c r="T46" i="13" s="1"/>
  <c r="Q46" i="13"/>
  <c r="V46" i="13"/>
  <c r="X46" i="13"/>
  <c r="AB46" i="13"/>
  <c r="AG46" i="13"/>
  <c r="AH46" i="13"/>
  <c r="AN46" i="13"/>
  <c r="AO46" i="13"/>
  <c r="D47" i="13"/>
  <c r="F47" i="13"/>
  <c r="I47" i="13"/>
  <c r="K47" i="13"/>
  <c r="AD47" i="13" s="1"/>
  <c r="AJ47" i="13"/>
  <c r="AK47" i="13"/>
  <c r="AO47" i="13"/>
  <c r="AQ47" i="13"/>
  <c r="AT47" i="13"/>
  <c r="M48" i="13"/>
  <c r="V48" i="13" s="1"/>
  <c r="V51" i="13" s="1"/>
  <c r="O48" i="13"/>
  <c r="O51" i="13" s="1"/>
  <c r="T48" i="13"/>
  <c r="T51" i="13" s="1"/>
  <c r="Z48" i="13"/>
  <c r="Z51" i="13" s="1"/>
  <c r="AG48" i="13"/>
  <c r="AH48" i="13"/>
  <c r="AN48" i="13"/>
  <c r="AO48" i="13"/>
  <c r="M49" i="13"/>
  <c r="AB49" i="13" s="1"/>
  <c r="O49" i="13"/>
  <c r="T49" i="13"/>
  <c r="V49" i="13"/>
  <c r="Z49" i="13"/>
  <c r="AG49" i="13"/>
  <c r="AH49" i="13"/>
  <c r="AN49" i="13"/>
  <c r="AO49" i="13"/>
  <c r="M50" i="13"/>
  <c r="AE50" i="13" s="1"/>
  <c r="AC50" i="13" s="1"/>
  <c r="AI50" i="13" s="1"/>
  <c r="O50" i="13"/>
  <c r="T50" i="13"/>
  <c r="V50" i="13"/>
  <c r="Z50" i="13"/>
  <c r="AB50" i="13"/>
  <c r="AG50" i="13"/>
  <c r="AH50" i="13"/>
  <c r="AN50" i="13"/>
  <c r="AO50" i="13"/>
  <c r="D51" i="13"/>
  <c r="F51" i="13"/>
  <c r="I51" i="13"/>
  <c r="K51" i="13"/>
  <c r="L51" i="13" s="1"/>
  <c r="AM51" i="13" s="1"/>
  <c r="AG51" i="13"/>
  <c r="AJ51" i="13"/>
  <c r="AK51" i="13"/>
  <c r="AN51" i="13"/>
  <c r="AO51" i="13"/>
  <c r="AQ51" i="13"/>
  <c r="AT51" i="13"/>
  <c r="M52" i="13"/>
  <c r="Q52" i="13" s="1"/>
  <c r="Q55" i="13" s="1"/>
  <c r="T52" i="13"/>
  <c r="V52" i="13"/>
  <c r="X52" i="13"/>
  <c r="AG52" i="13"/>
  <c r="AH52" i="13"/>
  <c r="AN52" i="13"/>
  <c r="AO52" i="13"/>
  <c r="M53" i="13"/>
  <c r="T53" i="13" s="1"/>
  <c r="Q53" i="13"/>
  <c r="AG53" i="13"/>
  <c r="AG55" i="13" s="1"/>
  <c r="AH53" i="13"/>
  <c r="AN53" i="13"/>
  <c r="AO53" i="13"/>
  <c r="M54" i="13"/>
  <c r="Q54" i="13" s="1"/>
  <c r="X54" i="13"/>
  <c r="AG54" i="13"/>
  <c r="AH54" i="13"/>
  <c r="AN54" i="13"/>
  <c r="AO54" i="13"/>
  <c r="D55" i="13"/>
  <c r="F55" i="13"/>
  <c r="I55" i="13"/>
  <c r="K55" i="13"/>
  <c r="AF55" i="13" s="1"/>
  <c r="L55" i="13"/>
  <c r="AM55" i="13" s="1"/>
  <c r="AJ55" i="13"/>
  <c r="AK55" i="13"/>
  <c r="AL55" i="13"/>
  <c r="AN55" i="13"/>
  <c r="AO55" i="13"/>
  <c r="AQ55" i="13"/>
  <c r="AT55" i="13"/>
  <c r="M56" i="13"/>
  <c r="O56" i="13" s="1"/>
  <c r="O59" i="13" s="1"/>
  <c r="AG56" i="13"/>
  <c r="AH56" i="13"/>
  <c r="AN56" i="13"/>
  <c r="AO56" i="13"/>
  <c r="AO59" i="13" s="1"/>
  <c r="M57" i="13"/>
  <c r="V57" i="13" s="1"/>
  <c r="O57" i="13"/>
  <c r="AG57" i="13"/>
  <c r="AH57" i="13"/>
  <c r="AN57" i="13"/>
  <c r="AO57" i="13"/>
  <c r="M58" i="13"/>
  <c r="AC58" i="13" s="1"/>
  <c r="AI58" i="13" s="1"/>
  <c r="O58" i="13"/>
  <c r="V58" i="13"/>
  <c r="Z58" i="13"/>
  <c r="AB58" i="13"/>
  <c r="AE58" i="13"/>
  <c r="AG58" i="13"/>
  <c r="AH58" i="13"/>
  <c r="AN58" i="13"/>
  <c r="AO58" i="13"/>
  <c r="D59" i="13"/>
  <c r="F59" i="13"/>
  <c r="I59" i="13"/>
  <c r="K59" i="13"/>
  <c r="AL59" i="13" s="1"/>
  <c r="L59" i="13"/>
  <c r="AF59" i="13"/>
  <c r="AG59" i="13"/>
  <c r="AJ59" i="13"/>
  <c r="AK59" i="13"/>
  <c r="AM59" i="13"/>
  <c r="AN59" i="13"/>
  <c r="AQ59" i="13"/>
  <c r="AT59" i="13"/>
  <c r="M60" i="13"/>
  <c r="AB60" i="13" s="1"/>
  <c r="Q60" i="13"/>
  <c r="T60" i="13"/>
  <c r="V60" i="13"/>
  <c r="X60" i="13"/>
  <c r="AG60" i="13"/>
  <c r="AG63" i="13" s="1"/>
  <c r="AH60" i="13"/>
  <c r="AN60" i="13"/>
  <c r="AO60" i="13"/>
  <c r="M61" i="13"/>
  <c r="V61" i="13" s="1"/>
  <c r="V63" i="13" s="1"/>
  <c r="AG61" i="13"/>
  <c r="AH61" i="13"/>
  <c r="AN61" i="13"/>
  <c r="AO61" i="13"/>
  <c r="M62" i="13"/>
  <c r="X62" i="13" s="1"/>
  <c r="Q62" i="13"/>
  <c r="T62" i="13"/>
  <c r="V62" i="13"/>
  <c r="AB62" i="13"/>
  <c r="AG62" i="13"/>
  <c r="AH62" i="13"/>
  <c r="AN62" i="13"/>
  <c r="AO62" i="13"/>
  <c r="D63" i="13"/>
  <c r="F63" i="13"/>
  <c r="I63" i="13"/>
  <c r="K63" i="13"/>
  <c r="AF63" i="13" s="1"/>
  <c r="L63" i="13"/>
  <c r="AM63" i="13" s="1"/>
  <c r="AD63" i="13"/>
  <c r="AJ63" i="13"/>
  <c r="AK63" i="13"/>
  <c r="AN63" i="13"/>
  <c r="AO63" i="13"/>
  <c r="AQ63" i="13"/>
  <c r="AT63" i="13"/>
  <c r="M64" i="13"/>
  <c r="T64" i="13" s="1"/>
  <c r="O64" i="13"/>
  <c r="O67" i="13" s="1"/>
  <c r="V64" i="13"/>
  <c r="Z64" i="13"/>
  <c r="AB64" i="13"/>
  <c r="AE64" i="13"/>
  <c r="AC64" i="13" s="1"/>
  <c r="AI64" i="13" s="1"/>
  <c r="AG64" i="13"/>
  <c r="AH64" i="13"/>
  <c r="AN64" i="13"/>
  <c r="AO64" i="13"/>
  <c r="M65" i="13"/>
  <c r="T65" i="13" s="1"/>
  <c r="O65" i="13"/>
  <c r="AG65" i="13"/>
  <c r="AH65" i="13"/>
  <c r="AN65" i="13"/>
  <c r="AO65" i="13"/>
  <c r="M66" i="13"/>
  <c r="O66" i="13"/>
  <c r="T66" i="13"/>
  <c r="V66" i="13"/>
  <c r="Z66" i="13"/>
  <c r="AB66" i="13"/>
  <c r="AE66" i="13"/>
  <c r="AC66" i="13" s="1"/>
  <c r="AI66" i="13" s="1"/>
  <c r="AG66" i="13"/>
  <c r="AH66" i="13"/>
  <c r="AN66" i="13"/>
  <c r="AO66" i="13"/>
  <c r="AO67" i="13" s="1"/>
  <c r="D67" i="13"/>
  <c r="F67" i="13"/>
  <c r="I67" i="13"/>
  <c r="K67" i="13"/>
  <c r="L67" i="13"/>
  <c r="AM67" i="13" s="1"/>
  <c r="AG67" i="13"/>
  <c r="AJ67" i="13"/>
  <c r="AK67" i="13" s="1"/>
  <c r="AN67" i="13"/>
  <c r="AQ67" i="13"/>
  <c r="AT67" i="13"/>
  <c r="M68" i="13"/>
  <c r="X68" i="13" s="1"/>
  <c r="X71" i="13" s="1"/>
  <c r="Q68" i="13"/>
  <c r="T68" i="13"/>
  <c r="T71" i="13" s="1"/>
  <c r="V68" i="13"/>
  <c r="V71" i="13" s="1"/>
  <c r="AB68" i="13"/>
  <c r="AB71" i="13" s="1"/>
  <c r="AH71" i="13" s="1"/>
  <c r="AG68" i="13"/>
  <c r="AH68" i="13"/>
  <c r="AN68" i="13"/>
  <c r="AO68" i="13"/>
  <c r="M69" i="13"/>
  <c r="Q69" i="13"/>
  <c r="T69" i="13"/>
  <c r="V69" i="13"/>
  <c r="X69" i="13"/>
  <c r="AB69" i="13"/>
  <c r="AG69" i="13"/>
  <c r="AG71" i="13" s="1"/>
  <c r="AH69" i="13"/>
  <c r="AN69" i="13"/>
  <c r="AO69" i="13"/>
  <c r="M70" i="13"/>
  <c r="T70" i="13" s="1"/>
  <c r="Q70" i="13"/>
  <c r="V70" i="13"/>
  <c r="X70" i="13"/>
  <c r="AB70" i="13"/>
  <c r="AG70" i="13"/>
  <c r="AH70" i="13"/>
  <c r="AN70" i="13"/>
  <c r="AO70" i="13"/>
  <c r="D71" i="13"/>
  <c r="F71" i="13"/>
  <c r="I71" i="13"/>
  <c r="K71" i="13"/>
  <c r="L71" i="13"/>
  <c r="AM71" i="13" s="1"/>
  <c r="AD71" i="13"/>
  <c r="AF71" i="13"/>
  <c r="AJ71" i="13"/>
  <c r="AK71" i="13"/>
  <c r="AL71" i="13"/>
  <c r="AN71" i="13"/>
  <c r="AO71" i="13"/>
  <c r="AQ71" i="13"/>
  <c r="AT71" i="13"/>
  <c r="M72" i="13"/>
  <c r="O72" i="13"/>
  <c r="O75" i="13" s="1"/>
  <c r="Z72" i="13"/>
  <c r="AB72" i="13"/>
  <c r="AE72" i="13"/>
  <c r="AG72" i="13"/>
  <c r="AH72" i="13"/>
  <c r="AN72" i="13"/>
  <c r="AO72" i="13"/>
  <c r="AO75" i="13" s="1"/>
  <c r="M73" i="13"/>
  <c r="T73" i="13" s="1"/>
  <c r="O73" i="13"/>
  <c r="AG73" i="13"/>
  <c r="AH73" i="13"/>
  <c r="AN73" i="13"/>
  <c r="AO73" i="13"/>
  <c r="M74" i="13"/>
  <c r="Z74" i="13" s="1"/>
  <c r="O74" i="13"/>
  <c r="T74" i="13"/>
  <c r="V74" i="13"/>
  <c r="AB74" i="13"/>
  <c r="AG74" i="13"/>
  <c r="AH74" i="13"/>
  <c r="AN74" i="13"/>
  <c r="AO74" i="13"/>
  <c r="D75" i="13"/>
  <c r="D128" i="13" s="1"/>
  <c r="F75" i="13"/>
  <c r="I75" i="13"/>
  <c r="K75" i="13"/>
  <c r="L75" i="13"/>
  <c r="AM75" i="13" s="1"/>
  <c r="AG75" i="13"/>
  <c r="AJ75" i="13"/>
  <c r="AK75" i="13" s="1"/>
  <c r="AN75" i="13"/>
  <c r="AQ75" i="13"/>
  <c r="AT75" i="13"/>
  <c r="M76" i="13"/>
  <c r="T76" i="13" s="1"/>
  <c r="Q76" i="13"/>
  <c r="V76" i="13"/>
  <c r="X76" i="13"/>
  <c r="X79" i="13" s="1"/>
  <c r="AB76" i="13"/>
  <c r="AG76" i="13"/>
  <c r="AG79" i="13" s="1"/>
  <c r="AH76" i="13"/>
  <c r="AN76" i="13"/>
  <c r="AO76" i="13"/>
  <c r="M77" i="13"/>
  <c r="AB77" i="13" s="1"/>
  <c r="AB79" i="13" s="1"/>
  <c r="AH79" i="13" s="1"/>
  <c r="Q77" i="13"/>
  <c r="T77" i="13"/>
  <c r="V77" i="13"/>
  <c r="X77" i="13"/>
  <c r="AG77" i="13"/>
  <c r="AH77" i="13"/>
  <c r="AN77" i="13"/>
  <c r="AO77" i="13"/>
  <c r="M78" i="13"/>
  <c r="Q78" i="13"/>
  <c r="X78" i="13"/>
  <c r="AB78" i="13"/>
  <c r="AG78" i="13"/>
  <c r="AH78" i="13"/>
  <c r="AN78" i="13"/>
  <c r="AN79" i="13" s="1"/>
  <c r="AO78" i="13"/>
  <c r="D79" i="13"/>
  <c r="F79" i="13"/>
  <c r="I79" i="13"/>
  <c r="K79" i="13"/>
  <c r="L79" i="13"/>
  <c r="AM79" i="13" s="1"/>
  <c r="AD79" i="13"/>
  <c r="AF79" i="13"/>
  <c r="AJ79" i="13"/>
  <c r="AK79" i="13"/>
  <c r="AL79" i="13"/>
  <c r="AO79" i="13"/>
  <c r="AQ79" i="13"/>
  <c r="AT79" i="13"/>
  <c r="M80" i="13"/>
  <c r="O80" i="13" s="1"/>
  <c r="O83" i="13" s="1"/>
  <c r="Z80" i="13"/>
  <c r="Z83" i="13" s="1"/>
  <c r="AB80" i="13"/>
  <c r="AB83" i="13" s="1"/>
  <c r="AH83" i="13" s="1"/>
  <c r="AG80" i="13"/>
  <c r="AH80" i="13"/>
  <c r="AN80" i="13"/>
  <c r="AO80" i="13"/>
  <c r="M81" i="13"/>
  <c r="O81" i="13"/>
  <c r="T81" i="13"/>
  <c r="V81" i="13"/>
  <c r="Z81" i="13"/>
  <c r="AB81" i="13"/>
  <c r="AE81" i="13"/>
  <c r="AC81" i="13" s="1"/>
  <c r="AI81" i="13" s="1"/>
  <c r="AG81" i="13"/>
  <c r="AG83" i="13" s="1"/>
  <c r="AH81" i="13"/>
  <c r="AN81" i="13"/>
  <c r="AO81" i="13"/>
  <c r="M82" i="13"/>
  <c r="T82" i="13" s="1"/>
  <c r="O82" i="13"/>
  <c r="V82" i="13"/>
  <c r="Z82" i="13"/>
  <c r="AB82" i="13"/>
  <c r="AE82" i="13"/>
  <c r="AC82" i="13" s="1"/>
  <c r="AI82" i="13" s="1"/>
  <c r="AG82" i="13"/>
  <c r="AH82" i="13"/>
  <c r="AN82" i="13"/>
  <c r="AO82" i="13"/>
  <c r="D83" i="13"/>
  <c r="F83" i="13"/>
  <c r="I83" i="13"/>
  <c r="K83" i="13"/>
  <c r="L83" i="13" s="1"/>
  <c r="AM83" i="13" s="1"/>
  <c r="AF83" i="13"/>
  <c r="AJ83" i="13"/>
  <c r="AK83" i="13"/>
  <c r="AN83" i="13"/>
  <c r="AO83" i="13"/>
  <c r="AQ83" i="13"/>
  <c r="AT83" i="13"/>
  <c r="M84" i="13"/>
  <c r="Q84" i="13"/>
  <c r="T84" i="13"/>
  <c r="V84" i="13"/>
  <c r="X84" i="13"/>
  <c r="Z84" i="13"/>
  <c r="AB84" i="13"/>
  <c r="AG84" i="13"/>
  <c r="AG87" i="13" s="1"/>
  <c r="AH84" i="13"/>
  <c r="AN84" i="13"/>
  <c r="AN87" i="13" s="1"/>
  <c r="AO84" i="13"/>
  <c r="M85" i="13"/>
  <c r="Q85" i="13"/>
  <c r="X85" i="13"/>
  <c r="Z85" i="13"/>
  <c r="AG85" i="13"/>
  <c r="AH85" i="13"/>
  <c r="AN85" i="13"/>
  <c r="AO85" i="13"/>
  <c r="M86" i="13"/>
  <c r="T86" i="13" s="1"/>
  <c r="Q86" i="13"/>
  <c r="AG86" i="13"/>
  <c r="AH86" i="13"/>
  <c r="AN86" i="13"/>
  <c r="AO86" i="13"/>
  <c r="D87" i="13"/>
  <c r="F87" i="13"/>
  <c r="I87" i="13"/>
  <c r="K87" i="13"/>
  <c r="AL87" i="13" s="1"/>
  <c r="AJ87" i="13"/>
  <c r="AK87" i="13"/>
  <c r="AO87" i="13"/>
  <c r="AQ87" i="13"/>
  <c r="AT87" i="13"/>
  <c r="M88" i="13"/>
  <c r="Z88" i="13" s="1"/>
  <c r="Z91" i="13" s="1"/>
  <c r="O88" i="13"/>
  <c r="Q88" i="13"/>
  <c r="T88" i="13"/>
  <c r="V88" i="13"/>
  <c r="V91" i="13" s="1"/>
  <c r="AB88" i="13"/>
  <c r="AG88" i="13"/>
  <c r="AH88" i="13"/>
  <c r="AN88" i="13"/>
  <c r="AO88" i="13"/>
  <c r="AO91" i="13" s="1"/>
  <c r="M89" i="13"/>
  <c r="X89" i="13" s="1"/>
  <c r="V89" i="13"/>
  <c r="Z89" i="13"/>
  <c r="AG89" i="13"/>
  <c r="AH89" i="13"/>
  <c r="AN89" i="13"/>
  <c r="AO89" i="13"/>
  <c r="M90" i="13"/>
  <c r="X90" i="13" s="1"/>
  <c r="O90" i="13"/>
  <c r="Q90" i="13"/>
  <c r="T90" i="13"/>
  <c r="V90" i="13"/>
  <c r="Z90" i="13"/>
  <c r="AB90" i="13"/>
  <c r="AE90" i="13"/>
  <c r="AG90" i="13"/>
  <c r="AH90" i="13"/>
  <c r="AN90" i="13"/>
  <c r="AO90" i="13"/>
  <c r="D91" i="13"/>
  <c r="F91" i="13"/>
  <c r="I91" i="13"/>
  <c r="K91" i="13"/>
  <c r="L91" i="13"/>
  <c r="AM91" i="13" s="1"/>
  <c r="AF91" i="13"/>
  <c r="AG91" i="13"/>
  <c r="AJ91" i="13"/>
  <c r="AK91" i="13"/>
  <c r="AN91" i="13"/>
  <c r="AQ91" i="13"/>
  <c r="AT91" i="13"/>
  <c r="M92" i="13"/>
  <c r="T92" i="13" s="1"/>
  <c r="Q92" i="13"/>
  <c r="V92" i="13"/>
  <c r="X92" i="13"/>
  <c r="AB92" i="13"/>
  <c r="AG92" i="13"/>
  <c r="AH92" i="13"/>
  <c r="AN92" i="13"/>
  <c r="AO92" i="13"/>
  <c r="AO95" i="13" s="1"/>
  <c r="M93" i="13"/>
  <c r="V93" i="13" s="1"/>
  <c r="Q93" i="13"/>
  <c r="T93" i="13"/>
  <c r="X93" i="13"/>
  <c r="AG93" i="13"/>
  <c r="AG95" i="13" s="1"/>
  <c r="AH93" i="13"/>
  <c r="AN93" i="13"/>
  <c r="AN95" i="13" s="1"/>
  <c r="AO93" i="13"/>
  <c r="M94" i="13"/>
  <c r="Q94" i="13"/>
  <c r="X94" i="13"/>
  <c r="AB94" i="13"/>
  <c r="AG94" i="13"/>
  <c r="AH94" i="13"/>
  <c r="AN94" i="13"/>
  <c r="AO94" i="13"/>
  <c r="D95" i="13"/>
  <c r="F95" i="13"/>
  <c r="I95" i="13"/>
  <c r="K95" i="13"/>
  <c r="L95" i="13"/>
  <c r="AM95" i="13" s="1"/>
  <c r="X95" i="13"/>
  <c r="AD95" i="13"/>
  <c r="AF95" i="13"/>
  <c r="AJ95" i="13"/>
  <c r="AK95" i="13"/>
  <c r="AL95" i="13"/>
  <c r="AQ95" i="13"/>
  <c r="AT95" i="13"/>
  <c r="M96" i="13"/>
  <c r="O96" i="13" s="1"/>
  <c r="Q96" i="13"/>
  <c r="T96" i="13"/>
  <c r="Z96" i="13"/>
  <c r="AG96" i="13"/>
  <c r="AH96" i="13"/>
  <c r="AN96" i="13"/>
  <c r="AO96" i="13"/>
  <c r="M97" i="13"/>
  <c r="X97" i="13" s="1"/>
  <c r="O97" i="13"/>
  <c r="Q97" i="13"/>
  <c r="T97" i="13"/>
  <c r="V97" i="13"/>
  <c r="AB97" i="13"/>
  <c r="AG97" i="13"/>
  <c r="AH97" i="13"/>
  <c r="AN97" i="13"/>
  <c r="AO97" i="13"/>
  <c r="M98" i="13"/>
  <c r="X98" i="13" s="1"/>
  <c r="V98" i="13"/>
  <c r="Z98" i="13"/>
  <c r="AG98" i="13"/>
  <c r="AH98" i="13"/>
  <c r="AN98" i="13"/>
  <c r="AO98" i="13"/>
  <c r="D99" i="13"/>
  <c r="F99" i="13"/>
  <c r="I99" i="13"/>
  <c r="K99" i="13"/>
  <c r="L99" i="13" s="1"/>
  <c r="AM99" i="13" s="1"/>
  <c r="AF99" i="13"/>
  <c r="AG99" i="13"/>
  <c r="AJ99" i="13"/>
  <c r="AK99" i="13" s="1"/>
  <c r="AN99" i="13"/>
  <c r="AO99" i="13"/>
  <c r="AQ99" i="13"/>
  <c r="AT99" i="13"/>
  <c r="M100" i="13"/>
  <c r="Q100" i="13"/>
  <c r="T100" i="13"/>
  <c r="V100" i="13"/>
  <c r="X100" i="13"/>
  <c r="Z100" i="13"/>
  <c r="Z103" i="13" s="1"/>
  <c r="AB100" i="13"/>
  <c r="AG100" i="13"/>
  <c r="AG103" i="13" s="1"/>
  <c r="AH100" i="13"/>
  <c r="AN100" i="13"/>
  <c r="AO100" i="13"/>
  <c r="AO103" i="13" s="1"/>
  <c r="M101" i="13"/>
  <c r="Q101" i="13" s="1"/>
  <c r="V101" i="13"/>
  <c r="X101" i="13"/>
  <c r="Z101" i="13"/>
  <c r="AB101" i="13"/>
  <c r="AG101" i="13"/>
  <c r="AH101" i="13"/>
  <c r="AN101" i="13"/>
  <c r="AO101" i="13"/>
  <c r="M102" i="13"/>
  <c r="Q102" i="13" s="1"/>
  <c r="Z102" i="13"/>
  <c r="AG102" i="13"/>
  <c r="AH102" i="13"/>
  <c r="AN102" i="13"/>
  <c r="AO102" i="13"/>
  <c r="D103" i="13"/>
  <c r="F103" i="13"/>
  <c r="I103" i="13"/>
  <c r="K103" i="13"/>
  <c r="AF103" i="13" s="1"/>
  <c r="L103" i="13"/>
  <c r="AD103" i="13"/>
  <c r="AJ103" i="13"/>
  <c r="AK103" i="13"/>
  <c r="AL103" i="13"/>
  <c r="AM103" i="13"/>
  <c r="AN103" i="13"/>
  <c r="AQ103" i="13"/>
  <c r="AT103" i="13"/>
  <c r="M104" i="13"/>
  <c r="Q104" i="13" s="1"/>
  <c r="Q107" i="13" s="1"/>
  <c r="O104" i="13"/>
  <c r="O107" i="13" s="1"/>
  <c r="AB104" i="13"/>
  <c r="AB107" i="13" s="1"/>
  <c r="AH107" i="13" s="1"/>
  <c r="AE104" i="13"/>
  <c r="AE107" i="13" s="1"/>
  <c r="AG104" i="13"/>
  <c r="AG107" i="13" s="1"/>
  <c r="AH104" i="13"/>
  <c r="AN104" i="13"/>
  <c r="AO104" i="13"/>
  <c r="AO107" i="13" s="1"/>
  <c r="M105" i="13"/>
  <c r="X105" i="13" s="1"/>
  <c r="O105" i="13"/>
  <c r="Q105" i="13"/>
  <c r="V105" i="13"/>
  <c r="AB105" i="13"/>
  <c r="AC105" i="13"/>
  <c r="AE105" i="13"/>
  <c r="AG105" i="13"/>
  <c r="AH105" i="13"/>
  <c r="AI105" i="13"/>
  <c r="AN105" i="13"/>
  <c r="AO105" i="13"/>
  <c r="M106" i="13"/>
  <c r="X106" i="13" s="1"/>
  <c r="O106" i="13"/>
  <c r="Q106" i="13"/>
  <c r="T106" i="13"/>
  <c r="V106" i="13"/>
  <c r="Z106" i="13"/>
  <c r="AB106" i="13"/>
  <c r="AE106" i="13"/>
  <c r="AC106" i="13" s="1"/>
  <c r="AI106" i="13" s="1"/>
  <c r="AG106" i="13"/>
  <c r="AH106" i="13"/>
  <c r="AN106" i="13"/>
  <c r="AO106" i="13"/>
  <c r="D107" i="13"/>
  <c r="F107" i="13"/>
  <c r="I107" i="13"/>
  <c r="K107" i="13"/>
  <c r="L107" i="13"/>
  <c r="AM107" i="13" s="1"/>
  <c r="AF107" i="13"/>
  <c r="AJ107" i="13"/>
  <c r="AK107" i="13"/>
  <c r="AN107" i="13"/>
  <c r="AQ107" i="13"/>
  <c r="AT107" i="13"/>
  <c r="M108" i="13"/>
  <c r="Q108" i="13" s="1"/>
  <c r="AG108" i="13"/>
  <c r="AH108" i="13"/>
  <c r="AN108" i="13"/>
  <c r="AN111" i="13" s="1"/>
  <c r="AO108" i="13"/>
  <c r="AO111" i="13" s="1"/>
  <c r="M109" i="13"/>
  <c r="V109" i="13" s="1"/>
  <c r="AG109" i="13"/>
  <c r="AH109" i="13"/>
  <c r="AN109" i="13"/>
  <c r="AO109" i="13"/>
  <c r="M110" i="13"/>
  <c r="V110" i="13" s="1"/>
  <c r="Q110" i="13"/>
  <c r="T110" i="13"/>
  <c r="X110" i="13"/>
  <c r="AG110" i="13"/>
  <c r="AH110" i="13"/>
  <c r="AN110" i="13"/>
  <c r="AO110" i="13"/>
  <c r="D111" i="13"/>
  <c r="F111" i="13"/>
  <c r="I111" i="13"/>
  <c r="K111" i="13"/>
  <c r="AL111" i="13" s="1"/>
  <c r="L111" i="13"/>
  <c r="AM111" i="13" s="1"/>
  <c r="AG111" i="13"/>
  <c r="AJ111" i="13"/>
  <c r="AK111" i="13"/>
  <c r="AQ111" i="13"/>
  <c r="AT111" i="13"/>
  <c r="M112" i="13"/>
  <c r="X112" i="13" s="1"/>
  <c r="O112" i="13"/>
  <c r="O115" i="13" s="1"/>
  <c r="Q112" i="13"/>
  <c r="Q115" i="13" s="1"/>
  <c r="V112" i="13"/>
  <c r="AG112" i="13"/>
  <c r="AH112" i="13"/>
  <c r="AN112" i="13"/>
  <c r="AN115" i="13" s="1"/>
  <c r="AO112" i="13"/>
  <c r="M113" i="13"/>
  <c r="X113" i="13" s="1"/>
  <c r="O113" i="13"/>
  <c r="Q113" i="13"/>
  <c r="V113" i="13"/>
  <c r="AG113" i="13"/>
  <c r="AH113" i="13"/>
  <c r="AN113" i="13"/>
  <c r="AO113" i="13"/>
  <c r="M114" i="13"/>
  <c r="X114" i="13" s="1"/>
  <c r="O114" i="13"/>
  <c r="Q114" i="13"/>
  <c r="V114" i="13"/>
  <c r="AG114" i="13"/>
  <c r="AH114" i="13"/>
  <c r="AN114" i="13"/>
  <c r="AO114" i="13"/>
  <c r="D115" i="13"/>
  <c r="F115" i="13"/>
  <c r="I115" i="13"/>
  <c r="K115" i="13"/>
  <c r="AD115" i="13" s="1"/>
  <c r="L115" i="13"/>
  <c r="AM115" i="13" s="1"/>
  <c r="V115" i="13"/>
  <c r="AF115" i="13"/>
  <c r="AG115" i="13"/>
  <c r="AJ115" i="13"/>
  <c r="AK115" i="13"/>
  <c r="AL115" i="13"/>
  <c r="AO115" i="13"/>
  <c r="AQ115" i="13"/>
  <c r="AT115" i="13"/>
  <c r="M116" i="13"/>
  <c r="O116" i="13" s="1"/>
  <c r="AE116" i="13"/>
  <c r="AE119" i="13" s="1"/>
  <c r="AG116" i="13"/>
  <c r="AG119" i="13" s="1"/>
  <c r="AH116" i="13"/>
  <c r="AN116" i="13"/>
  <c r="AN119" i="13" s="1"/>
  <c r="AO116" i="13"/>
  <c r="AO119" i="13" s="1"/>
  <c r="M117" i="13"/>
  <c r="O117" i="13" s="1"/>
  <c r="AE117" i="13"/>
  <c r="AG117" i="13"/>
  <c r="AH117" i="13"/>
  <c r="AN117" i="13"/>
  <c r="AO117" i="13"/>
  <c r="M118" i="13"/>
  <c r="O118" i="13" s="1"/>
  <c r="AE118" i="13"/>
  <c r="AG118" i="13"/>
  <c r="AH118" i="13"/>
  <c r="AN118" i="13"/>
  <c r="AO118" i="13"/>
  <c r="D119" i="13"/>
  <c r="F119" i="13"/>
  <c r="I119" i="13"/>
  <c r="K119" i="13"/>
  <c r="AD119" i="13" s="1"/>
  <c r="L119" i="13"/>
  <c r="AJ119" i="13"/>
  <c r="AK119" i="13" s="1"/>
  <c r="AL119" i="13"/>
  <c r="AM119" i="13"/>
  <c r="AQ119" i="13"/>
  <c r="AT119" i="13"/>
  <c r="M120" i="13"/>
  <c r="O120" i="13" s="1"/>
  <c r="X120" i="13"/>
  <c r="X123" i="13" s="1"/>
  <c r="AB120" i="13"/>
  <c r="AB123" i="13" s="1"/>
  <c r="AH123" i="13" s="1"/>
  <c r="AE120" i="13"/>
  <c r="AE123" i="13" s="1"/>
  <c r="AG120" i="13"/>
  <c r="AG123" i="13" s="1"/>
  <c r="AH120" i="13"/>
  <c r="AN120" i="13"/>
  <c r="AO120" i="13"/>
  <c r="M121" i="13"/>
  <c r="O121" i="13" s="1"/>
  <c r="X121" i="13"/>
  <c r="AB121" i="13"/>
  <c r="AE121" i="13"/>
  <c r="AG121" i="13"/>
  <c r="AH121" i="13"/>
  <c r="AN121" i="13"/>
  <c r="AO121" i="13"/>
  <c r="M122" i="13"/>
  <c r="O122" i="13" s="1"/>
  <c r="X122" i="13"/>
  <c r="AB122" i="13"/>
  <c r="AE122" i="13"/>
  <c r="AG122" i="13"/>
  <c r="AH122" i="13"/>
  <c r="AN122" i="13"/>
  <c r="AO122" i="13"/>
  <c r="D123" i="13"/>
  <c r="F123" i="13"/>
  <c r="I123" i="13"/>
  <c r="K123" i="13"/>
  <c r="AL123" i="13" s="1"/>
  <c r="L123" i="13"/>
  <c r="AM123" i="13" s="1"/>
  <c r="M123" i="13"/>
  <c r="AD123" i="13"/>
  <c r="AF123" i="13"/>
  <c r="AJ123" i="13"/>
  <c r="AK123" i="13"/>
  <c r="AN123" i="13"/>
  <c r="AO123" i="13"/>
  <c r="AQ123" i="13"/>
  <c r="AT123" i="13"/>
  <c r="M124" i="13"/>
  <c r="AE124" i="13" s="1"/>
  <c r="O124" i="13"/>
  <c r="O127" i="13" s="1"/>
  <c r="Q124" i="13"/>
  <c r="Q127" i="13" s="1"/>
  <c r="T124" i="13"/>
  <c r="T127" i="13" s="1"/>
  <c r="V124" i="13"/>
  <c r="V127" i="13" s="1"/>
  <c r="X124" i="13"/>
  <c r="X127" i="13" s="1"/>
  <c r="Z124" i="13"/>
  <c r="Z127" i="13" s="1"/>
  <c r="AG124" i="13"/>
  <c r="AH124" i="13"/>
  <c r="AN124" i="13"/>
  <c r="AO124" i="13"/>
  <c r="AO127" i="13" s="1"/>
  <c r="M125" i="13"/>
  <c r="AE125" i="13" s="1"/>
  <c r="AC125" i="13" s="1"/>
  <c r="AI125" i="13" s="1"/>
  <c r="O125" i="13"/>
  <c r="Q125" i="13"/>
  <c r="T125" i="13"/>
  <c r="V125" i="13"/>
  <c r="X125" i="13"/>
  <c r="Z125" i="13"/>
  <c r="AG125" i="13"/>
  <c r="AH125" i="13"/>
  <c r="AN125" i="13"/>
  <c r="AO125" i="13"/>
  <c r="M126" i="13"/>
  <c r="AE126" i="13" s="1"/>
  <c r="AC126" i="13" s="1"/>
  <c r="AI126" i="13" s="1"/>
  <c r="O126" i="13"/>
  <c r="Q126" i="13"/>
  <c r="T126" i="13"/>
  <c r="V126" i="13"/>
  <c r="X126" i="13"/>
  <c r="Z126" i="13"/>
  <c r="AG126" i="13"/>
  <c r="AH126" i="13"/>
  <c r="AN126" i="13"/>
  <c r="AN127" i="13" s="1"/>
  <c r="AO126" i="13"/>
  <c r="D127" i="13"/>
  <c r="F127" i="13"/>
  <c r="I127" i="13"/>
  <c r="K127" i="13"/>
  <c r="AL127" i="13" s="1"/>
  <c r="M127" i="13"/>
  <c r="AD127" i="13"/>
  <c r="AG127" i="13"/>
  <c r="AJ127" i="13"/>
  <c r="AJ128" i="13" s="1"/>
  <c r="AK127" i="13"/>
  <c r="AQ127" i="13"/>
  <c r="AT127" i="13"/>
  <c r="I128" i="13"/>
  <c r="AQ128" i="13"/>
  <c r="AT128" i="13"/>
  <c r="AV55" i="10"/>
  <c r="AS55" i="10"/>
  <c r="AQ55" i="10"/>
  <c r="AL55" i="10"/>
  <c r="AM55" i="10" s="1"/>
  <c r="M55" i="10"/>
  <c r="K55" i="10"/>
  <c r="L55" i="10" s="1"/>
  <c r="AO55" i="10" s="1"/>
  <c r="I55" i="10"/>
  <c r="F55" i="10"/>
  <c r="D55" i="10"/>
  <c r="AQ54" i="10"/>
  <c r="AP54" i="10"/>
  <c r="AJ54" i="10"/>
  <c r="AI54" i="10"/>
  <c r="Z54" i="10"/>
  <c r="V54" i="10"/>
  <c r="T54" i="10"/>
  <c r="Q54" i="10"/>
  <c r="M54" i="10"/>
  <c r="X54" i="10" s="1"/>
  <c r="AQ53" i="10"/>
  <c r="AP53" i="10"/>
  <c r="AJ53" i="10"/>
  <c r="AI53" i="10"/>
  <c r="AG53" i="10"/>
  <c r="AB53" i="10"/>
  <c r="X53" i="10"/>
  <c r="V53" i="10"/>
  <c r="T53" i="10"/>
  <c r="M53" i="10"/>
  <c r="Z53" i="10" s="1"/>
  <c r="AQ52" i="10"/>
  <c r="AP52" i="10"/>
  <c r="AP55" i="10" s="1"/>
  <c r="AJ52" i="10"/>
  <c r="AI52" i="10"/>
  <c r="AI55" i="10" s="1"/>
  <c r="AD52" i="10"/>
  <c r="Z52" i="10"/>
  <c r="Z55" i="10" s="1"/>
  <c r="X52" i="10"/>
  <c r="X55" i="10" s="1"/>
  <c r="V52" i="10"/>
  <c r="V55" i="10" s="1"/>
  <c r="O52" i="10"/>
  <c r="M52" i="10"/>
  <c r="AB52" i="10" s="1"/>
  <c r="AV51" i="10"/>
  <c r="AS51" i="10"/>
  <c r="AP51" i="10"/>
  <c r="AM51" i="10"/>
  <c r="AL51" i="10"/>
  <c r="K51" i="10"/>
  <c r="AH51" i="10" s="1"/>
  <c r="I51" i="10"/>
  <c r="F51" i="10"/>
  <c r="D51" i="10"/>
  <c r="AQ50" i="10"/>
  <c r="AP50" i="10"/>
  <c r="AJ50" i="10"/>
  <c r="AI50" i="10"/>
  <c r="AD50" i="10"/>
  <c r="AB50" i="10"/>
  <c r="Z50" i="10"/>
  <c r="X50" i="10"/>
  <c r="V50" i="10"/>
  <c r="T50" i="10"/>
  <c r="Q50" i="10"/>
  <c r="O50" i="10"/>
  <c r="M50" i="10"/>
  <c r="AG50" i="10" s="1"/>
  <c r="AE50" i="10" s="1"/>
  <c r="AK50" i="10" s="1"/>
  <c r="AQ49" i="10"/>
  <c r="AP49" i="10"/>
  <c r="AJ49" i="10"/>
  <c r="AI49" i="10"/>
  <c r="M49" i="10"/>
  <c r="AG49" i="10" s="1"/>
  <c r="AQ48" i="10"/>
  <c r="AQ51" i="10" s="1"/>
  <c r="AP48" i="10"/>
  <c r="AJ48" i="10"/>
  <c r="AI48" i="10"/>
  <c r="AI51" i="10" s="1"/>
  <c r="AD48" i="10"/>
  <c r="AB48" i="10"/>
  <c r="Z48" i="10"/>
  <c r="X48" i="10"/>
  <c r="V48" i="10"/>
  <c r="O48" i="10"/>
  <c r="M48" i="10"/>
  <c r="AG48" i="10" s="1"/>
  <c r="AG51" i="10" s="1"/>
  <c r="AV47" i="10"/>
  <c r="AS47" i="10"/>
  <c r="AM47" i="10"/>
  <c r="AL47" i="10"/>
  <c r="AF47" i="10"/>
  <c r="M47" i="10"/>
  <c r="AE47" i="10" s="1"/>
  <c r="K47" i="10"/>
  <c r="L47" i="10" s="1"/>
  <c r="AO47" i="10" s="1"/>
  <c r="I47" i="10"/>
  <c r="F47" i="10"/>
  <c r="D47" i="10"/>
  <c r="AQ46" i="10"/>
  <c r="AP46" i="10"/>
  <c r="AJ46" i="10"/>
  <c r="AI46" i="10"/>
  <c r="AI47" i="10" s="1"/>
  <c r="AG46" i="10"/>
  <c r="AE46" i="10"/>
  <c r="AK46" i="10" s="1"/>
  <c r="AD46" i="10"/>
  <c r="AB46" i="10"/>
  <c r="Z46" i="10"/>
  <c r="X46" i="10"/>
  <c r="V46" i="10"/>
  <c r="T46" i="10"/>
  <c r="Q46" i="10"/>
  <c r="O46" i="10"/>
  <c r="M46" i="10"/>
  <c r="AQ45" i="10"/>
  <c r="AP45" i="10"/>
  <c r="AJ45" i="10"/>
  <c r="AI45" i="10"/>
  <c r="AG45" i="10"/>
  <c r="AE45" i="10"/>
  <c r="AK45" i="10" s="1"/>
  <c r="AB45" i="10"/>
  <c r="X45" i="10"/>
  <c r="V45" i="10"/>
  <c r="T45" i="10"/>
  <c r="M45" i="10"/>
  <c r="AD45" i="10" s="1"/>
  <c r="AQ44" i="10"/>
  <c r="AQ47" i="10" s="1"/>
  <c r="AP44" i="10"/>
  <c r="AP47" i="10" s="1"/>
  <c r="AJ44" i="10"/>
  <c r="AI44" i="10"/>
  <c r="AG44" i="10"/>
  <c r="AG47" i="10" s="1"/>
  <c r="AD44" i="10"/>
  <c r="Z44" i="10"/>
  <c r="X44" i="10"/>
  <c r="X47" i="10" s="1"/>
  <c r="V44" i="10"/>
  <c r="V47" i="10" s="1"/>
  <c r="O44" i="10"/>
  <c r="M44" i="10"/>
  <c r="AE44" i="10" s="1"/>
  <c r="AK44" i="10" s="1"/>
  <c r="AV43" i="10"/>
  <c r="AS43" i="10"/>
  <c r="AM43" i="10"/>
  <c r="AL43" i="10"/>
  <c r="K43" i="10"/>
  <c r="AN43" i="10" s="1"/>
  <c r="I43" i="10"/>
  <c r="F43" i="10"/>
  <c r="D43" i="10"/>
  <c r="AQ42" i="10"/>
  <c r="AP42" i="10"/>
  <c r="AJ42" i="10"/>
  <c r="AI42" i="10"/>
  <c r="AI43" i="10" s="1"/>
  <c r="AD42" i="10"/>
  <c r="AB42" i="10"/>
  <c r="Z42" i="10"/>
  <c r="X42" i="10"/>
  <c r="V42" i="10"/>
  <c r="T42" i="10"/>
  <c r="Q42" i="10"/>
  <c r="O42" i="10"/>
  <c r="M42" i="10"/>
  <c r="AG42" i="10" s="1"/>
  <c r="AE42" i="10" s="1"/>
  <c r="AK42" i="10" s="1"/>
  <c r="AQ41" i="10"/>
  <c r="AP41" i="10"/>
  <c r="AJ41" i="10"/>
  <c r="AI41" i="10"/>
  <c r="Q41" i="10"/>
  <c r="M41" i="10"/>
  <c r="O41" i="10" s="1"/>
  <c r="AQ40" i="10"/>
  <c r="AQ43" i="10" s="1"/>
  <c r="AP40" i="10"/>
  <c r="AP43" i="10" s="1"/>
  <c r="AJ40" i="10"/>
  <c r="AI40" i="10"/>
  <c r="AG40" i="10"/>
  <c r="AD40" i="10"/>
  <c r="AB40" i="10"/>
  <c r="Z40" i="10"/>
  <c r="X40" i="10"/>
  <c r="V40" i="10"/>
  <c r="T40" i="10"/>
  <c r="O40" i="10"/>
  <c r="O43" i="10" s="1"/>
  <c r="M40" i="10"/>
  <c r="Q40" i="10" s="1"/>
  <c r="Q43" i="10" s="1"/>
  <c r="AV39" i="10"/>
  <c r="AS39" i="10"/>
  <c r="AO39" i="10"/>
  <c r="AN39" i="10"/>
  <c r="AM39" i="10"/>
  <c r="AL39" i="10"/>
  <c r="AH39" i="10"/>
  <c r="AF39" i="10"/>
  <c r="Z39" i="10"/>
  <c r="Y39" i="10"/>
  <c r="Q39" i="10"/>
  <c r="P39" i="10" s="1"/>
  <c r="M39" i="10"/>
  <c r="L39" i="10"/>
  <c r="K39" i="10"/>
  <c r="I39" i="10"/>
  <c r="F39" i="10"/>
  <c r="D39" i="10"/>
  <c r="AQ38" i="10"/>
  <c r="AP38" i="10"/>
  <c r="AJ38" i="10"/>
  <c r="AI38" i="10"/>
  <c r="AG38" i="10"/>
  <c r="AE38" i="10" s="1"/>
  <c r="AK38" i="10" s="1"/>
  <c r="AD38" i="10"/>
  <c r="Z38" i="10"/>
  <c r="Q38" i="10"/>
  <c r="O38" i="10"/>
  <c r="M38" i="10"/>
  <c r="X38" i="10" s="1"/>
  <c r="AQ37" i="10"/>
  <c r="AP37" i="10"/>
  <c r="AJ37" i="10"/>
  <c r="AI37" i="10"/>
  <c r="AG37" i="10"/>
  <c r="AG39" i="10" s="1"/>
  <c r="AB37" i="10"/>
  <c r="Z37" i="10"/>
  <c r="T37" i="10"/>
  <c r="Q37" i="10"/>
  <c r="O37" i="10"/>
  <c r="O39" i="10" s="1"/>
  <c r="M37" i="10"/>
  <c r="X37" i="10" s="1"/>
  <c r="X39" i="10" s="1"/>
  <c r="AQ36" i="10"/>
  <c r="AQ39" i="10" s="1"/>
  <c r="AP36" i="10"/>
  <c r="AP39" i="10" s="1"/>
  <c r="AJ36" i="10"/>
  <c r="AI36" i="10"/>
  <c r="AI39" i="10" s="1"/>
  <c r="AG36" i="10"/>
  <c r="AD36" i="10"/>
  <c r="AB36" i="10"/>
  <c r="Z36" i="10"/>
  <c r="X36" i="10"/>
  <c r="V36" i="10"/>
  <c r="T36" i="10"/>
  <c r="Q36" i="10"/>
  <c r="O36" i="10"/>
  <c r="M36" i="10"/>
  <c r="AE36" i="10" s="1"/>
  <c r="AK36" i="10" s="1"/>
  <c r="AV35" i="10"/>
  <c r="AS35" i="10"/>
  <c r="AQ35" i="10"/>
  <c r="AP35" i="10"/>
  <c r="AM35" i="10"/>
  <c r="AL35" i="10"/>
  <c r="K35" i="10"/>
  <c r="AH35" i="10" s="1"/>
  <c r="I35" i="10"/>
  <c r="F35" i="10"/>
  <c r="D35" i="10"/>
  <c r="AQ34" i="10"/>
  <c r="AP34" i="10"/>
  <c r="AJ34" i="10"/>
  <c r="AI34" i="10"/>
  <c r="AG34" i="10"/>
  <c r="AE34" i="10" s="1"/>
  <c r="AK34" i="10" s="1"/>
  <c r="AD34" i="10"/>
  <c r="AB34" i="10"/>
  <c r="Z34" i="10"/>
  <c r="X34" i="10"/>
  <c r="V34" i="10"/>
  <c r="T34" i="10"/>
  <c r="Q34" i="10"/>
  <c r="O34" i="10"/>
  <c r="M34" i="10"/>
  <c r="AQ33" i="10"/>
  <c r="AP33" i="10"/>
  <c r="AJ33" i="10"/>
  <c r="AI33" i="10"/>
  <c r="AI35" i="10" s="1"/>
  <c r="Z33" i="10"/>
  <c r="X33" i="10"/>
  <c r="V33" i="10"/>
  <c r="T33" i="10"/>
  <c r="M33" i="10"/>
  <c r="AG33" i="10" s="1"/>
  <c r="AQ32" i="10"/>
  <c r="AP32" i="10"/>
  <c r="AJ32" i="10"/>
  <c r="AI32" i="10"/>
  <c r="AB32" i="10"/>
  <c r="Z32" i="10"/>
  <c r="Z35" i="10" s="1"/>
  <c r="X32" i="10"/>
  <c r="X35" i="10" s="1"/>
  <c r="V32" i="10"/>
  <c r="V35" i="10" s="1"/>
  <c r="O32" i="10"/>
  <c r="M32" i="10"/>
  <c r="AG32" i="10" s="1"/>
  <c r="AG35" i="10" s="1"/>
  <c r="AV31" i="10"/>
  <c r="AS31" i="10"/>
  <c r="AL31" i="10"/>
  <c r="AM31" i="10" s="1"/>
  <c r="K31" i="10"/>
  <c r="AF31" i="10" s="1"/>
  <c r="I31" i="10"/>
  <c r="F31" i="10"/>
  <c r="D31" i="10"/>
  <c r="AQ30" i="10"/>
  <c r="AP30" i="10"/>
  <c r="AJ30" i="10"/>
  <c r="AI30" i="10"/>
  <c r="AI31" i="10" s="1"/>
  <c r="AG30" i="10"/>
  <c r="AD30" i="10"/>
  <c r="AB30" i="10"/>
  <c r="Z30" i="10"/>
  <c r="X30" i="10"/>
  <c r="V30" i="10"/>
  <c r="T30" i="10"/>
  <c r="Q30" i="10"/>
  <c r="O30" i="10"/>
  <c r="M30" i="10"/>
  <c r="AE30" i="10" s="1"/>
  <c r="AK30" i="10" s="1"/>
  <c r="AQ29" i="10"/>
  <c r="AP29" i="10"/>
  <c r="AJ29" i="10"/>
  <c r="AI29" i="10"/>
  <c r="AD29" i="10"/>
  <c r="X29" i="10"/>
  <c r="V29" i="10"/>
  <c r="T29" i="10"/>
  <c r="M29" i="10"/>
  <c r="AB29" i="10" s="1"/>
  <c r="AQ28" i="10"/>
  <c r="AQ31" i="10" s="1"/>
  <c r="AP28" i="10"/>
  <c r="AP31" i="10" s="1"/>
  <c r="AJ28" i="10"/>
  <c r="AI28" i="10"/>
  <c r="X28" i="10"/>
  <c r="X31" i="10" s="1"/>
  <c r="M28" i="10"/>
  <c r="AG28" i="10" s="1"/>
  <c r="AV27" i="10"/>
  <c r="AS27" i="10"/>
  <c r="AL27" i="10"/>
  <c r="AM27" i="10" s="1"/>
  <c r="M27" i="10"/>
  <c r="L27" i="10"/>
  <c r="K27" i="10"/>
  <c r="AN27" i="10" s="1"/>
  <c r="I27" i="10"/>
  <c r="F27" i="10"/>
  <c r="D27" i="10"/>
  <c r="AQ26" i="10"/>
  <c r="AP26" i="10"/>
  <c r="AJ26" i="10"/>
  <c r="AI26" i="10"/>
  <c r="AI27" i="10" s="1"/>
  <c r="AB26" i="10"/>
  <c r="Z26" i="10"/>
  <c r="X26" i="10"/>
  <c r="V26" i="10"/>
  <c r="O26" i="10"/>
  <c r="M26" i="10"/>
  <c r="AG26" i="10" s="1"/>
  <c r="AQ25" i="10"/>
  <c r="AP25" i="10"/>
  <c r="AJ25" i="10"/>
  <c r="AI25" i="10"/>
  <c r="AD25" i="10"/>
  <c r="AB25" i="10"/>
  <c r="Z25" i="10"/>
  <c r="X25" i="10"/>
  <c r="V25" i="10"/>
  <c r="Q25" i="10"/>
  <c r="O25" i="10"/>
  <c r="M25" i="10"/>
  <c r="AG25" i="10" s="1"/>
  <c r="AE25" i="10" s="1"/>
  <c r="AK25" i="10" s="1"/>
  <c r="AQ24" i="10"/>
  <c r="AQ27" i="10" s="1"/>
  <c r="AP24" i="10"/>
  <c r="AE24" i="10" s="1"/>
  <c r="AK24" i="10" s="1"/>
  <c r="AJ24" i="10"/>
  <c r="AI24" i="10"/>
  <c r="AG24" i="10"/>
  <c r="AD24" i="10"/>
  <c r="AB24" i="10"/>
  <c r="AB27" i="10" s="1"/>
  <c r="Z24" i="10"/>
  <c r="Z27" i="10" s="1"/>
  <c r="T24" i="10"/>
  <c r="Q24" i="10"/>
  <c r="M24" i="10"/>
  <c r="O24" i="10" s="1"/>
  <c r="O27" i="10" s="1"/>
  <c r="AV23" i="10"/>
  <c r="AS23" i="10"/>
  <c r="AQ23" i="10"/>
  <c r="AP23" i="10"/>
  <c r="AN23" i="10"/>
  <c r="AL23" i="10"/>
  <c r="AM23" i="10" s="1"/>
  <c r="AH23" i="10"/>
  <c r="AF23" i="10"/>
  <c r="L23" i="10"/>
  <c r="K23" i="10"/>
  <c r="AO23" i="10" s="1"/>
  <c r="I23" i="10"/>
  <c r="F23" i="10"/>
  <c r="D23" i="10"/>
  <c r="AQ22" i="10"/>
  <c r="AP22" i="10"/>
  <c r="AJ22" i="10"/>
  <c r="AI22" i="10"/>
  <c r="AG22" i="10"/>
  <c r="AE22" i="10"/>
  <c r="AK22" i="10" s="1"/>
  <c r="AD22" i="10"/>
  <c r="Z22" i="10"/>
  <c r="X22" i="10"/>
  <c r="T22" i="10"/>
  <c r="Q22" i="10"/>
  <c r="M22" i="10"/>
  <c r="V22" i="10" s="1"/>
  <c r="AQ21" i="10"/>
  <c r="AP21" i="10"/>
  <c r="AJ21" i="10"/>
  <c r="AI21" i="10"/>
  <c r="AG21" i="10"/>
  <c r="AE21" i="10"/>
  <c r="AK21" i="10" s="1"/>
  <c r="AB21" i="10"/>
  <c r="Z21" i="10"/>
  <c r="V21" i="10"/>
  <c r="T21" i="10"/>
  <c r="O21" i="10"/>
  <c r="M21" i="10"/>
  <c r="X21" i="10" s="1"/>
  <c r="AQ20" i="10"/>
  <c r="AP20" i="10"/>
  <c r="AJ20" i="10"/>
  <c r="AI20" i="10"/>
  <c r="AI23" i="10" s="1"/>
  <c r="AG20" i="10"/>
  <c r="AG23" i="10" s="1"/>
  <c r="X20" i="10"/>
  <c r="V20" i="10"/>
  <c r="M20" i="10"/>
  <c r="M23" i="10" s="1"/>
  <c r="AV19" i="10"/>
  <c r="AS19" i="10"/>
  <c r="AQ19" i="10"/>
  <c r="AP19" i="10"/>
  <c r="AO19" i="10"/>
  <c r="AL19" i="10"/>
  <c r="AM19" i="10" s="1"/>
  <c r="K19" i="10"/>
  <c r="AH19" i="10" s="1"/>
  <c r="I19" i="10"/>
  <c r="F19" i="10"/>
  <c r="D19" i="10"/>
  <c r="AQ18" i="10"/>
  <c r="AP18" i="10"/>
  <c r="AJ18" i="10"/>
  <c r="AI18" i="10"/>
  <c r="AI19" i="10" s="1"/>
  <c r="AB18" i="10"/>
  <c r="Z18" i="10"/>
  <c r="X18" i="10"/>
  <c r="V18" i="10"/>
  <c r="T18" i="10"/>
  <c r="Q18" i="10"/>
  <c r="O18" i="10"/>
  <c r="M18" i="10"/>
  <c r="AG18" i="10" s="1"/>
  <c r="AE18" i="10" s="1"/>
  <c r="AK18" i="10" s="1"/>
  <c r="AQ17" i="10"/>
  <c r="AP17" i="10"/>
  <c r="AJ17" i="10"/>
  <c r="AI17" i="10"/>
  <c r="AD17" i="10"/>
  <c r="X17" i="10"/>
  <c r="V17" i="10"/>
  <c r="T17" i="10"/>
  <c r="Q17" i="10"/>
  <c r="M17" i="10"/>
  <c r="AG17" i="10" s="1"/>
  <c r="AQ16" i="10"/>
  <c r="AP16" i="10"/>
  <c r="AJ16" i="10"/>
  <c r="AI16" i="10"/>
  <c r="Z16" i="10"/>
  <c r="X16" i="10"/>
  <c r="X19" i="10" s="1"/>
  <c r="V16" i="10"/>
  <c r="V19" i="10" s="1"/>
  <c r="T16" i="10"/>
  <c r="T19" i="10" s="1"/>
  <c r="M16" i="10"/>
  <c r="O16" i="10" s="1"/>
  <c r="AV15" i="10"/>
  <c r="AS15" i="10"/>
  <c r="AM15" i="10"/>
  <c r="AL15" i="10"/>
  <c r="AH15" i="10"/>
  <c r="L15" i="10"/>
  <c r="K15" i="10"/>
  <c r="AF15" i="10" s="1"/>
  <c r="I15" i="10"/>
  <c r="F15" i="10"/>
  <c r="D15" i="10"/>
  <c r="AQ14" i="10"/>
  <c r="AP14" i="10"/>
  <c r="AJ14" i="10"/>
  <c r="AI14" i="10"/>
  <c r="AG14" i="10"/>
  <c r="AB14" i="10"/>
  <c r="X14" i="10"/>
  <c r="V14" i="10"/>
  <c r="M14" i="10"/>
  <c r="AD14" i="10" s="1"/>
  <c r="AQ13" i="10"/>
  <c r="AP13" i="10"/>
  <c r="AJ13" i="10"/>
  <c r="AI13" i="10"/>
  <c r="AI15" i="10" s="1"/>
  <c r="AD13" i="10"/>
  <c r="Z13" i="10"/>
  <c r="X13" i="10"/>
  <c r="M13" i="10"/>
  <c r="AQ12" i="10"/>
  <c r="AQ15" i="10" s="1"/>
  <c r="AP12" i="10"/>
  <c r="AE12" i="10" s="1"/>
  <c r="AK12" i="10" s="1"/>
  <c r="AJ12" i="10"/>
  <c r="AI12" i="10"/>
  <c r="AG12" i="10"/>
  <c r="AB12" i="10"/>
  <c r="Z12" i="10"/>
  <c r="Q12" i="10"/>
  <c r="O12" i="10"/>
  <c r="M12" i="10"/>
  <c r="M15" i="10" s="1"/>
  <c r="AV11" i="10"/>
  <c r="AS11" i="10"/>
  <c r="AQ11" i="10"/>
  <c r="AL11" i="10"/>
  <c r="AM11" i="10" s="1"/>
  <c r="K11" i="10"/>
  <c r="AO11" i="10" s="1"/>
  <c r="I11" i="10"/>
  <c r="F11" i="10"/>
  <c r="D11" i="10"/>
  <c r="AQ10" i="10"/>
  <c r="AP10" i="10"/>
  <c r="AJ10" i="10"/>
  <c r="AI10" i="10"/>
  <c r="Z10" i="10"/>
  <c r="X10" i="10"/>
  <c r="V10" i="10"/>
  <c r="T10" i="10"/>
  <c r="M10" i="10"/>
  <c r="O10" i="10" s="1"/>
  <c r="AQ9" i="10"/>
  <c r="AP9" i="10"/>
  <c r="AP11" i="10" s="1"/>
  <c r="AJ9" i="10"/>
  <c r="AI9" i="10"/>
  <c r="AG9" i="10"/>
  <c r="AE9" i="10" s="1"/>
  <c r="AK9" i="10" s="1"/>
  <c r="AD9" i="10"/>
  <c r="AB9" i="10"/>
  <c r="Z9" i="10"/>
  <c r="X9" i="10"/>
  <c r="V9" i="10"/>
  <c r="T9" i="10"/>
  <c r="Q9" i="10"/>
  <c r="O9" i="10"/>
  <c r="M9" i="10"/>
  <c r="AQ8" i="10"/>
  <c r="AP8" i="10"/>
  <c r="AJ8" i="10"/>
  <c r="AI8" i="10"/>
  <c r="AI11" i="10" s="1"/>
  <c r="Z8" i="10"/>
  <c r="Z11" i="10" s="1"/>
  <c r="X8" i="10"/>
  <c r="X11" i="10" s="1"/>
  <c r="M8" i="10"/>
  <c r="T8" i="10" s="1"/>
  <c r="T11" i="10" s="1"/>
  <c r="AV7" i="10"/>
  <c r="AS7" i="10"/>
  <c r="AO7" i="10"/>
  <c r="AM7" i="10"/>
  <c r="AL7" i="10"/>
  <c r="AH7" i="10"/>
  <c r="K7" i="10"/>
  <c r="AF7" i="10" s="1"/>
  <c r="I7" i="10"/>
  <c r="F7" i="10"/>
  <c r="D7" i="10"/>
  <c r="AQ6" i="10"/>
  <c r="AP6" i="10"/>
  <c r="AE6" i="10" s="1"/>
  <c r="AK6" i="10" s="1"/>
  <c r="AJ6" i="10"/>
  <c r="AI6" i="10"/>
  <c r="AG6" i="10"/>
  <c r="AB6" i="10"/>
  <c r="Z6" i="10"/>
  <c r="V6" i="10"/>
  <c r="Q6" i="10"/>
  <c r="O6" i="10"/>
  <c r="M6" i="10"/>
  <c r="AD6" i="10" s="1"/>
  <c r="AQ5" i="10"/>
  <c r="AP5" i="10"/>
  <c r="AJ5" i="10"/>
  <c r="AI5" i="10"/>
  <c r="M5" i="10"/>
  <c r="AG5" i="10" s="1"/>
  <c r="AQ4" i="10"/>
  <c r="AQ7" i="10" s="1"/>
  <c r="AP4" i="10"/>
  <c r="AP7" i="10" s="1"/>
  <c r="AJ4" i="10"/>
  <c r="AI4" i="10"/>
  <c r="AI7" i="10" s="1"/>
  <c r="O4" i="10"/>
  <c r="M4" i="10"/>
  <c r="AG4" i="10" s="1"/>
  <c r="AV123" i="9"/>
  <c r="AS123" i="9"/>
  <c r="AM123" i="9"/>
  <c r="AL123" i="9"/>
  <c r="AH123" i="9"/>
  <c r="L123" i="9"/>
  <c r="AO123" i="9" s="1"/>
  <c r="K123" i="9"/>
  <c r="AN123" i="9" s="1"/>
  <c r="I123" i="9"/>
  <c r="F123" i="9"/>
  <c r="D123" i="9"/>
  <c r="AQ122" i="9"/>
  <c r="AQ123" i="9" s="1"/>
  <c r="AP122" i="9"/>
  <c r="AJ122" i="9"/>
  <c r="AI122" i="9"/>
  <c r="AG122" i="9"/>
  <c r="AE122" i="9" s="1"/>
  <c r="AK122" i="9" s="1"/>
  <c r="Z122" i="9"/>
  <c r="X122" i="9"/>
  <c r="V122" i="9"/>
  <c r="T122" i="9"/>
  <c r="Q122" i="9"/>
  <c r="M122" i="9"/>
  <c r="O122" i="9" s="1"/>
  <c r="AQ121" i="9"/>
  <c r="AP121" i="9"/>
  <c r="AJ121" i="9"/>
  <c r="AI121" i="9"/>
  <c r="AI123" i="9" s="1"/>
  <c r="T121" i="9"/>
  <c r="M121" i="9"/>
  <c r="AB121" i="9" s="1"/>
  <c r="AQ120" i="9"/>
  <c r="AP120" i="9"/>
  <c r="AP123" i="9" s="1"/>
  <c r="AJ120" i="9"/>
  <c r="AI120" i="9"/>
  <c r="AB120" i="9"/>
  <c r="X120" i="9"/>
  <c r="V120" i="9"/>
  <c r="O120" i="9"/>
  <c r="M120" i="9"/>
  <c r="M123" i="9" s="1"/>
  <c r="AV119" i="9"/>
  <c r="AS119" i="9"/>
  <c r="AQ119" i="9"/>
  <c r="AL119" i="9"/>
  <c r="AM119" i="9" s="1"/>
  <c r="M119" i="9"/>
  <c r="L119" i="9"/>
  <c r="AO119" i="9" s="1"/>
  <c r="K119" i="9"/>
  <c r="AH119" i="9" s="1"/>
  <c r="I119" i="9"/>
  <c r="F119" i="9"/>
  <c r="D119" i="9"/>
  <c r="AQ118" i="9"/>
  <c r="AP118" i="9"/>
  <c r="AJ118" i="9"/>
  <c r="AI118" i="9"/>
  <c r="AI119" i="9" s="1"/>
  <c r="AD118" i="9"/>
  <c r="AB118" i="9"/>
  <c r="Z118" i="9"/>
  <c r="X118" i="9"/>
  <c r="V118" i="9"/>
  <c r="T118" i="9"/>
  <c r="Q118" i="9"/>
  <c r="M118" i="9"/>
  <c r="AG118" i="9" s="1"/>
  <c r="AE118" i="9" s="1"/>
  <c r="AK118" i="9" s="1"/>
  <c r="AQ117" i="9"/>
  <c r="AP117" i="9"/>
  <c r="AJ117" i="9"/>
  <c r="AI117" i="9"/>
  <c r="AB117" i="9"/>
  <c r="Z117" i="9"/>
  <c r="X117" i="9"/>
  <c r="V117" i="9"/>
  <c r="T117" i="9"/>
  <c r="M117" i="9"/>
  <c r="AG117" i="9" s="1"/>
  <c r="AE117" i="9" s="1"/>
  <c r="AK117" i="9" s="1"/>
  <c r="AQ116" i="9"/>
  <c r="AP116" i="9"/>
  <c r="AP119" i="9" s="1"/>
  <c r="AJ116" i="9"/>
  <c r="AI116" i="9"/>
  <c r="AD116" i="9"/>
  <c r="AB116" i="9"/>
  <c r="AB119" i="9" s="1"/>
  <c r="Z116" i="9"/>
  <c r="Z119" i="9" s="1"/>
  <c r="X116" i="9"/>
  <c r="X119" i="9" s="1"/>
  <c r="M116" i="9"/>
  <c r="O116" i="9" s="1"/>
  <c r="AV115" i="9"/>
  <c r="AS115" i="9"/>
  <c r="AP115" i="9"/>
  <c r="AO115" i="9"/>
  <c r="AM115" i="9"/>
  <c r="AL115" i="9"/>
  <c r="AH115" i="9"/>
  <c r="L115" i="9"/>
  <c r="K115" i="9"/>
  <c r="AN115" i="9" s="1"/>
  <c r="I115" i="9"/>
  <c r="F115" i="9"/>
  <c r="D115" i="9"/>
  <c r="AQ114" i="9"/>
  <c r="AQ115" i="9" s="1"/>
  <c r="AP114" i="9"/>
  <c r="AJ114" i="9"/>
  <c r="AI114" i="9"/>
  <c r="AG114" i="9"/>
  <c r="AE114" i="9" s="1"/>
  <c r="AK114" i="9" s="1"/>
  <c r="Q114" i="9"/>
  <c r="O114" i="9"/>
  <c r="M114" i="9"/>
  <c r="Z114" i="9" s="1"/>
  <c r="Z115" i="9" s="1"/>
  <c r="AQ113" i="9"/>
  <c r="AP113" i="9"/>
  <c r="AJ113" i="9"/>
  <c r="AI113" i="9"/>
  <c r="AG113" i="9"/>
  <c r="Z113" i="9"/>
  <c r="T113" i="9"/>
  <c r="Q113" i="9"/>
  <c r="Q115" i="9" s="1"/>
  <c r="O113" i="9"/>
  <c r="M113" i="9"/>
  <c r="AB113" i="9" s="1"/>
  <c r="AQ112" i="9"/>
  <c r="AP112" i="9"/>
  <c r="AJ112" i="9"/>
  <c r="AI112" i="9"/>
  <c r="AI115" i="9" s="1"/>
  <c r="AB112" i="9"/>
  <c r="Z112" i="9"/>
  <c r="X112" i="9"/>
  <c r="V112" i="9"/>
  <c r="T112" i="9"/>
  <c r="Q112" i="9"/>
  <c r="O112" i="9"/>
  <c r="O115" i="9" s="1"/>
  <c r="M112" i="9"/>
  <c r="M115" i="9" s="1"/>
  <c r="AV111" i="9"/>
  <c r="AS111" i="9"/>
  <c r="AQ111" i="9"/>
  <c r="AP111" i="9"/>
  <c r="AL111" i="9"/>
  <c r="AM111" i="9" s="1"/>
  <c r="AH111" i="9"/>
  <c r="Z111" i="9"/>
  <c r="M111" i="9"/>
  <c r="K111" i="9"/>
  <c r="AF111" i="9" s="1"/>
  <c r="I111" i="9"/>
  <c r="F111" i="9"/>
  <c r="D111" i="9"/>
  <c r="AQ110" i="9"/>
  <c r="AP110" i="9"/>
  <c r="AJ110" i="9"/>
  <c r="AI110" i="9"/>
  <c r="AG110" i="9"/>
  <c r="AE110" i="9" s="1"/>
  <c r="AK110" i="9" s="1"/>
  <c r="AD110" i="9"/>
  <c r="AB110" i="9"/>
  <c r="Z110" i="9"/>
  <c r="X110" i="9"/>
  <c r="V110" i="9"/>
  <c r="T110" i="9"/>
  <c r="Q110" i="9"/>
  <c r="O110" i="9"/>
  <c r="M110" i="9"/>
  <c r="AQ109" i="9"/>
  <c r="AP109" i="9"/>
  <c r="AJ109" i="9"/>
  <c r="AI109" i="9"/>
  <c r="AG109" i="9"/>
  <c r="AE109" i="9" s="1"/>
  <c r="AK109" i="9" s="1"/>
  <c r="AB109" i="9"/>
  <c r="Z109" i="9"/>
  <c r="X109" i="9"/>
  <c r="V109" i="9"/>
  <c r="T109" i="9"/>
  <c r="M109" i="9"/>
  <c r="AD109" i="9" s="1"/>
  <c r="AQ108" i="9"/>
  <c r="AP108" i="9"/>
  <c r="AJ108" i="9"/>
  <c r="AI108" i="9"/>
  <c r="AI111" i="9" s="1"/>
  <c r="AG108" i="9"/>
  <c r="AG111" i="9" s="1"/>
  <c r="AD108" i="9"/>
  <c r="Z108" i="9"/>
  <c r="X108" i="9"/>
  <c r="X111" i="9" s="1"/>
  <c r="V108" i="9"/>
  <c r="V111" i="9" s="1"/>
  <c r="M108" i="9"/>
  <c r="O108" i="9" s="1"/>
  <c r="AV107" i="9"/>
  <c r="AS107" i="9"/>
  <c r="AQ107" i="9"/>
  <c r="AP107" i="9"/>
  <c r="AM107" i="9"/>
  <c r="AL107" i="9"/>
  <c r="K107" i="9"/>
  <c r="AF107" i="9" s="1"/>
  <c r="I107" i="9"/>
  <c r="F107" i="9"/>
  <c r="D107" i="9"/>
  <c r="AQ106" i="9"/>
  <c r="AP106" i="9"/>
  <c r="AJ106" i="9"/>
  <c r="AI106" i="9"/>
  <c r="AI107" i="9" s="1"/>
  <c r="AB106" i="9"/>
  <c r="Z106" i="9"/>
  <c r="X106" i="9"/>
  <c r="V106" i="9"/>
  <c r="T106" i="9"/>
  <c r="Q106" i="9"/>
  <c r="O106" i="9"/>
  <c r="M106" i="9"/>
  <c r="AD106" i="9" s="1"/>
  <c r="AQ105" i="9"/>
  <c r="AP105" i="9"/>
  <c r="AJ105" i="9"/>
  <c r="AI105" i="9"/>
  <c r="X105" i="9"/>
  <c r="V105" i="9"/>
  <c r="T105" i="9"/>
  <c r="T107" i="9" s="1"/>
  <c r="M105" i="9"/>
  <c r="AQ104" i="9"/>
  <c r="AP104" i="9"/>
  <c r="AJ104" i="9"/>
  <c r="AI104" i="9"/>
  <c r="AD104" i="9"/>
  <c r="AB104" i="9"/>
  <c r="Z104" i="9"/>
  <c r="X104" i="9"/>
  <c r="X107" i="9" s="1"/>
  <c r="V104" i="9"/>
  <c r="V107" i="9" s="1"/>
  <c r="T104" i="9"/>
  <c r="O104" i="9"/>
  <c r="M104" i="9"/>
  <c r="AG104" i="9" s="1"/>
  <c r="AV103" i="9"/>
  <c r="AS103" i="9"/>
  <c r="AL103" i="9"/>
  <c r="AM103" i="9" s="1"/>
  <c r="L103" i="9"/>
  <c r="AO103" i="9" s="1"/>
  <c r="K103" i="9"/>
  <c r="AN103" i="9" s="1"/>
  <c r="I103" i="9"/>
  <c r="F103" i="9"/>
  <c r="D103" i="9"/>
  <c r="AQ102" i="9"/>
  <c r="AP102" i="9"/>
  <c r="AJ102" i="9"/>
  <c r="AI102" i="9"/>
  <c r="AI103" i="9" s="1"/>
  <c r="AG102" i="9"/>
  <c r="AD102" i="9"/>
  <c r="X102" i="9"/>
  <c r="V102" i="9"/>
  <c r="M102" i="9"/>
  <c r="O102" i="9" s="1"/>
  <c r="AQ101" i="9"/>
  <c r="AP101" i="9"/>
  <c r="AJ101" i="9"/>
  <c r="AI101" i="9"/>
  <c r="AB101" i="9"/>
  <c r="Z101" i="9"/>
  <c r="X101" i="9"/>
  <c r="O101" i="9"/>
  <c r="M101" i="9"/>
  <c r="Q101" i="9" s="1"/>
  <c r="AQ100" i="9"/>
  <c r="AQ103" i="9" s="1"/>
  <c r="AP100" i="9"/>
  <c r="AP103" i="9" s="1"/>
  <c r="AJ100" i="9"/>
  <c r="AI100" i="9"/>
  <c r="AG100" i="9"/>
  <c r="AD100" i="9"/>
  <c r="AB100" i="9"/>
  <c r="Z100" i="9"/>
  <c r="Q100" i="9"/>
  <c r="M100" i="9"/>
  <c r="T100" i="9" s="1"/>
  <c r="AV99" i="9"/>
  <c r="AS99" i="9"/>
  <c r="AL99" i="9"/>
  <c r="AM99" i="9" s="1"/>
  <c r="AB99" i="9"/>
  <c r="K99" i="9"/>
  <c r="AH99" i="9" s="1"/>
  <c r="I99" i="9"/>
  <c r="F99" i="9"/>
  <c r="D99" i="9"/>
  <c r="AQ98" i="9"/>
  <c r="AP98" i="9"/>
  <c r="AJ98" i="9"/>
  <c r="AI98" i="9"/>
  <c r="AD98" i="9"/>
  <c r="AB98" i="9"/>
  <c r="Z98" i="9"/>
  <c r="X98" i="9"/>
  <c r="V98" i="9"/>
  <c r="T98" i="9"/>
  <c r="O98" i="9"/>
  <c r="M98" i="9"/>
  <c r="AG98" i="9" s="1"/>
  <c r="AE98" i="9" s="1"/>
  <c r="AK98" i="9" s="1"/>
  <c r="AQ97" i="9"/>
  <c r="AP97" i="9"/>
  <c r="AP99" i="9" s="1"/>
  <c r="AJ97" i="9"/>
  <c r="AI97" i="9"/>
  <c r="AG97" i="9"/>
  <c r="AB97" i="9"/>
  <c r="Z97" i="9"/>
  <c r="X97" i="9"/>
  <c r="V97" i="9"/>
  <c r="Q97" i="9"/>
  <c r="M97" i="9"/>
  <c r="AE97" i="9" s="1"/>
  <c r="AK97" i="9" s="1"/>
  <c r="AQ96" i="9"/>
  <c r="AQ99" i="9" s="1"/>
  <c r="AP96" i="9"/>
  <c r="AJ96" i="9"/>
  <c r="AI96" i="9"/>
  <c r="AI99" i="9" s="1"/>
  <c r="AB96" i="9"/>
  <c r="Z96" i="9"/>
  <c r="Z99" i="9" s="1"/>
  <c r="M96" i="9"/>
  <c r="AG96" i="9" s="1"/>
  <c r="AG99" i="9" s="1"/>
  <c r="AV95" i="9"/>
  <c r="AS95" i="9"/>
  <c r="AN95" i="9"/>
  <c r="AL95" i="9"/>
  <c r="AM95" i="9" s="1"/>
  <c r="AH95" i="9"/>
  <c r="AF95" i="9"/>
  <c r="K95" i="9"/>
  <c r="L95" i="9" s="1"/>
  <c r="AO95" i="9" s="1"/>
  <c r="I95" i="9"/>
  <c r="F95" i="9"/>
  <c r="D95" i="9"/>
  <c r="AQ94" i="9"/>
  <c r="AP94" i="9"/>
  <c r="AJ94" i="9"/>
  <c r="AI94" i="9"/>
  <c r="AG94" i="9"/>
  <c r="AD94" i="9"/>
  <c r="AB94" i="9"/>
  <c r="Z94" i="9"/>
  <c r="Q94" i="9"/>
  <c r="M94" i="9"/>
  <c r="T94" i="9" s="1"/>
  <c r="AQ93" i="9"/>
  <c r="AP93" i="9"/>
  <c r="AJ93" i="9"/>
  <c r="AI93" i="9"/>
  <c r="AB93" i="9"/>
  <c r="M93" i="9"/>
  <c r="V93" i="9" s="1"/>
  <c r="AQ92" i="9"/>
  <c r="AQ95" i="9" s="1"/>
  <c r="AP92" i="9"/>
  <c r="AP95" i="9" s="1"/>
  <c r="AJ92" i="9"/>
  <c r="AI92" i="9"/>
  <c r="AI95" i="9" s="1"/>
  <c r="M92" i="9"/>
  <c r="X92" i="9" s="1"/>
  <c r="AV91" i="9"/>
  <c r="AS91" i="9"/>
  <c r="AQ91" i="9"/>
  <c r="AL91" i="9"/>
  <c r="AM91" i="9" s="1"/>
  <c r="M91" i="9"/>
  <c r="K91" i="9"/>
  <c r="L91" i="9" s="1"/>
  <c r="AO91" i="9" s="1"/>
  <c r="I91" i="9"/>
  <c r="F91" i="9"/>
  <c r="D91" i="9"/>
  <c r="AQ90" i="9"/>
  <c r="AP90" i="9"/>
  <c r="AJ90" i="9"/>
  <c r="AI90" i="9"/>
  <c r="AI91" i="9" s="1"/>
  <c r="AG90" i="9"/>
  <c r="AE90" i="9"/>
  <c r="AK90" i="9" s="1"/>
  <c r="AD90" i="9"/>
  <c r="Z90" i="9"/>
  <c r="V90" i="9"/>
  <c r="T90" i="9"/>
  <c r="Q90" i="9"/>
  <c r="O90" i="9"/>
  <c r="M90" i="9"/>
  <c r="X90" i="9" s="1"/>
  <c r="AQ89" i="9"/>
  <c r="AP89" i="9"/>
  <c r="AJ89" i="9"/>
  <c r="AI89" i="9"/>
  <c r="AG89" i="9"/>
  <c r="AE89" i="9" s="1"/>
  <c r="AK89" i="9" s="1"/>
  <c r="AB89" i="9"/>
  <c r="X89" i="9"/>
  <c r="V89" i="9"/>
  <c r="T89" i="9"/>
  <c r="Q89" i="9"/>
  <c r="M89" i="9"/>
  <c r="Z89" i="9" s="1"/>
  <c r="AQ88" i="9"/>
  <c r="AP88" i="9"/>
  <c r="AP91" i="9" s="1"/>
  <c r="AJ88" i="9"/>
  <c r="AI88" i="9"/>
  <c r="AG88" i="9"/>
  <c r="AG91" i="9" s="1"/>
  <c r="AD88" i="9"/>
  <c r="Z88" i="9"/>
  <c r="Z91" i="9" s="1"/>
  <c r="Y91" i="9" s="1"/>
  <c r="X88" i="9"/>
  <c r="V88" i="9"/>
  <c r="V91" i="9" s="1"/>
  <c r="T88" i="9"/>
  <c r="T91" i="9" s="1"/>
  <c r="R91" i="9" s="1"/>
  <c r="M88" i="9"/>
  <c r="AB88" i="9" s="1"/>
  <c r="AV87" i="9"/>
  <c r="AS87" i="9"/>
  <c r="AQ87" i="9"/>
  <c r="AM87" i="9"/>
  <c r="AL87" i="9"/>
  <c r="K87" i="9"/>
  <c r="AH87" i="9" s="1"/>
  <c r="I87" i="9"/>
  <c r="F87" i="9"/>
  <c r="D87" i="9"/>
  <c r="AQ86" i="9"/>
  <c r="AP86" i="9"/>
  <c r="AJ86" i="9"/>
  <c r="AI86" i="9"/>
  <c r="AG86" i="9"/>
  <c r="AE86" i="9" s="1"/>
  <c r="AK86" i="9" s="1"/>
  <c r="AD86" i="9"/>
  <c r="AB86" i="9"/>
  <c r="Z86" i="9"/>
  <c r="X86" i="9"/>
  <c r="V86" i="9"/>
  <c r="T86" i="9"/>
  <c r="T87" i="9" s="1"/>
  <c r="Q86" i="9"/>
  <c r="O86" i="9"/>
  <c r="M86" i="9"/>
  <c r="AQ85" i="9"/>
  <c r="AP85" i="9"/>
  <c r="AJ85" i="9"/>
  <c r="AI85" i="9"/>
  <c r="AI87" i="9" s="1"/>
  <c r="Z85" i="9"/>
  <c r="X85" i="9"/>
  <c r="V85" i="9"/>
  <c r="T85" i="9"/>
  <c r="Q85" i="9"/>
  <c r="M85" i="9"/>
  <c r="AG85" i="9" s="1"/>
  <c r="AQ84" i="9"/>
  <c r="AP84" i="9"/>
  <c r="AE84" i="9" s="1"/>
  <c r="AK84" i="9" s="1"/>
  <c r="AJ84" i="9"/>
  <c r="AI84" i="9"/>
  <c r="AG84" i="9"/>
  <c r="AD84" i="9"/>
  <c r="AB84" i="9"/>
  <c r="Z84" i="9"/>
  <c r="Z87" i="9" s="1"/>
  <c r="X84" i="9"/>
  <c r="X87" i="9" s="1"/>
  <c r="V84" i="9"/>
  <c r="V87" i="9" s="1"/>
  <c r="T84" i="9"/>
  <c r="O84" i="9"/>
  <c r="M84" i="9"/>
  <c r="Q84" i="9" s="1"/>
  <c r="Q87" i="9" s="1"/>
  <c r="AV83" i="9"/>
  <c r="AS83" i="9"/>
  <c r="AQ83" i="9"/>
  <c r="AL83" i="9"/>
  <c r="AM83" i="9" s="1"/>
  <c r="K83" i="9"/>
  <c r="AF83" i="9" s="1"/>
  <c r="I83" i="9"/>
  <c r="F83" i="9"/>
  <c r="D83" i="9"/>
  <c r="AQ82" i="9"/>
  <c r="AP82" i="9"/>
  <c r="AJ82" i="9"/>
  <c r="AI82" i="9"/>
  <c r="AG82" i="9"/>
  <c r="AD82" i="9"/>
  <c r="Z82" i="9"/>
  <c r="X82" i="9"/>
  <c r="V82" i="9"/>
  <c r="T82" i="9"/>
  <c r="Q82" i="9"/>
  <c r="M82" i="9"/>
  <c r="AB82" i="9" s="1"/>
  <c r="AQ81" i="9"/>
  <c r="AP81" i="9"/>
  <c r="AJ81" i="9"/>
  <c r="AI81" i="9"/>
  <c r="AI83" i="9" s="1"/>
  <c r="AB81" i="9"/>
  <c r="Z81" i="9"/>
  <c r="X81" i="9"/>
  <c r="V81" i="9"/>
  <c r="T81" i="9"/>
  <c r="O81" i="9"/>
  <c r="M81" i="9"/>
  <c r="AD81" i="9" s="1"/>
  <c r="AQ80" i="9"/>
  <c r="AP80" i="9"/>
  <c r="AP83" i="9" s="1"/>
  <c r="AJ80" i="9"/>
  <c r="AI80" i="9"/>
  <c r="AB80" i="9"/>
  <c r="AB83" i="9" s="1"/>
  <c r="Z80" i="9"/>
  <c r="Z83" i="9" s="1"/>
  <c r="X80" i="9"/>
  <c r="X83" i="9" s="1"/>
  <c r="M80" i="9"/>
  <c r="AG80" i="9" s="1"/>
  <c r="AV79" i="9"/>
  <c r="AS79" i="9"/>
  <c r="AL79" i="9"/>
  <c r="AM79" i="9" s="1"/>
  <c r="L79" i="9"/>
  <c r="AO79" i="9" s="1"/>
  <c r="K79" i="9"/>
  <c r="AN79" i="9" s="1"/>
  <c r="I79" i="9"/>
  <c r="F79" i="9"/>
  <c r="D79" i="9"/>
  <c r="AQ78" i="9"/>
  <c r="AP78" i="9"/>
  <c r="AE78" i="9" s="1"/>
  <c r="AK78" i="9" s="1"/>
  <c r="AJ78" i="9"/>
  <c r="AI78" i="9"/>
  <c r="AG78" i="9"/>
  <c r="AD78" i="9"/>
  <c r="AB78" i="9"/>
  <c r="Z78" i="9"/>
  <c r="X78" i="9"/>
  <c r="V78" i="9"/>
  <c r="T78" i="9"/>
  <c r="Q78" i="9"/>
  <c r="O78" i="9"/>
  <c r="M78" i="9"/>
  <c r="AQ77" i="9"/>
  <c r="AP77" i="9"/>
  <c r="AJ77" i="9"/>
  <c r="AI77" i="9"/>
  <c r="AD77" i="9"/>
  <c r="AB77" i="9"/>
  <c r="Z77" i="9"/>
  <c r="X77" i="9"/>
  <c r="V77" i="9"/>
  <c r="M77" i="9"/>
  <c r="Q77" i="9" s="1"/>
  <c r="AQ76" i="9"/>
  <c r="AQ79" i="9" s="1"/>
  <c r="AP76" i="9"/>
  <c r="AP79" i="9" s="1"/>
  <c r="AJ76" i="9"/>
  <c r="AI76" i="9"/>
  <c r="AI79" i="9" s="1"/>
  <c r="M76" i="9"/>
  <c r="T76" i="9" s="1"/>
  <c r="AV75" i="9"/>
  <c r="AS75" i="9"/>
  <c r="AQ75" i="9"/>
  <c r="AM75" i="9"/>
  <c r="AL75" i="9"/>
  <c r="AB75" i="9"/>
  <c r="AA75" i="9"/>
  <c r="M75" i="9"/>
  <c r="K75" i="9"/>
  <c r="AH75" i="9" s="1"/>
  <c r="I75" i="9"/>
  <c r="F75" i="9"/>
  <c r="D75" i="9"/>
  <c r="AQ74" i="9"/>
  <c r="AP74" i="9"/>
  <c r="AJ74" i="9"/>
  <c r="AI74" i="9"/>
  <c r="AB74" i="9"/>
  <c r="Z74" i="9"/>
  <c r="X74" i="9"/>
  <c r="V74" i="9"/>
  <c r="T74" i="9"/>
  <c r="M74" i="9"/>
  <c r="AG74" i="9" s="1"/>
  <c r="AQ73" i="9"/>
  <c r="AP73" i="9"/>
  <c r="AJ73" i="9"/>
  <c r="AI73" i="9"/>
  <c r="AD73" i="9"/>
  <c r="AB73" i="9"/>
  <c r="Z73" i="9"/>
  <c r="X73" i="9"/>
  <c r="V73" i="9"/>
  <c r="M73" i="9"/>
  <c r="AG73" i="9" s="1"/>
  <c r="AQ72" i="9"/>
  <c r="AP72" i="9"/>
  <c r="AP75" i="9" s="1"/>
  <c r="AJ72" i="9"/>
  <c r="AI72" i="9"/>
  <c r="AI75" i="9" s="1"/>
  <c r="AD72" i="9"/>
  <c r="AB72" i="9"/>
  <c r="Z72" i="9"/>
  <c r="Z75" i="9" s="1"/>
  <c r="X72" i="9"/>
  <c r="X75" i="9" s="1"/>
  <c r="Q72" i="9"/>
  <c r="O72" i="9"/>
  <c r="M72" i="9"/>
  <c r="AG72" i="9" s="1"/>
  <c r="AV71" i="9"/>
  <c r="AS71" i="9"/>
  <c r="AN71" i="9"/>
  <c r="AL71" i="9"/>
  <c r="AM71" i="9" s="1"/>
  <c r="AF71" i="9"/>
  <c r="L71" i="9"/>
  <c r="AO71" i="9" s="1"/>
  <c r="K71" i="9"/>
  <c r="AH71" i="9" s="1"/>
  <c r="I71" i="9"/>
  <c r="F71" i="9"/>
  <c r="D71" i="9"/>
  <c r="AQ70" i="9"/>
  <c r="AP70" i="9"/>
  <c r="AJ70" i="9"/>
  <c r="AI70" i="9"/>
  <c r="M70" i="9"/>
  <c r="T70" i="9" s="1"/>
  <c r="AQ69" i="9"/>
  <c r="AP69" i="9"/>
  <c r="AJ69" i="9"/>
  <c r="AI69" i="9"/>
  <c r="O69" i="9"/>
  <c r="M69" i="9"/>
  <c r="V69" i="9" s="1"/>
  <c r="AQ68" i="9"/>
  <c r="AQ71" i="9" s="1"/>
  <c r="AP68" i="9"/>
  <c r="AP71" i="9" s="1"/>
  <c r="AJ68" i="9"/>
  <c r="AI68" i="9"/>
  <c r="AI71" i="9" s="1"/>
  <c r="M68" i="9"/>
  <c r="X68" i="9" s="1"/>
  <c r="AV67" i="9"/>
  <c r="AS67" i="9"/>
  <c r="AL67" i="9"/>
  <c r="AM67" i="9" s="1"/>
  <c r="M67" i="9"/>
  <c r="L67" i="9"/>
  <c r="AO67" i="9" s="1"/>
  <c r="K67" i="9"/>
  <c r="AH67" i="9" s="1"/>
  <c r="I67" i="9"/>
  <c r="F67" i="9"/>
  <c r="D67" i="9"/>
  <c r="AQ66" i="9"/>
  <c r="AP66" i="9"/>
  <c r="AP67" i="9" s="1"/>
  <c r="AJ66" i="9"/>
  <c r="AI66" i="9"/>
  <c r="AD66" i="9"/>
  <c r="AB66" i="9"/>
  <c r="Z66" i="9"/>
  <c r="X66" i="9"/>
  <c r="V66" i="9"/>
  <c r="Q66" i="9"/>
  <c r="O66" i="9"/>
  <c r="M66" i="9"/>
  <c r="AG66" i="9" s="1"/>
  <c r="AE66" i="9" s="1"/>
  <c r="AK66" i="9" s="1"/>
  <c r="AQ65" i="9"/>
  <c r="AP65" i="9"/>
  <c r="AJ65" i="9"/>
  <c r="AI65" i="9"/>
  <c r="AG65" i="9"/>
  <c r="AE65" i="9"/>
  <c r="AK65" i="9" s="1"/>
  <c r="AD65" i="9"/>
  <c r="AB65" i="9"/>
  <c r="Z65" i="9"/>
  <c r="X65" i="9"/>
  <c r="T65" i="9"/>
  <c r="Q65" i="9"/>
  <c r="O65" i="9"/>
  <c r="M65" i="9"/>
  <c r="V65" i="9" s="1"/>
  <c r="AQ64" i="9"/>
  <c r="AQ67" i="9" s="1"/>
  <c r="AP64" i="9"/>
  <c r="AJ64" i="9"/>
  <c r="AI64" i="9"/>
  <c r="AI67" i="9" s="1"/>
  <c r="AG64" i="9"/>
  <c r="AE64" i="9"/>
  <c r="AK64" i="9" s="1"/>
  <c r="AD64" i="9"/>
  <c r="AD67" i="9" s="1"/>
  <c r="AB64" i="9"/>
  <c r="AB67" i="9" s="1"/>
  <c r="Z64" i="9"/>
  <c r="Z67" i="9" s="1"/>
  <c r="T64" i="9"/>
  <c r="M64" i="9"/>
  <c r="X64" i="9" s="1"/>
  <c r="X67" i="9" s="1"/>
  <c r="AV63" i="9"/>
  <c r="AS63" i="9"/>
  <c r="AN63" i="9"/>
  <c r="AM63" i="9"/>
  <c r="AL63" i="9"/>
  <c r="AH63" i="9"/>
  <c r="L63" i="9"/>
  <c r="AO63" i="9" s="1"/>
  <c r="K63" i="9"/>
  <c r="AF63" i="9" s="1"/>
  <c r="I63" i="9"/>
  <c r="F63" i="9"/>
  <c r="D63" i="9"/>
  <c r="AQ62" i="9"/>
  <c r="AQ63" i="9" s="1"/>
  <c r="AP62" i="9"/>
  <c r="AJ62" i="9"/>
  <c r="AI62" i="9"/>
  <c r="AG62" i="9"/>
  <c r="X62" i="9"/>
  <c r="M62" i="9"/>
  <c r="Z62" i="9" s="1"/>
  <c r="AQ61" i="9"/>
  <c r="AP61" i="9"/>
  <c r="AJ61" i="9"/>
  <c r="AI61" i="9"/>
  <c r="Z61" i="9"/>
  <c r="T61" i="9"/>
  <c r="Q61" i="9"/>
  <c r="O61" i="9"/>
  <c r="M61" i="9"/>
  <c r="AB61" i="9" s="1"/>
  <c r="AQ60" i="9"/>
  <c r="AP60" i="9"/>
  <c r="AP63" i="9" s="1"/>
  <c r="AJ60" i="9"/>
  <c r="AI60" i="9"/>
  <c r="AI63" i="9" s="1"/>
  <c r="AB60" i="9"/>
  <c r="X60" i="9"/>
  <c r="V60" i="9"/>
  <c r="T60" i="9"/>
  <c r="Q60" i="9"/>
  <c r="O60" i="9"/>
  <c r="M60" i="9"/>
  <c r="M63" i="9" s="1"/>
  <c r="AV59" i="9"/>
  <c r="AS59" i="9"/>
  <c r="AQ59" i="9"/>
  <c r="AL59" i="9"/>
  <c r="AM59" i="9" s="1"/>
  <c r="K59" i="9"/>
  <c r="AH59" i="9" s="1"/>
  <c r="I59" i="9"/>
  <c r="F59" i="9"/>
  <c r="D59" i="9"/>
  <c r="AQ58" i="9"/>
  <c r="AP58" i="9"/>
  <c r="AE58" i="9" s="1"/>
  <c r="AK58" i="9" s="1"/>
  <c r="AJ58" i="9"/>
  <c r="AI58" i="9"/>
  <c r="AG58" i="9"/>
  <c r="AD58" i="9"/>
  <c r="AB58" i="9"/>
  <c r="Z58" i="9"/>
  <c r="X58" i="9"/>
  <c r="V58" i="9"/>
  <c r="T58" i="9"/>
  <c r="Q58" i="9"/>
  <c r="M58" i="9"/>
  <c r="O58" i="9" s="1"/>
  <c r="AQ57" i="9"/>
  <c r="AP57" i="9"/>
  <c r="AJ57" i="9"/>
  <c r="AI57" i="9"/>
  <c r="AG57" i="9"/>
  <c r="AE57" i="9" s="1"/>
  <c r="AK57" i="9" s="1"/>
  <c r="AD57" i="9"/>
  <c r="AB57" i="9"/>
  <c r="Z57" i="9"/>
  <c r="X57" i="9"/>
  <c r="V57" i="9"/>
  <c r="T57" i="9"/>
  <c r="M57" i="9"/>
  <c r="Q57" i="9" s="1"/>
  <c r="AQ56" i="9"/>
  <c r="AP56" i="9"/>
  <c r="AP59" i="9" s="1"/>
  <c r="AJ56" i="9"/>
  <c r="AI56" i="9"/>
  <c r="AI59" i="9" s="1"/>
  <c r="Z56" i="9"/>
  <c r="Z59" i="9" s="1"/>
  <c r="X56" i="9"/>
  <c r="X59" i="9" s="1"/>
  <c r="M56" i="9"/>
  <c r="O56" i="9" s="1"/>
  <c r="AV55" i="9"/>
  <c r="AS55" i="9"/>
  <c r="AL55" i="9"/>
  <c r="AM55" i="9" s="1"/>
  <c r="T55" i="9"/>
  <c r="K55" i="9"/>
  <c r="AF55" i="9" s="1"/>
  <c r="I55" i="9"/>
  <c r="F55" i="9"/>
  <c r="D55" i="9"/>
  <c r="AQ54" i="9"/>
  <c r="AP54" i="9"/>
  <c r="AJ54" i="9"/>
  <c r="AI54" i="9"/>
  <c r="AI55" i="9" s="1"/>
  <c r="AB54" i="9"/>
  <c r="X54" i="9"/>
  <c r="V54" i="9"/>
  <c r="T54" i="9"/>
  <c r="Q54" i="9"/>
  <c r="O54" i="9"/>
  <c r="M54" i="9"/>
  <c r="AD54" i="9" s="1"/>
  <c r="AQ53" i="9"/>
  <c r="AP53" i="9"/>
  <c r="AJ53" i="9"/>
  <c r="AI53" i="9"/>
  <c r="AD53" i="9"/>
  <c r="Z53" i="9"/>
  <c r="X53" i="9"/>
  <c r="V53" i="9"/>
  <c r="T53" i="9"/>
  <c r="Q53" i="9"/>
  <c r="O53" i="9"/>
  <c r="M53" i="9"/>
  <c r="AQ52" i="9"/>
  <c r="AQ55" i="9" s="1"/>
  <c r="AP52" i="9"/>
  <c r="AP55" i="9" s="1"/>
  <c r="AJ52" i="9"/>
  <c r="AI52" i="9"/>
  <c r="AB52" i="9"/>
  <c r="Z52" i="9"/>
  <c r="V52" i="9"/>
  <c r="V55" i="9" s="1"/>
  <c r="T52" i="9"/>
  <c r="M52" i="9"/>
  <c r="AG52" i="9" s="1"/>
  <c r="AV51" i="9"/>
  <c r="AS51" i="9"/>
  <c r="AN51" i="9"/>
  <c r="AL51" i="9"/>
  <c r="AM51" i="9" s="1"/>
  <c r="AH51" i="9"/>
  <c r="M51" i="9"/>
  <c r="L51" i="9"/>
  <c r="AO51" i="9" s="1"/>
  <c r="K51" i="9"/>
  <c r="AF51" i="9" s="1"/>
  <c r="I51" i="9"/>
  <c r="F51" i="9"/>
  <c r="D51" i="9"/>
  <c r="AQ50" i="9"/>
  <c r="AP50" i="9"/>
  <c r="AJ50" i="9"/>
  <c r="AI50" i="9"/>
  <c r="AI51" i="9" s="1"/>
  <c r="Z50" i="9"/>
  <c r="X50" i="9"/>
  <c r="M50" i="9"/>
  <c r="O50" i="9" s="1"/>
  <c r="AQ49" i="9"/>
  <c r="AP49" i="9"/>
  <c r="AJ49" i="9"/>
  <c r="AI49" i="9"/>
  <c r="AG49" i="9"/>
  <c r="AE49" i="9" s="1"/>
  <c r="AK49" i="9" s="1"/>
  <c r="AD49" i="9"/>
  <c r="AB49" i="9"/>
  <c r="Z49" i="9"/>
  <c r="X49" i="9"/>
  <c r="V49" i="9"/>
  <c r="T49" i="9"/>
  <c r="Q49" i="9"/>
  <c r="O49" i="9"/>
  <c r="M49" i="9"/>
  <c r="AQ48" i="9"/>
  <c r="AQ51" i="9" s="1"/>
  <c r="AP48" i="9"/>
  <c r="AP51" i="9" s="1"/>
  <c r="AJ48" i="9"/>
  <c r="AI48" i="9"/>
  <c r="AG48" i="9"/>
  <c r="AD48" i="9"/>
  <c r="AB48" i="9"/>
  <c r="M48" i="9"/>
  <c r="T48" i="9" s="1"/>
  <c r="AV47" i="9"/>
  <c r="AS47" i="9"/>
  <c r="AL47" i="9"/>
  <c r="AM47" i="9" s="1"/>
  <c r="K47" i="9"/>
  <c r="AH47" i="9" s="1"/>
  <c r="I47" i="9"/>
  <c r="F47" i="9"/>
  <c r="D47" i="9"/>
  <c r="AQ46" i="9"/>
  <c r="AP46" i="9"/>
  <c r="AJ46" i="9"/>
  <c r="AI46" i="9"/>
  <c r="AB46" i="9"/>
  <c r="Z46" i="9"/>
  <c r="V46" i="9"/>
  <c r="T46" i="9"/>
  <c r="O46" i="9"/>
  <c r="M46" i="9"/>
  <c r="AG46" i="9" s="1"/>
  <c r="AE46" i="9" s="1"/>
  <c r="AK46" i="9" s="1"/>
  <c r="AQ45" i="9"/>
  <c r="AQ47" i="9" s="1"/>
  <c r="AP45" i="9"/>
  <c r="AJ45" i="9"/>
  <c r="AI45" i="9"/>
  <c r="Q45" i="9"/>
  <c r="M45" i="9"/>
  <c r="AG45" i="9" s="1"/>
  <c r="AQ44" i="9"/>
  <c r="AP44" i="9"/>
  <c r="AP47" i="9" s="1"/>
  <c r="AJ44" i="9"/>
  <c r="AI44" i="9"/>
  <c r="AI47" i="9" s="1"/>
  <c r="T44" i="9"/>
  <c r="O44" i="9"/>
  <c r="M44" i="9"/>
  <c r="AG44" i="9" s="1"/>
  <c r="AV43" i="9"/>
  <c r="AS43" i="9"/>
  <c r="AN43" i="9"/>
  <c r="AM43" i="9"/>
  <c r="AL43" i="9"/>
  <c r="AH43" i="9"/>
  <c r="AF43" i="9"/>
  <c r="L43" i="9"/>
  <c r="AO43" i="9" s="1"/>
  <c r="K43" i="9"/>
  <c r="I43" i="9"/>
  <c r="F43" i="9"/>
  <c r="D43" i="9"/>
  <c r="AQ42" i="9"/>
  <c r="AP42" i="9"/>
  <c r="AJ42" i="9"/>
  <c r="AI42" i="9"/>
  <c r="AG42" i="9"/>
  <c r="AD42" i="9"/>
  <c r="AB42" i="9"/>
  <c r="M42" i="9"/>
  <c r="T42" i="9" s="1"/>
  <c r="AQ41" i="9"/>
  <c r="AP41" i="9"/>
  <c r="AJ41" i="9"/>
  <c r="AI41" i="9"/>
  <c r="AD41" i="9"/>
  <c r="M41" i="9"/>
  <c r="V41" i="9" s="1"/>
  <c r="AQ40" i="9"/>
  <c r="AQ43" i="9" s="1"/>
  <c r="AP40" i="9"/>
  <c r="AP43" i="9" s="1"/>
  <c r="AJ40" i="9"/>
  <c r="AI40" i="9"/>
  <c r="AI43" i="9" s="1"/>
  <c r="AG40" i="9"/>
  <c r="V40" i="9"/>
  <c r="Q40" i="9"/>
  <c r="O40" i="9"/>
  <c r="M40" i="9"/>
  <c r="X40" i="9" s="1"/>
  <c r="AV39" i="9"/>
  <c r="AS39" i="9"/>
  <c r="AQ39" i="9"/>
  <c r="AO39" i="9"/>
  <c r="AN39" i="9"/>
  <c r="AL39" i="9"/>
  <c r="AM39" i="9" s="1"/>
  <c r="AF39" i="9"/>
  <c r="L39" i="9"/>
  <c r="K39" i="9"/>
  <c r="AH39" i="9" s="1"/>
  <c r="I39" i="9"/>
  <c r="F39" i="9"/>
  <c r="D39" i="9"/>
  <c r="AQ38" i="9"/>
  <c r="AP38" i="9"/>
  <c r="AP39" i="9" s="1"/>
  <c r="AJ38" i="9"/>
  <c r="AI38" i="9"/>
  <c r="M38" i="9"/>
  <c r="AG38" i="9" s="1"/>
  <c r="AQ37" i="9"/>
  <c r="AP37" i="9"/>
  <c r="AJ37" i="9"/>
  <c r="AI37" i="9"/>
  <c r="AG37" i="9"/>
  <c r="AE37" i="9"/>
  <c r="AK37" i="9" s="1"/>
  <c r="AD37" i="9"/>
  <c r="AB37" i="9"/>
  <c r="Z37" i="9"/>
  <c r="V37" i="9"/>
  <c r="T37" i="9"/>
  <c r="Q37" i="9"/>
  <c r="O37" i="9"/>
  <c r="M37" i="9"/>
  <c r="X37" i="9" s="1"/>
  <c r="AQ36" i="9"/>
  <c r="AP36" i="9"/>
  <c r="AJ36" i="9"/>
  <c r="AI36" i="9"/>
  <c r="AI39" i="9" s="1"/>
  <c r="AG36" i="9"/>
  <c r="AD36" i="9"/>
  <c r="AB36" i="9"/>
  <c r="X36" i="9"/>
  <c r="T36" i="9"/>
  <c r="Q36" i="9"/>
  <c r="M36" i="9"/>
  <c r="AE36" i="9" s="1"/>
  <c r="AK36" i="9" s="1"/>
  <c r="AV35" i="9"/>
  <c r="AS35" i="9"/>
  <c r="AM35" i="9"/>
  <c r="AL35" i="9"/>
  <c r="AH35" i="9"/>
  <c r="K35" i="9"/>
  <c r="L35" i="9" s="1"/>
  <c r="AO35" i="9" s="1"/>
  <c r="I35" i="9"/>
  <c r="F35" i="9"/>
  <c r="D35" i="9"/>
  <c r="AQ34" i="9"/>
  <c r="AP34" i="9"/>
  <c r="AJ34" i="9"/>
  <c r="AI34" i="9"/>
  <c r="AG34" i="9"/>
  <c r="AE34" i="9"/>
  <c r="AK34" i="9" s="1"/>
  <c r="V34" i="9"/>
  <c r="Q34" i="9"/>
  <c r="O34" i="9"/>
  <c r="M34" i="9"/>
  <c r="X34" i="9" s="1"/>
  <c r="AQ33" i="9"/>
  <c r="AQ35" i="9" s="1"/>
  <c r="AP33" i="9"/>
  <c r="AJ33" i="9"/>
  <c r="AI33" i="9"/>
  <c r="AG33" i="9"/>
  <c r="M33" i="9"/>
  <c r="Z33" i="9" s="1"/>
  <c r="AQ32" i="9"/>
  <c r="AP32" i="9"/>
  <c r="AP35" i="9" s="1"/>
  <c r="AJ32" i="9"/>
  <c r="AI32" i="9"/>
  <c r="AI35" i="9" s="1"/>
  <c r="Z32" i="9"/>
  <c r="T32" i="9"/>
  <c r="O32" i="9"/>
  <c r="M32" i="9"/>
  <c r="AB32" i="9" s="1"/>
  <c r="AV31" i="9"/>
  <c r="AS31" i="9"/>
  <c r="AQ31" i="9"/>
  <c r="AP31" i="9"/>
  <c r="AM31" i="9"/>
  <c r="AL31" i="9"/>
  <c r="AH31" i="9"/>
  <c r="AF31" i="9"/>
  <c r="L31" i="9"/>
  <c r="AO31" i="9" s="1"/>
  <c r="K31" i="9"/>
  <c r="AN31" i="9" s="1"/>
  <c r="I31" i="9"/>
  <c r="F31" i="9"/>
  <c r="D31" i="9"/>
  <c r="AQ30" i="9"/>
  <c r="AP30" i="9"/>
  <c r="AJ30" i="9"/>
  <c r="AI30" i="9"/>
  <c r="AG30" i="9"/>
  <c r="AD30" i="9"/>
  <c r="AB30" i="9"/>
  <c r="X30" i="9"/>
  <c r="V30" i="9"/>
  <c r="T30" i="9"/>
  <c r="Q30" i="9"/>
  <c r="Q31" i="9" s="1"/>
  <c r="M30" i="9"/>
  <c r="AE30" i="9" s="1"/>
  <c r="AK30" i="9" s="1"/>
  <c r="AQ29" i="9"/>
  <c r="AP29" i="9"/>
  <c r="AJ29" i="9"/>
  <c r="AI29" i="9"/>
  <c r="AI31" i="9" s="1"/>
  <c r="AG29" i="9"/>
  <c r="AE29" i="9"/>
  <c r="AK29" i="9" s="1"/>
  <c r="AD29" i="9"/>
  <c r="Z29" i="9"/>
  <c r="X29" i="9"/>
  <c r="V29" i="9"/>
  <c r="T29" i="9"/>
  <c r="Q29" i="9"/>
  <c r="O29" i="9"/>
  <c r="M29" i="9"/>
  <c r="AB29" i="9" s="1"/>
  <c r="AQ28" i="9"/>
  <c r="AP28" i="9"/>
  <c r="AJ28" i="9"/>
  <c r="AI28" i="9"/>
  <c r="AG28" i="9"/>
  <c r="AG31" i="9" s="1"/>
  <c r="AB28" i="9"/>
  <c r="AB31" i="9" s="1"/>
  <c r="Z28" i="9"/>
  <c r="X28" i="9"/>
  <c r="X31" i="9" s="1"/>
  <c r="V28" i="9"/>
  <c r="V31" i="9" s="1"/>
  <c r="T28" i="9"/>
  <c r="T31" i="9" s="1"/>
  <c r="Q28" i="9"/>
  <c r="O28" i="9"/>
  <c r="M28" i="9"/>
  <c r="M31" i="9" s="1"/>
  <c r="AV27" i="9"/>
  <c r="AS27" i="9"/>
  <c r="AO27" i="9"/>
  <c r="AN27" i="9"/>
  <c r="AL27" i="9"/>
  <c r="AM27" i="9" s="1"/>
  <c r="K27" i="9"/>
  <c r="L27" i="9" s="1"/>
  <c r="I27" i="9"/>
  <c r="F27" i="9"/>
  <c r="D27" i="9"/>
  <c r="AQ26" i="9"/>
  <c r="AP26" i="9"/>
  <c r="AJ26" i="9"/>
  <c r="AI26" i="9"/>
  <c r="AI27" i="9" s="1"/>
  <c r="T26" i="9"/>
  <c r="O26" i="9"/>
  <c r="M26" i="9"/>
  <c r="AB26" i="9" s="1"/>
  <c r="AQ25" i="9"/>
  <c r="AQ27" i="9" s="1"/>
  <c r="AP25" i="9"/>
  <c r="AJ25" i="9"/>
  <c r="AI25" i="9"/>
  <c r="AG25" i="9"/>
  <c r="AE25" i="9" s="1"/>
  <c r="AK25" i="9" s="1"/>
  <c r="AB25" i="9"/>
  <c r="Z25" i="9"/>
  <c r="X25" i="9"/>
  <c r="V25" i="9"/>
  <c r="T25" i="9"/>
  <c r="Q25" i="9"/>
  <c r="O25" i="9"/>
  <c r="M25" i="9"/>
  <c r="AD25" i="9" s="1"/>
  <c r="AQ24" i="9"/>
  <c r="AP24" i="9"/>
  <c r="AP27" i="9" s="1"/>
  <c r="AJ24" i="9"/>
  <c r="AI24" i="9"/>
  <c r="M24" i="9"/>
  <c r="AV23" i="9"/>
  <c r="AS23" i="9"/>
  <c r="AM23" i="9"/>
  <c r="AL23" i="9"/>
  <c r="K23" i="9"/>
  <c r="AN23" i="9" s="1"/>
  <c r="I23" i="9"/>
  <c r="F23" i="9"/>
  <c r="D23" i="9"/>
  <c r="AQ22" i="9"/>
  <c r="AP22" i="9"/>
  <c r="AJ22" i="9"/>
  <c r="AI22" i="9"/>
  <c r="AG22" i="9"/>
  <c r="AE22" i="9" s="1"/>
  <c r="AK22" i="9" s="1"/>
  <c r="AD22" i="9"/>
  <c r="AB22" i="9"/>
  <c r="Z22" i="9"/>
  <c r="X22" i="9"/>
  <c r="V22" i="9"/>
  <c r="T22" i="9"/>
  <c r="Q22" i="9"/>
  <c r="O22" i="9"/>
  <c r="M22" i="9"/>
  <c r="AQ21" i="9"/>
  <c r="AP21" i="9"/>
  <c r="AJ21" i="9"/>
  <c r="AI21" i="9"/>
  <c r="AD21" i="9"/>
  <c r="Z21" i="9"/>
  <c r="X21" i="9"/>
  <c r="M21" i="9"/>
  <c r="O21" i="9" s="1"/>
  <c r="AQ20" i="9"/>
  <c r="AQ23" i="9" s="1"/>
  <c r="AP20" i="9"/>
  <c r="AP23" i="9" s="1"/>
  <c r="AJ20" i="9"/>
  <c r="AI20" i="9"/>
  <c r="AI23" i="9" s="1"/>
  <c r="AD20" i="9"/>
  <c r="AD23" i="9" s="1"/>
  <c r="AJ23" i="9" s="1"/>
  <c r="AB20" i="9"/>
  <c r="Z20" i="9"/>
  <c r="Z23" i="9" s="1"/>
  <c r="X20" i="9"/>
  <c r="X23" i="9" s="1"/>
  <c r="V20" i="9"/>
  <c r="T20" i="9"/>
  <c r="O20" i="9"/>
  <c r="M20" i="9"/>
  <c r="Q20" i="9" s="1"/>
  <c r="AV19" i="9"/>
  <c r="AS19" i="9"/>
  <c r="AN19" i="9"/>
  <c r="AL19" i="9"/>
  <c r="AM19" i="9" s="1"/>
  <c r="AF19" i="9"/>
  <c r="L19" i="9"/>
  <c r="K19" i="9"/>
  <c r="AO19" i="9" s="1"/>
  <c r="I19" i="9"/>
  <c r="F19" i="9"/>
  <c r="D19" i="9"/>
  <c r="AQ18" i="9"/>
  <c r="AP18" i="9"/>
  <c r="AJ18" i="9"/>
  <c r="AI18" i="9"/>
  <c r="AI19" i="9" s="1"/>
  <c r="M18" i="9"/>
  <c r="AQ17" i="9"/>
  <c r="AP17" i="9"/>
  <c r="AP19" i="9" s="1"/>
  <c r="AJ17" i="9"/>
  <c r="AI17" i="9"/>
  <c r="AB17" i="9"/>
  <c r="Z17" i="9"/>
  <c r="X17" i="9"/>
  <c r="V17" i="9"/>
  <c r="T17" i="9"/>
  <c r="O17" i="9"/>
  <c r="M17" i="9"/>
  <c r="AG17" i="9" s="1"/>
  <c r="AE17" i="9" s="1"/>
  <c r="AK17" i="9" s="1"/>
  <c r="AQ16" i="9"/>
  <c r="AQ19" i="9" s="1"/>
  <c r="AP16" i="9"/>
  <c r="AJ16" i="9"/>
  <c r="AI16" i="9"/>
  <c r="M16" i="9"/>
  <c r="AG16" i="9" s="1"/>
  <c r="AV15" i="9"/>
  <c r="AS15" i="9"/>
  <c r="AO15" i="9"/>
  <c r="AL15" i="9"/>
  <c r="AM15" i="9" s="1"/>
  <c r="M15" i="9"/>
  <c r="K15" i="9"/>
  <c r="AN15" i="9" s="1"/>
  <c r="I15" i="9"/>
  <c r="F15" i="9"/>
  <c r="D15" i="9"/>
  <c r="AQ14" i="9"/>
  <c r="AP14" i="9"/>
  <c r="AJ14" i="9"/>
  <c r="AI14" i="9"/>
  <c r="AG14" i="9"/>
  <c r="AE14" i="9"/>
  <c r="AK14" i="9" s="1"/>
  <c r="AD14" i="9"/>
  <c r="AB14" i="9"/>
  <c r="Z14" i="9"/>
  <c r="X14" i="9"/>
  <c r="V14" i="9"/>
  <c r="T14" i="9"/>
  <c r="Q14" i="9"/>
  <c r="O14" i="9"/>
  <c r="M14" i="9"/>
  <c r="AQ13" i="9"/>
  <c r="AP13" i="9"/>
  <c r="AJ13" i="9"/>
  <c r="AI13" i="9"/>
  <c r="AG13" i="9"/>
  <c r="AD13" i="9"/>
  <c r="AB13" i="9"/>
  <c r="Q13" i="9"/>
  <c r="M13" i="9"/>
  <c r="T13" i="9" s="1"/>
  <c r="AQ12" i="9"/>
  <c r="AQ15" i="9" s="1"/>
  <c r="AP12" i="9"/>
  <c r="AP15" i="9" s="1"/>
  <c r="AJ12" i="9"/>
  <c r="AI12" i="9"/>
  <c r="AI15" i="9" s="1"/>
  <c r="AD12" i="9"/>
  <c r="AD15" i="9" s="1"/>
  <c r="AJ15" i="9" s="1"/>
  <c r="M12" i="9"/>
  <c r="V12" i="9" s="1"/>
  <c r="AV11" i="9"/>
  <c r="AS11" i="9"/>
  <c r="AP11" i="9"/>
  <c r="AN11" i="9"/>
  <c r="AM11" i="9"/>
  <c r="AL11" i="9"/>
  <c r="L11" i="9"/>
  <c r="K11" i="9"/>
  <c r="AH11" i="9" s="1"/>
  <c r="I11" i="9"/>
  <c r="F11" i="9"/>
  <c r="D11" i="9"/>
  <c r="AQ10" i="9"/>
  <c r="AP10" i="9"/>
  <c r="AJ10" i="9"/>
  <c r="AI10" i="9"/>
  <c r="M10" i="9"/>
  <c r="AG10" i="9" s="1"/>
  <c r="AQ9" i="9"/>
  <c r="AP9" i="9"/>
  <c r="AJ9" i="9"/>
  <c r="AI9" i="9"/>
  <c r="M9" i="9"/>
  <c r="AG9" i="9" s="1"/>
  <c r="AQ8" i="9"/>
  <c r="AQ11" i="9" s="1"/>
  <c r="AP8" i="9"/>
  <c r="AJ8" i="9"/>
  <c r="AI8" i="9"/>
  <c r="AI11" i="9" s="1"/>
  <c r="AD8" i="9"/>
  <c r="AB8" i="9"/>
  <c r="Z8" i="9"/>
  <c r="V8" i="9"/>
  <c r="Q8" i="9"/>
  <c r="O8" i="9"/>
  <c r="M8" i="9"/>
  <c r="AG8" i="9" s="1"/>
  <c r="AV7" i="9"/>
  <c r="AS7" i="9"/>
  <c r="AO7" i="9"/>
  <c r="AN7" i="9"/>
  <c r="AL7" i="9"/>
  <c r="AM7" i="9" s="1"/>
  <c r="AH7" i="9"/>
  <c r="AF7" i="9"/>
  <c r="L7" i="9"/>
  <c r="K7" i="9"/>
  <c r="I7" i="9"/>
  <c r="F7" i="9"/>
  <c r="D7" i="9"/>
  <c r="AQ6" i="9"/>
  <c r="AP6" i="9"/>
  <c r="AJ6" i="9"/>
  <c r="AI6" i="9"/>
  <c r="AD6" i="9"/>
  <c r="M6" i="9"/>
  <c r="V6" i="9" s="1"/>
  <c r="AQ5" i="9"/>
  <c r="AP5" i="9"/>
  <c r="AJ5" i="9"/>
  <c r="AI5" i="9"/>
  <c r="AG5" i="9"/>
  <c r="AE5" i="9"/>
  <c r="AK5" i="9" s="1"/>
  <c r="V5" i="9"/>
  <c r="O5" i="9"/>
  <c r="M5" i="9"/>
  <c r="X5" i="9" s="1"/>
  <c r="AQ4" i="9"/>
  <c r="AQ7" i="9" s="1"/>
  <c r="AP4" i="9"/>
  <c r="AP7" i="9" s="1"/>
  <c r="AJ4" i="9"/>
  <c r="AI4" i="9"/>
  <c r="AI7" i="9" s="1"/>
  <c r="AG4" i="9"/>
  <c r="M4" i="9"/>
  <c r="Z4" i="9" s="1"/>
  <c r="AV127" i="8"/>
  <c r="AS127" i="8"/>
  <c r="AQ127" i="8"/>
  <c r="AP127" i="8"/>
  <c r="AL127" i="8"/>
  <c r="AM127" i="8" s="1"/>
  <c r="AH127" i="8"/>
  <c r="K127" i="8"/>
  <c r="L127" i="8" s="1"/>
  <c r="AO127" i="8" s="1"/>
  <c r="I127" i="8"/>
  <c r="F127" i="8"/>
  <c r="D127" i="8"/>
  <c r="AQ126" i="8"/>
  <c r="AP126" i="8"/>
  <c r="AJ126" i="8"/>
  <c r="AI126" i="8"/>
  <c r="AG126" i="8"/>
  <c r="AE126" i="8" s="1"/>
  <c r="AK126" i="8" s="1"/>
  <c r="AD126" i="8"/>
  <c r="V126" i="8"/>
  <c r="T126" i="8"/>
  <c r="Q126" i="8"/>
  <c r="M126" i="8"/>
  <c r="Z126" i="8" s="1"/>
  <c r="AQ125" i="8"/>
  <c r="AP125" i="8"/>
  <c r="AE125" i="8" s="1"/>
  <c r="AK125" i="8" s="1"/>
  <c r="AJ125" i="8"/>
  <c r="AI125" i="8"/>
  <c r="AI127" i="8" s="1"/>
  <c r="AG125" i="8"/>
  <c r="X125" i="8"/>
  <c r="V125" i="8"/>
  <c r="T125" i="8"/>
  <c r="O125" i="8"/>
  <c r="M125" i="8"/>
  <c r="AB125" i="8" s="1"/>
  <c r="AQ124" i="8"/>
  <c r="AP124" i="8"/>
  <c r="AJ124" i="8"/>
  <c r="AI124" i="8"/>
  <c r="AG124" i="8"/>
  <c r="AG127" i="8" s="1"/>
  <c r="Z124" i="8"/>
  <c r="X124" i="8"/>
  <c r="V124" i="8"/>
  <c r="V127" i="8" s="1"/>
  <c r="Q124" i="8"/>
  <c r="O124" i="8"/>
  <c r="M124" i="8"/>
  <c r="M127" i="8" s="1"/>
  <c r="AV123" i="8"/>
  <c r="AS123" i="8"/>
  <c r="AQ123" i="8"/>
  <c r="AM123" i="8"/>
  <c r="AL123" i="8"/>
  <c r="AB123" i="8"/>
  <c r="AA123" i="8"/>
  <c r="M123" i="8"/>
  <c r="W123" i="8" s="1"/>
  <c r="K123" i="8"/>
  <c r="AH123" i="8" s="1"/>
  <c r="I123" i="8"/>
  <c r="F123" i="8"/>
  <c r="D123" i="8"/>
  <c r="AQ122" i="8"/>
  <c r="AP122" i="8"/>
  <c r="AJ122" i="8"/>
  <c r="AI122" i="8"/>
  <c r="AI123" i="8" s="1"/>
  <c r="AD122" i="8"/>
  <c r="AB122" i="8"/>
  <c r="Z122" i="8"/>
  <c r="X122" i="8"/>
  <c r="V122" i="8"/>
  <c r="T122" i="8"/>
  <c r="T123" i="8" s="1"/>
  <c r="R123" i="8" s="1"/>
  <c r="Q122" i="8"/>
  <c r="O122" i="8"/>
  <c r="M122" i="8"/>
  <c r="AG122" i="8" s="1"/>
  <c r="AE122" i="8" s="1"/>
  <c r="AK122" i="8" s="1"/>
  <c r="AQ121" i="8"/>
  <c r="AP121" i="8"/>
  <c r="AJ121" i="8"/>
  <c r="AI121" i="8"/>
  <c r="AG121" i="8"/>
  <c r="AB121" i="8"/>
  <c r="Z121" i="8"/>
  <c r="X121" i="8"/>
  <c r="V121" i="8"/>
  <c r="T121" i="8"/>
  <c r="Q121" i="8"/>
  <c r="M121" i="8"/>
  <c r="AE121" i="8" s="1"/>
  <c r="AK121" i="8" s="1"/>
  <c r="AQ120" i="8"/>
  <c r="AP120" i="8"/>
  <c r="AE120" i="8" s="1"/>
  <c r="AK120" i="8" s="1"/>
  <c r="AJ120" i="8"/>
  <c r="AI120" i="8"/>
  <c r="AG120" i="8"/>
  <c r="AG123" i="8" s="1"/>
  <c r="AD120" i="8"/>
  <c r="AB120" i="8"/>
  <c r="Z120" i="8"/>
  <c r="Z123" i="8" s="1"/>
  <c r="X120" i="8"/>
  <c r="X123" i="8" s="1"/>
  <c r="V120" i="8"/>
  <c r="V123" i="8" s="1"/>
  <c r="T120" i="8"/>
  <c r="Q120" i="8"/>
  <c r="Q123" i="8" s="1"/>
  <c r="O120" i="8"/>
  <c r="M120" i="8"/>
  <c r="AV119" i="8"/>
  <c r="AS119" i="8"/>
  <c r="AL119" i="8"/>
  <c r="AM119" i="8" s="1"/>
  <c r="K119" i="8"/>
  <c r="AF119" i="8" s="1"/>
  <c r="I119" i="8"/>
  <c r="F119" i="8"/>
  <c r="D119" i="8"/>
  <c r="AQ118" i="8"/>
  <c r="AP118" i="8"/>
  <c r="AJ118" i="8"/>
  <c r="AI118" i="8"/>
  <c r="AG118" i="8"/>
  <c r="Z118" i="8"/>
  <c r="X118" i="8"/>
  <c r="V118" i="8"/>
  <c r="T118" i="8"/>
  <c r="M118" i="8"/>
  <c r="AD118" i="8" s="1"/>
  <c r="AQ117" i="8"/>
  <c r="AP117" i="8"/>
  <c r="AJ117" i="8"/>
  <c r="AI117" i="8"/>
  <c r="AI119" i="8" s="1"/>
  <c r="Z117" i="8"/>
  <c r="X117" i="8"/>
  <c r="V117" i="8"/>
  <c r="M117" i="8"/>
  <c r="AQ116" i="8"/>
  <c r="AQ119" i="8" s="1"/>
  <c r="AP116" i="8"/>
  <c r="AP119" i="8" s="1"/>
  <c r="AJ116" i="8"/>
  <c r="AI116" i="8"/>
  <c r="Z116" i="8"/>
  <c r="Z119" i="8" s="1"/>
  <c r="X116" i="8"/>
  <c r="X119" i="8" s="1"/>
  <c r="M116" i="8"/>
  <c r="AG116" i="8" s="1"/>
  <c r="AV115" i="8"/>
  <c r="AS115" i="8"/>
  <c r="AQ115" i="8"/>
  <c r="AL115" i="8"/>
  <c r="AM115" i="8" s="1"/>
  <c r="AB115" i="8"/>
  <c r="AA115" i="8"/>
  <c r="M115" i="8"/>
  <c r="Y115" i="8" s="1"/>
  <c r="K115" i="8"/>
  <c r="AN115" i="8" s="1"/>
  <c r="I115" i="8"/>
  <c r="F115" i="8"/>
  <c r="D115" i="8"/>
  <c r="AQ114" i="8"/>
  <c r="AP114" i="8"/>
  <c r="AE114" i="8" s="1"/>
  <c r="AK114" i="8" s="1"/>
  <c r="AJ114" i="8"/>
  <c r="AI114" i="8"/>
  <c r="AG114" i="8"/>
  <c r="AD114" i="8"/>
  <c r="AB114" i="8"/>
  <c r="Z114" i="8"/>
  <c r="X114" i="8"/>
  <c r="V114" i="8"/>
  <c r="T114" i="8"/>
  <c r="Q114" i="8"/>
  <c r="O114" i="8"/>
  <c r="M114" i="8"/>
  <c r="AQ113" i="8"/>
  <c r="AP113" i="8"/>
  <c r="AJ113" i="8"/>
  <c r="AI113" i="8"/>
  <c r="AD113" i="8"/>
  <c r="AB113" i="8"/>
  <c r="Z113" i="8"/>
  <c r="X113" i="8"/>
  <c r="V113" i="8"/>
  <c r="M113" i="8"/>
  <c r="Q113" i="8" s="1"/>
  <c r="AQ112" i="8"/>
  <c r="AP112" i="8"/>
  <c r="AP115" i="8" s="1"/>
  <c r="AJ112" i="8"/>
  <c r="AI112" i="8"/>
  <c r="AI115" i="8" s="1"/>
  <c r="AD112" i="8"/>
  <c r="AD115" i="8" s="1"/>
  <c r="AB112" i="8"/>
  <c r="Z112" i="8"/>
  <c r="Z115" i="8" s="1"/>
  <c r="X112" i="8"/>
  <c r="X115" i="8" s="1"/>
  <c r="M112" i="8"/>
  <c r="T112" i="8" s="1"/>
  <c r="AV111" i="8"/>
  <c r="AS111" i="8"/>
  <c r="AL111" i="8"/>
  <c r="AM111" i="8" s="1"/>
  <c r="M111" i="8"/>
  <c r="K111" i="8"/>
  <c r="L111" i="8" s="1"/>
  <c r="AO111" i="8" s="1"/>
  <c r="I111" i="8"/>
  <c r="F111" i="8"/>
  <c r="D111" i="8"/>
  <c r="AQ110" i="8"/>
  <c r="AP110" i="8"/>
  <c r="AJ110" i="8"/>
  <c r="AI110" i="8"/>
  <c r="AG110" i="8"/>
  <c r="Z110" i="8"/>
  <c r="V110" i="8"/>
  <c r="Q110" i="8"/>
  <c r="O110" i="8"/>
  <c r="M110" i="8"/>
  <c r="X110" i="8" s="1"/>
  <c r="AQ109" i="8"/>
  <c r="AP109" i="8"/>
  <c r="AJ109" i="8"/>
  <c r="AI109" i="8"/>
  <c r="AI111" i="8" s="1"/>
  <c r="AB109" i="8"/>
  <c r="X109" i="8"/>
  <c r="T109" i="8"/>
  <c r="Q109" i="8"/>
  <c r="Q111" i="8" s="1"/>
  <c r="O109" i="8"/>
  <c r="M109" i="8"/>
  <c r="Z109" i="8" s="1"/>
  <c r="AQ108" i="8"/>
  <c r="AQ111" i="8" s="1"/>
  <c r="AP108" i="8"/>
  <c r="AP111" i="8" s="1"/>
  <c r="AJ108" i="8"/>
  <c r="AI108" i="8"/>
  <c r="AD108" i="8"/>
  <c r="Z108" i="8"/>
  <c r="V108" i="8"/>
  <c r="T108" i="8"/>
  <c r="Q108" i="8"/>
  <c r="M108" i="8"/>
  <c r="AB108" i="8" s="1"/>
  <c r="AV107" i="8"/>
  <c r="AS107" i="8"/>
  <c r="AM107" i="8"/>
  <c r="AL107" i="8"/>
  <c r="AH107" i="8"/>
  <c r="K107" i="8"/>
  <c r="AF107" i="8" s="1"/>
  <c r="I107" i="8"/>
  <c r="F107" i="8"/>
  <c r="D107" i="8"/>
  <c r="AQ106" i="8"/>
  <c r="AP106" i="8"/>
  <c r="AJ106" i="8"/>
  <c r="AI106" i="8"/>
  <c r="AG106" i="8"/>
  <c r="AE106" i="8" s="1"/>
  <c r="AK106" i="8" s="1"/>
  <c r="AB106" i="8"/>
  <c r="Z106" i="8"/>
  <c r="X106" i="8"/>
  <c r="V106" i="8"/>
  <c r="T106" i="8"/>
  <c r="M106" i="8"/>
  <c r="AD106" i="8" s="1"/>
  <c r="AQ105" i="8"/>
  <c r="AP105" i="8"/>
  <c r="AJ105" i="8"/>
  <c r="AI105" i="8"/>
  <c r="AG105" i="8"/>
  <c r="V105" i="8"/>
  <c r="M105" i="8"/>
  <c r="AE105" i="8" s="1"/>
  <c r="AK105" i="8" s="1"/>
  <c r="AQ104" i="8"/>
  <c r="AQ107" i="8" s="1"/>
  <c r="AP104" i="8"/>
  <c r="AP107" i="8" s="1"/>
  <c r="AJ104" i="8"/>
  <c r="AI104" i="8"/>
  <c r="AI107" i="8" s="1"/>
  <c r="AD104" i="8"/>
  <c r="AB104" i="8"/>
  <c r="Z104" i="8"/>
  <c r="X104" i="8"/>
  <c r="Q104" i="8"/>
  <c r="O104" i="8"/>
  <c r="M104" i="8"/>
  <c r="AG104" i="8" s="1"/>
  <c r="AV103" i="8"/>
  <c r="AS103" i="8"/>
  <c r="AQ103" i="8"/>
  <c r="AP103" i="8"/>
  <c r="AO103" i="8"/>
  <c r="AN103" i="8"/>
  <c r="AM103" i="8"/>
  <c r="AL103" i="8"/>
  <c r="AF103" i="8"/>
  <c r="K103" i="8"/>
  <c r="AH103" i="8" s="1"/>
  <c r="I103" i="8"/>
  <c r="F103" i="8"/>
  <c r="D103" i="8"/>
  <c r="AQ102" i="8"/>
  <c r="AP102" i="8"/>
  <c r="AJ102" i="8"/>
  <c r="AI102" i="8"/>
  <c r="M102" i="8"/>
  <c r="Z102" i="8" s="1"/>
  <c r="AQ101" i="8"/>
  <c r="AP101" i="8"/>
  <c r="AJ101" i="8"/>
  <c r="AI101" i="8"/>
  <c r="AD101" i="8"/>
  <c r="Z101" i="8"/>
  <c r="V101" i="8"/>
  <c r="T101" i="8"/>
  <c r="Q101" i="8"/>
  <c r="O101" i="8"/>
  <c r="M101" i="8"/>
  <c r="AB101" i="8" s="1"/>
  <c r="AQ100" i="8"/>
  <c r="AP100" i="8"/>
  <c r="AJ100" i="8"/>
  <c r="AI100" i="8"/>
  <c r="AI103" i="8" s="1"/>
  <c r="AB100" i="8"/>
  <c r="V100" i="8"/>
  <c r="T100" i="8"/>
  <c r="Q100" i="8"/>
  <c r="M100" i="8"/>
  <c r="AD100" i="8" s="1"/>
  <c r="AV99" i="8"/>
  <c r="AS99" i="8"/>
  <c r="AQ99" i="8"/>
  <c r="AL99" i="8"/>
  <c r="AM99" i="8" s="1"/>
  <c r="AH99" i="8"/>
  <c r="AF99" i="8"/>
  <c r="Z99" i="8"/>
  <c r="K99" i="8"/>
  <c r="L99" i="8" s="1"/>
  <c r="AO99" i="8" s="1"/>
  <c r="I99" i="8"/>
  <c r="F99" i="8"/>
  <c r="D99" i="8"/>
  <c r="AQ98" i="8"/>
  <c r="AP98" i="8"/>
  <c r="AJ98" i="8"/>
  <c r="AI98" i="8"/>
  <c r="AG98" i="8"/>
  <c r="AE98" i="8" s="1"/>
  <c r="AK98" i="8" s="1"/>
  <c r="AD98" i="8"/>
  <c r="AB98" i="8"/>
  <c r="Z98" i="8"/>
  <c r="X98" i="8"/>
  <c r="V98" i="8"/>
  <c r="T98" i="8"/>
  <c r="Q98" i="8"/>
  <c r="M98" i="8"/>
  <c r="O98" i="8" s="1"/>
  <c r="AQ97" i="8"/>
  <c r="AP97" i="8"/>
  <c r="AK97" i="8"/>
  <c r="AJ97" i="8"/>
  <c r="AI97" i="8"/>
  <c r="AI99" i="8" s="1"/>
  <c r="AG97" i="8"/>
  <c r="AE97" i="8"/>
  <c r="AD97" i="8"/>
  <c r="Z97" i="8"/>
  <c r="X97" i="8"/>
  <c r="V97" i="8"/>
  <c r="T97" i="8"/>
  <c r="M97" i="8"/>
  <c r="AB97" i="8" s="1"/>
  <c r="AQ96" i="8"/>
  <c r="AP96" i="8"/>
  <c r="AP99" i="8" s="1"/>
  <c r="AJ96" i="8"/>
  <c r="AI96" i="8"/>
  <c r="AG96" i="8"/>
  <c r="AG99" i="8" s="1"/>
  <c r="AB96" i="8"/>
  <c r="Z96" i="8"/>
  <c r="X96" i="8"/>
  <c r="X99" i="8" s="1"/>
  <c r="V96" i="8"/>
  <c r="V99" i="8" s="1"/>
  <c r="O96" i="8"/>
  <c r="M96" i="8"/>
  <c r="M99" i="8" s="1"/>
  <c r="AV95" i="8"/>
  <c r="AS95" i="8"/>
  <c r="AQ95" i="8"/>
  <c r="AL95" i="8"/>
  <c r="AM95" i="8" s="1"/>
  <c r="M95" i="8"/>
  <c r="W95" i="8" s="1"/>
  <c r="L95" i="8"/>
  <c r="AO95" i="8" s="1"/>
  <c r="K95" i="8"/>
  <c r="AH95" i="8" s="1"/>
  <c r="I95" i="8"/>
  <c r="F95" i="8"/>
  <c r="D95" i="8"/>
  <c r="AQ94" i="8"/>
  <c r="AP94" i="8"/>
  <c r="AJ94" i="8"/>
  <c r="AI94" i="8"/>
  <c r="AI95" i="8" s="1"/>
  <c r="Z94" i="8"/>
  <c r="X94" i="8"/>
  <c r="V94" i="8"/>
  <c r="T94" i="8"/>
  <c r="T95" i="8" s="1"/>
  <c r="R95" i="8" s="1"/>
  <c r="Q94" i="8"/>
  <c r="O94" i="8"/>
  <c r="M94" i="8"/>
  <c r="AG94" i="8" s="1"/>
  <c r="AQ93" i="8"/>
  <c r="AP93" i="8"/>
  <c r="AJ93" i="8"/>
  <c r="AI93" i="8"/>
  <c r="AB93" i="8"/>
  <c r="Z93" i="8"/>
  <c r="X93" i="8"/>
  <c r="V93" i="8"/>
  <c r="T93" i="8"/>
  <c r="Q93" i="8"/>
  <c r="O93" i="8"/>
  <c r="M93" i="8"/>
  <c r="AG93" i="8" s="1"/>
  <c r="AE93" i="8" s="1"/>
  <c r="AK93" i="8" s="1"/>
  <c r="AQ92" i="8"/>
  <c r="AP92" i="8"/>
  <c r="AP95" i="8" s="1"/>
  <c r="AJ92" i="8"/>
  <c r="AI92" i="8"/>
  <c r="AD92" i="8"/>
  <c r="AB92" i="8"/>
  <c r="Z92" i="8"/>
  <c r="Z95" i="8" s="1"/>
  <c r="Y95" i="8" s="1"/>
  <c r="X92" i="8"/>
  <c r="X95" i="8" s="1"/>
  <c r="T92" i="8"/>
  <c r="M92" i="8"/>
  <c r="O92" i="8" s="1"/>
  <c r="O95" i="8" s="1"/>
  <c r="AV91" i="8"/>
  <c r="AS91" i="8"/>
  <c r="AL91" i="8"/>
  <c r="AM91" i="8" s="1"/>
  <c r="K91" i="8"/>
  <c r="AF91" i="8" s="1"/>
  <c r="I91" i="8"/>
  <c r="F91" i="8"/>
  <c r="D91" i="8"/>
  <c r="AQ90" i="8"/>
  <c r="AP90" i="8"/>
  <c r="AJ90" i="8"/>
  <c r="AI90" i="8"/>
  <c r="AG90" i="8"/>
  <c r="AE90" i="8" s="1"/>
  <c r="AK90" i="8" s="1"/>
  <c r="AD90" i="8"/>
  <c r="AB90" i="8"/>
  <c r="Z90" i="8"/>
  <c r="X90" i="8"/>
  <c r="V90" i="8"/>
  <c r="T90" i="8"/>
  <c r="O90" i="8"/>
  <c r="M90" i="8"/>
  <c r="Q90" i="8" s="1"/>
  <c r="AQ89" i="8"/>
  <c r="AP89" i="8"/>
  <c r="AJ89" i="8"/>
  <c r="AI89" i="8"/>
  <c r="Z89" i="8"/>
  <c r="X89" i="8"/>
  <c r="V89" i="8"/>
  <c r="M89" i="8"/>
  <c r="AQ88" i="8"/>
  <c r="AQ91" i="8" s="1"/>
  <c r="AP88" i="8"/>
  <c r="AP91" i="8" s="1"/>
  <c r="AJ88" i="8"/>
  <c r="AI88" i="8"/>
  <c r="AI91" i="8" s="1"/>
  <c r="M88" i="8"/>
  <c r="AG88" i="8" s="1"/>
  <c r="AV87" i="8"/>
  <c r="AS87" i="8"/>
  <c r="AQ87" i="8"/>
  <c r="AL87" i="8"/>
  <c r="AM87" i="8" s="1"/>
  <c r="M87" i="8"/>
  <c r="Y87" i="8" s="1"/>
  <c r="L87" i="8"/>
  <c r="AO87" i="8" s="1"/>
  <c r="K87" i="8"/>
  <c r="AN87" i="8" s="1"/>
  <c r="I87" i="8"/>
  <c r="F87" i="8"/>
  <c r="D87" i="8"/>
  <c r="AQ86" i="8"/>
  <c r="AP86" i="8"/>
  <c r="AJ86" i="8"/>
  <c r="AI86" i="8"/>
  <c r="AD86" i="8"/>
  <c r="AB86" i="8"/>
  <c r="Z86" i="8"/>
  <c r="X86" i="8"/>
  <c r="V86" i="8"/>
  <c r="T86" i="8"/>
  <c r="M86" i="8"/>
  <c r="O86" i="8" s="1"/>
  <c r="AQ85" i="8"/>
  <c r="AP85" i="8"/>
  <c r="AJ85" i="8"/>
  <c r="AI85" i="8"/>
  <c r="AD85" i="8"/>
  <c r="AB85" i="8"/>
  <c r="Z85" i="8"/>
  <c r="X85" i="8"/>
  <c r="V85" i="8"/>
  <c r="M85" i="8"/>
  <c r="Q85" i="8" s="1"/>
  <c r="AQ84" i="8"/>
  <c r="AP84" i="8"/>
  <c r="AP87" i="8" s="1"/>
  <c r="AJ84" i="8"/>
  <c r="AI84" i="8"/>
  <c r="AI87" i="8" s="1"/>
  <c r="AD84" i="8"/>
  <c r="AD87" i="8" s="1"/>
  <c r="AJ87" i="8" s="1"/>
  <c r="AB84" i="8"/>
  <c r="AB87" i="8" s="1"/>
  <c r="Z84" i="8"/>
  <c r="Z87" i="8" s="1"/>
  <c r="X84" i="8"/>
  <c r="X87" i="8" s="1"/>
  <c r="M84" i="8"/>
  <c r="T84" i="8" s="1"/>
  <c r="AV83" i="8"/>
  <c r="AS83" i="8"/>
  <c r="AN83" i="8"/>
  <c r="AM83" i="8"/>
  <c r="AL83" i="8"/>
  <c r="K83" i="8"/>
  <c r="AH83" i="8" s="1"/>
  <c r="I83" i="8"/>
  <c r="F83" i="8"/>
  <c r="D83" i="8"/>
  <c r="AQ82" i="8"/>
  <c r="AP82" i="8"/>
  <c r="AJ82" i="8"/>
  <c r="AI82" i="8"/>
  <c r="M82" i="8"/>
  <c r="AG82" i="8" s="1"/>
  <c r="AQ81" i="8"/>
  <c r="AP81" i="8"/>
  <c r="AJ81" i="8"/>
  <c r="AI81" i="8"/>
  <c r="O81" i="8"/>
  <c r="M81" i="8"/>
  <c r="AG81" i="8" s="1"/>
  <c r="AQ80" i="8"/>
  <c r="AQ83" i="8" s="1"/>
  <c r="AP80" i="8"/>
  <c r="AP83" i="8" s="1"/>
  <c r="AJ80" i="8"/>
  <c r="AI80" i="8"/>
  <c r="AI83" i="8" s="1"/>
  <c r="Q80" i="8"/>
  <c r="O80" i="8"/>
  <c r="M80" i="8"/>
  <c r="AG80" i="8" s="1"/>
  <c r="AG83" i="8" s="1"/>
  <c r="AV79" i="8"/>
  <c r="AS79" i="8"/>
  <c r="AQ79" i="8"/>
  <c r="AL79" i="8"/>
  <c r="AM79" i="8" s="1"/>
  <c r="AF79" i="8"/>
  <c r="M79" i="8"/>
  <c r="Y79" i="8" s="1"/>
  <c r="L79" i="8"/>
  <c r="AO79" i="8" s="1"/>
  <c r="K79" i="8"/>
  <c r="AN79" i="8" s="1"/>
  <c r="I79" i="8"/>
  <c r="F79" i="8"/>
  <c r="D79" i="8"/>
  <c r="AQ78" i="8"/>
  <c r="AP78" i="8"/>
  <c r="AJ78" i="8"/>
  <c r="AI78" i="8"/>
  <c r="AD78" i="8"/>
  <c r="AB78" i="8"/>
  <c r="Z78" i="8"/>
  <c r="X78" i="8"/>
  <c r="V78" i="8"/>
  <c r="T78" i="8"/>
  <c r="M78" i="8"/>
  <c r="Q78" i="8" s="1"/>
  <c r="AQ77" i="8"/>
  <c r="AP77" i="8"/>
  <c r="AJ77" i="8"/>
  <c r="AI77" i="8"/>
  <c r="AG77" i="8"/>
  <c r="AE77" i="8"/>
  <c r="AK77" i="8" s="1"/>
  <c r="AD77" i="8"/>
  <c r="AB77" i="8"/>
  <c r="Z77" i="8"/>
  <c r="X77" i="8"/>
  <c r="V77" i="8"/>
  <c r="M77" i="8"/>
  <c r="T77" i="8" s="1"/>
  <c r="AQ76" i="8"/>
  <c r="AP76" i="8"/>
  <c r="AP79" i="8" s="1"/>
  <c r="AJ76" i="8"/>
  <c r="AI76" i="8"/>
  <c r="AI79" i="8" s="1"/>
  <c r="AG76" i="8"/>
  <c r="AE76" i="8" s="1"/>
  <c r="AD76" i="8"/>
  <c r="AD79" i="8" s="1"/>
  <c r="AB76" i="8"/>
  <c r="AB79" i="8" s="1"/>
  <c r="AA79" i="8" s="1"/>
  <c r="Z76" i="8"/>
  <c r="Z79" i="8" s="1"/>
  <c r="X76" i="8"/>
  <c r="X79" i="8" s="1"/>
  <c r="M76" i="8"/>
  <c r="V76" i="8" s="1"/>
  <c r="V79" i="8" s="1"/>
  <c r="AV75" i="8"/>
  <c r="AS75" i="8"/>
  <c r="AL75" i="8"/>
  <c r="AM75" i="8" s="1"/>
  <c r="AH75" i="8"/>
  <c r="M75" i="8"/>
  <c r="K75" i="8"/>
  <c r="L75" i="8" s="1"/>
  <c r="AO75" i="8" s="1"/>
  <c r="I75" i="8"/>
  <c r="F75" i="8"/>
  <c r="D75" i="8"/>
  <c r="AQ74" i="8"/>
  <c r="AP74" i="8"/>
  <c r="AJ74" i="8"/>
  <c r="AI74" i="8"/>
  <c r="AG74" i="8"/>
  <c r="AE74" i="8" s="1"/>
  <c r="AK74" i="8" s="1"/>
  <c r="AD74" i="8"/>
  <c r="Z74" i="8"/>
  <c r="X74" i="8"/>
  <c r="V74" i="8"/>
  <c r="Q74" i="8"/>
  <c r="O74" i="8"/>
  <c r="M74" i="8"/>
  <c r="T74" i="8" s="1"/>
  <c r="T75" i="8" s="1"/>
  <c r="AQ73" i="8"/>
  <c r="AQ75" i="8" s="1"/>
  <c r="AP73" i="8"/>
  <c r="AJ73" i="8"/>
  <c r="AI73" i="8"/>
  <c r="AG73" i="8"/>
  <c r="AE73" i="8" s="1"/>
  <c r="AK73" i="8" s="1"/>
  <c r="AB73" i="8"/>
  <c r="Z73" i="8"/>
  <c r="X73" i="8"/>
  <c r="V73" i="8"/>
  <c r="T73" i="8"/>
  <c r="Q73" i="8"/>
  <c r="O73" i="8"/>
  <c r="M73" i="8"/>
  <c r="AD73" i="8" s="1"/>
  <c r="AQ72" i="8"/>
  <c r="AP72" i="8"/>
  <c r="AP75" i="8" s="1"/>
  <c r="AJ72" i="8"/>
  <c r="AI72" i="8"/>
  <c r="AI75" i="8" s="1"/>
  <c r="AG72" i="8"/>
  <c r="AG75" i="8" s="1"/>
  <c r="AD72" i="8"/>
  <c r="Z72" i="8"/>
  <c r="Z75" i="8" s="1"/>
  <c r="T72" i="8"/>
  <c r="M72" i="8"/>
  <c r="AB72" i="8" s="1"/>
  <c r="AV71" i="8"/>
  <c r="AS71" i="8"/>
  <c r="AQ71" i="8"/>
  <c r="AL71" i="8"/>
  <c r="AM71" i="8" s="1"/>
  <c r="M71" i="8"/>
  <c r="L71" i="8"/>
  <c r="AO71" i="8" s="1"/>
  <c r="K71" i="8"/>
  <c r="AH71" i="8" s="1"/>
  <c r="I71" i="8"/>
  <c r="F71" i="8"/>
  <c r="D71" i="8"/>
  <c r="AQ70" i="8"/>
  <c r="AP70" i="8"/>
  <c r="AJ70" i="8"/>
  <c r="AI70" i="8"/>
  <c r="AG70" i="8"/>
  <c r="AE70" i="8" s="1"/>
  <c r="AK70" i="8" s="1"/>
  <c r="AD70" i="8"/>
  <c r="AB70" i="8"/>
  <c r="Z70" i="8"/>
  <c r="X70" i="8"/>
  <c r="V70" i="8"/>
  <c r="T70" i="8"/>
  <c r="Q70" i="8"/>
  <c r="O70" i="8"/>
  <c r="M70" i="8"/>
  <c r="AQ69" i="8"/>
  <c r="AP69" i="8"/>
  <c r="AJ69" i="8"/>
  <c r="AI69" i="8"/>
  <c r="AG69" i="8"/>
  <c r="AE69" i="8" s="1"/>
  <c r="AK69" i="8" s="1"/>
  <c r="AD69" i="8"/>
  <c r="AB69" i="8"/>
  <c r="Z69" i="8"/>
  <c r="X69" i="8"/>
  <c r="V69" i="8"/>
  <c r="Q69" i="8"/>
  <c r="M69" i="8"/>
  <c r="T69" i="8" s="1"/>
  <c r="AQ68" i="8"/>
  <c r="AP68" i="8"/>
  <c r="AP71" i="8" s="1"/>
  <c r="AJ68" i="8"/>
  <c r="AI68" i="8"/>
  <c r="AI71" i="8" s="1"/>
  <c r="AG68" i="8"/>
  <c r="AG71" i="8" s="1"/>
  <c r="AD68" i="8"/>
  <c r="AD71" i="8" s="1"/>
  <c r="AB68" i="8"/>
  <c r="AB71" i="8" s="1"/>
  <c r="AA71" i="8" s="1"/>
  <c r="Z68" i="8"/>
  <c r="Z71" i="8" s="1"/>
  <c r="X68" i="8"/>
  <c r="X71" i="8" s="1"/>
  <c r="M68" i="8"/>
  <c r="O68" i="8" s="1"/>
  <c r="AV67" i="8"/>
  <c r="AS67" i="8"/>
  <c r="AQ67" i="8"/>
  <c r="AN67" i="8"/>
  <c r="AL67" i="8"/>
  <c r="AM67" i="8" s="1"/>
  <c r="K67" i="8"/>
  <c r="AF67" i="8" s="1"/>
  <c r="I67" i="8"/>
  <c r="F67" i="8"/>
  <c r="D67" i="8"/>
  <c r="AQ66" i="8"/>
  <c r="AP66" i="8"/>
  <c r="AJ66" i="8"/>
  <c r="AI66" i="8"/>
  <c r="T66" i="8"/>
  <c r="O66" i="8"/>
  <c r="M66" i="8"/>
  <c r="AD66" i="8" s="1"/>
  <c r="AQ65" i="8"/>
  <c r="AP65" i="8"/>
  <c r="AJ65" i="8"/>
  <c r="AI65" i="8"/>
  <c r="V65" i="8"/>
  <c r="Q65" i="8"/>
  <c r="O65" i="8"/>
  <c r="M65" i="8"/>
  <c r="AQ64" i="8"/>
  <c r="AP64" i="8"/>
  <c r="AP67" i="8" s="1"/>
  <c r="AJ64" i="8"/>
  <c r="AI64" i="8"/>
  <c r="AI67" i="8" s="1"/>
  <c r="X64" i="8"/>
  <c r="T64" i="8"/>
  <c r="M64" i="8"/>
  <c r="AG64" i="8" s="1"/>
  <c r="AV63" i="8"/>
  <c r="AS63" i="8"/>
  <c r="AM63" i="8"/>
  <c r="AL63" i="8"/>
  <c r="AH63" i="8"/>
  <c r="AF63" i="8"/>
  <c r="M63" i="8"/>
  <c r="L63" i="8"/>
  <c r="AO63" i="8" s="1"/>
  <c r="K63" i="8"/>
  <c r="AN63" i="8" s="1"/>
  <c r="I63" i="8"/>
  <c r="F63" i="8"/>
  <c r="D63" i="8"/>
  <c r="AQ62" i="8"/>
  <c r="AP62" i="8"/>
  <c r="AJ62" i="8"/>
  <c r="AI62" i="8"/>
  <c r="AG62" i="8"/>
  <c r="AE62" i="8" s="1"/>
  <c r="AK62" i="8" s="1"/>
  <c r="AD62" i="8"/>
  <c r="AB62" i="8"/>
  <c r="Z62" i="8"/>
  <c r="X62" i="8"/>
  <c r="V62" i="8"/>
  <c r="T62" i="8"/>
  <c r="M62" i="8"/>
  <c r="O62" i="8" s="1"/>
  <c r="AQ61" i="8"/>
  <c r="AP61" i="8"/>
  <c r="AJ61" i="8"/>
  <c r="AI61" i="8"/>
  <c r="AG61" i="8"/>
  <c r="AG63" i="8" s="1"/>
  <c r="AD61" i="8"/>
  <c r="AB61" i="8"/>
  <c r="Z61" i="8"/>
  <c r="M61" i="8"/>
  <c r="Q61" i="8" s="1"/>
  <c r="AQ60" i="8"/>
  <c r="AQ63" i="8" s="1"/>
  <c r="AP60" i="8"/>
  <c r="AE60" i="8" s="1"/>
  <c r="AJ60" i="8"/>
  <c r="AI60" i="8"/>
  <c r="AI63" i="8" s="1"/>
  <c r="AG60" i="8"/>
  <c r="AD60" i="8"/>
  <c r="AD63" i="8" s="1"/>
  <c r="AB60" i="8"/>
  <c r="AB63" i="8" s="1"/>
  <c r="O60" i="8"/>
  <c r="M60" i="8"/>
  <c r="T60" i="8" s="1"/>
  <c r="AV59" i="8"/>
  <c r="AS59" i="8"/>
  <c r="AQ59" i="8"/>
  <c r="AN59" i="8"/>
  <c r="AL59" i="8"/>
  <c r="AM59" i="8" s="1"/>
  <c r="AF59" i="8"/>
  <c r="L59" i="8"/>
  <c r="AO59" i="8" s="1"/>
  <c r="K59" i="8"/>
  <c r="AH59" i="8" s="1"/>
  <c r="I59" i="8"/>
  <c r="F59" i="8"/>
  <c r="D59" i="8"/>
  <c r="AQ58" i="8"/>
  <c r="AP58" i="8"/>
  <c r="AP59" i="8" s="1"/>
  <c r="AJ58" i="8"/>
  <c r="AI58" i="8"/>
  <c r="X58" i="8"/>
  <c r="T58" i="8"/>
  <c r="M58" i="8"/>
  <c r="AG58" i="8" s="1"/>
  <c r="AQ57" i="8"/>
  <c r="AP57" i="8"/>
  <c r="AJ57" i="8"/>
  <c r="AI57" i="8"/>
  <c r="Z57" i="8"/>
  <c r="V57" i="8"/>
  <c r="M57" i="8"/>
  <c r="AG57" i="8" s="1"/>
  <c r="AQ56" i="8"/>
  <c r="AP56" i="8"/>
  <c r="AJ56" i="8"/>
  <c r="AI56" i="8"/>
  <c r="AI59" i="8" s="1"/>
  <c r="M56" i="8"/>
  <c r="AG56" i="8" s="1"/>
  <c r="AV55" i="8"/>
  <c r="AS55" i="8"/>
  <c r="AO55" i="8"/>
  <c r="AN55" i="8"/>
  <c r="AL55" i="8"/>
  <c r="AM55" i="8" s="1"/>
  <c r="AH55" i="8"/>
  <c r="AF55" i="8"/>
  <c r="L55" i="8"/>
  <c r="K55" i="8"/>
  <c r="I55" i="8"/>
  <c r="F55" i="8"/>
  <c r="D55" i="8"/>
  <c r="AQ54" i="8"/>
  <c r="AP54" i="8"/>
  <c r="AE54" i="8" s="1"/>
  <c r="AK54" i="8" s="1"/>
  <c r="AJ54" i="8"/>
  <c r="AI54" i="8"/>
  <c r="AG54" i="8"/>
  <c r="AD54" i="8"/>
  <c r="AB54" i="8"/>
  <c r="O54" i="8"/>
  <c r="M54" i="8"/>
  <c r="T54" i="8" s="1"/>
  <c r="AQ53" i="8"/>
  <c r="AP53" i="8"/>
  <c r="AK53" i="8"/>
  <c r="AJ53" i="8"/>
  <c r="AI53" i="8"/>
  <c r="AG53" i="8"/>
  <c r="AE53" i="8"/>
  <c r="AD53" i="8"/>
  <c r="Q53" i="8"/>
  <c r="M53" i="8"/>
  <c r="V53" i="8" s="1"/>
  <c r="AQ52" i="8"/>
  <c r="AQ55" i="8" s="1"/>
  <c r="AP52" i="8"/>
  <c r="AP55" i="8" s="1"/>
  <c r="AJ52" i="8"/>
  <c r="AI52" i="8"/>
  <c r="AI55" i="8" s="1"/>
  <c r="M52" i="8"/>
  <c r="X52" i="8" s="1"/>
  <c r="AV51" i="8"/>
  <c r="AS51" i="8"/>
  <c r="AQ51" i="8"/>
  <c r="AP51" i="8"/>
  <c r="AN51" i="8"/>
  <c r="AL51" i="8"/>
  <c r="AM51" i="8" s="1"/>
  <c r="L51" i="8"/>
  <c r="AO51" i="8" s="1"/>
  <c r="K51" i="8"/>
  <c r="AH51" i="8" s="1"/>
  <c r="I51" i="8"/>
  <c r="F51" i="8"/>
  <c r="D51" i="8"/>
  <c r="AQ50" i="8"/>
  <c r="AP50" i="8"/>
  <c r="AJ50" i="8"/>
  <c r="AI50" i="8"/>
  <c r="X50" i="8"/>
  <c r="X51" i="8" s="1"/>
  <c r="M50" i="8"/>
  <c r="AG50" i="8" s="1"/>
  <c r="AQ49" i="8"/>
  <c r="AP49" i="8"/>
  <c r="AJ49" i="8"/>
  <c r="AI49" i="8"/>
  <c r="AG49" i="8"/>
  <c r="AE49" i="8"/>
  <c r="AK49" i="8" s="1"/>
  <c r="AD49" i="8"/>
  <c r="Z49" i="8"/>
  <c r="X49" i="8"/>
  <c r="V49" i="8"/>
  <c r="T49" i="8"/>
  <c r="Q49" i="8"/>
  <c r="O49" i="8"/>
  <c r="M49" i="8"/>
  <c r="AB49" i="8" s="1"/>
  <c r="AQ48" i="8"/>
  <c r="AP48" i="8"/>
  <c r="AJ48" i="8"/>
  <c r="AI48" i="8"/>
  <c r="AI51" i="8" s="1"/>
  <c r="AG48" i="8"/>
  <c r="AG51" i="8" s="1"/>
  <c r="AE48" i="8"/>
  <c r="AK48" i="8" s="1"/>
  <c r="AB48" i="8"/>
  <c r="Z48" i="8"/>
  <c r="X48" i="8"/>
  <c r="V48" i="8"/>
  <c r="T48" i="8"/>
  <c r="Q48" i="8"/>
  <c r="M48" i="8"/>
  <c r="M51" i="8" s="1"/>
  <c r="AV47" i="8"/>
  <c r="AS47" i="8"/>
  <c r="AQ47" i="8"/>
  <c r="AM47" i="8"/>
  <c r="AL47" i="8"/>
  <c r="K47" i="8"/>
  <c r="AN47" i="8" s="1"/>
  <c r="I47" i="8"/>
  <c r="F47" i="8"/>
  <c r="D47" i="8"/>
  <c r="AQ46" i="8"/>
  <c r="AP46" i="8"/>
  <c r="AJ46" i="8"/>
  <c r="AI46" i="8"/>
  <c r="M46" i="8"/>
  <c r="Z46" i="8" s="1"/>
  <c r="AQ45" i="8"/>
  <c r="AP45" i="8"/>
  <c r="AJ45" i="8"/>
  <c r="AI45" i="8"/>
  <c r="O45" i="8"/>
  <c r="M45" i="8"/>
  <c r="AB45" i="8" s="1"/>
  <c r="AQ44" i="8"/>
  <c r="AP44" i="8"/>
  <c r="AP47" i="8" s="1"/>
  <c r="AJ44" i="8"/>
  <c r="AI44" i="8"/>
  <c r="AI47" i="8" s="1"/>
  <c r="AG44" i="8"/>
  <c r="AB44" i="8"/>
  <c r="Z44" i="8"/>
  <c r="X44" i="8"/>
  <c r="V44" i="8"/>
  <c r="Q44" i="8"/>
  <c r="O44" i="8"/>
  <c r="M44" i="8"/>
  <c r="M47" i="8" s="1"/>
  <c r="AV43" i="8"/>
  <c r="AS43" i="8"/>
  <c r="AQ43" i="8"/>
  <c r="AP43" i="8"/>
  <c r="AL43" i="8"/>
  <c r="AM43" i="8" s="1"/>
  <c r="AH43" i="8"/>
  <c r="M43" i="8"/>
  <c r="K43" i="8"/>
  <c r="L43" i="8" s="1"/>
  <c r="AO43" i="8" s="1"/>
  <c r="I43" i="8"/>
  <c r="F43" i="8"/>
  <c r="D43" i="8"/>
  <c r="AQ42" i="8"/>
  <c r="AP42" i="8"/>
  <c r="AJ42" i="8"/>
  <c r="AI42" i="8"/>
  <c r="AG42" i="8"/>
  <c r="AE42" i="8"/>
  <c r="AK42" i="8" s="1"/>
  <c r="Z42" i="8"/>
  <c r="V42" i="8"/>
  <c r="T42" i="8"/>
  <c r="Q42" i="8"/>
  <c r="M42" i="8"/>
  <c r="X42" i="8" s="1"/>
  <c r="AQ41" i="8"/>
  <c r="AP41" i="8"/>
  <c r="AJ41" i="8"/>
  <c r="AI41" i="8"/>
  <c r="AG41" i="8"/>
  <c r="AB41" i="8"/>
  <c r="X41" i="8"/>
  <c r="V41" i="8"/>
  <c r="T41" i="8"/>
  <c r="M41" i="8"/>
  <c r="Z41" i="8" s="1"/>
  <c r="Z43" i="8" s="1"/>
  <c r="AQ40" i="8"/>
  <c r="AP40" i="8"/>
  <c r="AJ40" i="8"/>
  <c r="AI40" i="8"/>
  <c r="AI43" i="8" s="1"/>
  <c r="AD40" i="8"/>
  <c r="Z40" i="8"/>
  <c r="X40" i="8"/>
  <c r="V40" i="8"/>
  <c r="V43" i="8" s="1"/>
  <c r="M40" i="8"/>
  <c r="AB40" i="8" s="1"/>
  <c r="AV39" i="8"/>
  <c r="AS39" i="8"/>
  <c r="AQ39" i="8"/>
  <c r="AP39" i="8"/>
  <c r="AM39" i="8"/>
  <c r="AL39" i="8"/>
  <c r="Z39" i="8"/>
  <c r="K39" i="8"/>
  <c r="AH39" i="8" s="1"/>
  <c r="I39" i="8"/>
  <c r="F39" i="8"/>
  <c r="D39" i="8"/>
  <c r="AQ38" i="8"/>
  <c r="AP38" i="8"/>
  <c r="AJ38" i="8"/>
  <c r="AI38" i="8"/>
  <c r="AI39" i="8" s="1"/>
  <c r="AD38" i="8"/>
  <c r="AB38" i="8"/>
  <c r="Z38" i="8"/>
  <c r="X38" i="8"/>
  <c r="V38" i="8"/>
  <c r="T38" i="8"/>
  <c r="Q38" i="8"/>
  <c r="M38" i="8"/>
  <c r="AG38" i="8" s="1"/>
  <c r="AE38" i="8" s="1"/>
  <c r="AK38" i="8" s="1"/>
  <c r="AQ37" i="8"/>
  <c r="AP37" i="8"/>
  <c r="AJ37" i="8"/>
  <c r="AI37" i="8"/>
  <c r="AG37" i="8"/>
  <c r="Z37" i="8"/>
  <c r="X37" i="8"/>
  <c r="V37" i="8"/>
  <c r="T37" i="8"/>
  <c r="M37" i="8"/>
  <c r="AE37" i="8" s="1"/>
  <c r="AK37" i="8" s="1"/>
  <c r="AQ36" i="8"/>
  <c r="AP36" i="8"/>
  <c r="AE36" i="8" s="1"/>
  <c r="AK36" i="8" s="1"/>
  <c r="AJ36" i="8"/>
  <c r="AI36" i="8"/>
  <c r="AG36" i="8"/>
  <c r="AG39" i="8" s="1"/>
  <c r="AD36" i="8"/>
  <c r="AB36" i="8"/>
  <c r="Z36" i="8"/>
  <c r="X36" i="8"/>
  <c r="X39" i="8" s="1"/>
  <c r="V36" i="8"/>
  <c r="V39" i="8" s="1"/>
  <c r="Q36" i="8"/>
  <c r="O36" i="8"/>
  <c r="M36" i="8"/>
  <c r="T36" i="8" s="1"/>
  <c r="T39" i="8" s="1"/>
  <c r="AV35" i="8"/>
  <c r="AS35" i="8"/>
  <c r="AL35" i="8"/>
  <c r="AM35" i="8" s="1"/>
  <c r="AI35" i="8"/>
  <c r="K35" i="8"/>
  <c r="AF35" i="8" s="1"/>
  <c r="I35" i="8"/>
  <c r="F35" i="8"/>
  <c r="D35" i="8"/>
  <c r="AQ34" i="8"/>
  <c r="AP34" i="8"/>
  <c r="AJ34" i="8"/>
  <c r="AI34" i="8"/>
  <c r="X34" i="8"/>
  <c r="V34" i="8"/>
  <c r="M34" i="8"/>
  <c r="AD34" i="8" s="1"/>
  <c r="AQ33" i="8"/>
  <c r="AP33" i="8"/>
  <c r="AJ33" i="8"/>
  <c r="AI33" i="8"/>
  <c r="AB33" i="8"/>
  <c r="Z33" i="8"/>
  <c r="X33" i="8"/>
  <c r="V33" i="8"/>
  <c r="T33" i="8"/>
  <c r="Q33" i="8"/>
  <c r="O33" i="8"/>
  <c r="M33" i="8"/>
  <c r="AD33" i="8" s="1"/>
  <c r="AQ32" i="8"/>
  <c r="AQ35" i="8" s="1"/>
  <c r="AP32" i="8"/>
  <c r="AP35" i="8" s="1"/>
  <c r="AJ32" i="8"/>
  <c r="AI32" i="8"/>
  <c r="AB32" i="8"/>
  <c r="Z32" i="8"/>
  <c r="Q32" i="8"/>
  <c r="M32" i="8"/>
  <c r="AG32" i="8" s="1"/>
  <c r="AV31" i="8"/>
  <c r="AS31" i="8"/>
  <c r="AL31" i="8"/>
  <c r="AM31" i="8" s="1"/>
  <c r="AB31" i="8"/>
  <c r="M31" i="8"/>
  <c r="Y31" i="8" s="1"/>
  <c r="K31" i="8"/>
  <c r="AN31" i="8" s="1"/>
  <c r="I31" i="8"/>
  <c r="F31" i="8"/>
  <c r="D31" i="8"/>
  <c r="AQ30" i="8"/>
  <c r="AP30" i="8"/>
  <c r="AE30" i="8" s="1"/>
  <c r="AK30" i="8" s="1"/>
  <c r="AJ30" i="8"/>
  <c r="AI30" i="8"/>
  <c r="AG30" i="8"/>
  <c r="AD30" i="8"/>
  <c r="AB30" i="8"/>
  <c r="Z30" i="8"/>
  <c r="X30" i="8"/>
  <c r="V30" i="8"/>
  <c r="T30" i="8"/>
  <c r="Q30" i="8"/>
  <c r="O30" i="8"/>
  <c r="M30" i="8"/>
  <c r="AQ29" i="8"/>
  <c r="AP29" i="8"/>
  <c r="AJ29" i="8"/>
  <c r="AI29" i="8"/>
  <c r="AG29" i="8"/>
  <c r="AD29" i="8"/>
  <c r="AB29" i="8"/>
  <c r="Z29" i="8"/>
  <c r="X29" i="8"/>
  <c r="M29" i="8"/>
  <c r="Q29" i="8" s="1"/>
  <c r="AQ28" i="8"/>
  <c r="AQ31" i="8" s="1"/>
  <c r="AP28" i="8"/>
  <c r="AP31" i="8" s="1"/>
  <c r="AJ28" i="8"/>
  <c r="AI28" i="8"/>
  <c r="AI31" i="8" s="1"/>
  <c r="AD28" i="8"/>
  <c r="AD31" i="8" s="1"/>
  <c r="AB28" i="8"/>
  <c r="Z28" i="8"/>
  <c r="Z31" i="8" s="1"/>
  <c r="M28" i="8"/>
  <c r="T28" i="8" s="1"/>
  <c r="AV27" i="8"/>
  <c r="AS27" i="8"/>
  <c r="AQ27" i="8"/>
  <c r="AN27" i="8"/>
  <c r="AL27" i="8"/>
  <c r="AM27" i="8" s="1"/>
  <c r="AI27" i="8"/>
  <c r="AH27" i="8"/>
  <c r="K27" i="8"/>
  <c r="L27" i="8" s="1"/>
  <c r="I27" i="8"/>
  <c r="F27" i="8"/>
  <c r="D27" i="8"/>
  <c r="AQ26" i="8"/>
  <c r="AP26" i="8"/>
  <c r="AJ26" i="8"/>
  <c r="AI26" i="8"/>
  <c r="M26" i="8"/>
  <c r="Z26" i="8" s="1"/>
  <c r="AQ25" i="8"/>
  <c r="AP25" i="8"/>
  <c r="AJ25" i="8"/>
  <c r="AI25" i="8"/>
  <c r="Z25" i="8"/>
  <c r="X25" i="8"/>
  <c r="V25" i="8"/>
  <c r="T25" i="8"/>
  <c r="Q25" i="8"/>
  <c r="O25" i="8"/>
  <c r="M25" i="8"/>
  <c r="AB25" i="8" s="1"/>
  <c r="AQ24" i="8"/>
  <c r="AP24" i="8"/>
  <c r="AP27" i="8" s="1"/>
  <c r="AJ24" i="8"/>
  <c r="AI24" i="8"/>
  <c r="AG24" i="8"/>
  <c r="AB24" i="8"/>
  <c r="Z24" i="8"/>
  <c r="Z27" i="8" s="1"/>
  <c r="X24" i="8"/>
  <c r="V24" i="8"/>
  <c r="T24" i="8"/>
  <c r="Q24" i="8"/>
  <c r="O24" i="8"/>
  <c r="M24" i="8"/>
  <c r="M27" i="8" s="1"/>
  <c r="AV23" i="8"/>
  <c r="AS23" i="8"/>
  <c r="AQ23" i="8"/>
  <c r="AL23" i="8"/>
  <c r="AM23" i="8" s="1"/>
  <c r="K23" i="8"/>
  <c r="AH23" i="8" s="1"/>
  <c r="I23" i="8"/>
  <c r="F23" i="8"/>
  <c r="D23" i="8"/>
  <c r="AQ22" i="8"/>
  <c r="AP22" i="8"/>
  <c r="AJ22" i="8"/>
  <c r="AI22" i="8"/>
  <c r="AG22" i="8"/>
  <c r="AE22" i="8"/>
  <c r="AK22" i="8" s="1"/>
  <c r="X22" i="8"/>
  <c r="V22" i="8"/>
  <c r="T22" i="8"/>
  <c r="O22" i="8"/>
  <c r="M22" i="8"/>
  <c r="AD22" i="8" s="1"/>
  <c r="AQ21" i="8"/>
  <c r="AP21" i="8"/>
  <c r="AJ21" i="8"/>
  <c r="AI21" i="8"/>
  <c r="AG21" i="8"/>
  <c r="AE21" i="8" s="1"/>
  <c r="AK21" i="8" s="1"/>
  <c r="Z21" i="8"/>
  <c r="X21" i="8"/>
  <c r="V21" i="8"/>
  <c r="T21" i="8"/>
  <c r="Q21" i="8"/>
  <c r="O21" i="8"/>
  <c r="M21" i="8"/>
  <c r="AD21" i="8" s="1"/>
  <c r="AQ20" i="8"/>
  <c r="AP20" i="8"/>
  <c r="AP23" i="8" s="1"/>
  <c r="AJ20" i="8"/>
  <c r="AI20" i="8"/>
  <c r="AI23" i="8" s="1"/>
  <c r="AB20" i="8"/>
  <c r="Z20" i="8"/>
  <c r="X20" i="8"/>
  <c r="X23" i="8" s="1"/>
  <c r="M20" i="8"/>
  <c r="O20" i="8" s="1"/>
  <c r="O23" i="8" s="1"/>
  <c r="AV19" i="8"/>
  <c r="AS19" i="8"/>
  <c r="AQ19" i="8"/>
  <c r="AP19" i="8"/>
  <c r="AL19" i="8"/>
  <c r="AM19" i="8" s="1"/>
  <c r="AB19" i="8"/>
  <c r="AA19" i="8" s="1"/>
  <c r="Z19" i="8"/>
  <c r="M19" i="8"/>
  <c r="K19" i="8"/>
  <c r="AF19" i="8" s="1"/>
  <c r="I19" i="8"/>
  <c r="F19" i="8"/>
  <c r="D19" i="8"/>
  <c r="AQ18" i="8"/>
  <c r="AP18" i="8"/>
  <c r="AJ18" i="8"/>
  <c r="AI18" i="8"/>
  <c r="AG18" i="8"/>
  <c r="AE18" i="8" s="1"/>
  <c r="AK18" i="8" s="1"/>
  <c r="AB18" i="8"/>
  <c r="Z18" i="8"/>
  <c r="X18" i="8"/>
  <c r="V18" i="8"/>
  <c r="T18" i="8"/>
  <c r="Q18" i="8"/>
  <c r="O18" i="8"/>
  <c r="M18" i="8"/>
  <c r="AD18" i="8" s="1"/>
  <c r="AQ17" i="8"/>
  <c r="AP17" i="8"/>
  <c r="AJ17" i="8"/>
  <c r="AI17" i="8"/>
  <c r="AG17" i="8"/>
  <c r="AD17" i="8"/>
  <c r="AB17" i="8"/>
  <c r="Z17" i="8"/>
  <c r="X17" i="8"/>
  <c r="V17" i="8"/>
  <c r="T17" i="8"/>
  <c r="Q17" i="8"/>
  <c r="M17" i="8"/>
  <c r="AE17" i="8" s="1"/>
  <c r="AK17" i="8" s="1"/>
  <c r="AQ16" i="8"/>
  <c r="AP16" i="8"/>
  <c r="AJ16" i="8"/>
  <c r="AI16" i="8"/>
  <c r="AI19" i="8" s="1"/>
  <c r="AD16" i="8"/>
  <c r="AB16" i="8"/>
  <c r="Z16" i="8"/>
  <c r="X16" i="8"/>
  <c r="X19" i="8" s="1"/>
  <c r="V16" i="8"/>
  <c r="V19" i="8" s="1"/>
  <c r="U19" i="8" s="1"/>
  <c r="M16" i="8"/>
  <c r="AG16" i="8" s="1"/>
  <c r="AG19" i="8" s="1"/>
  <c r="AV15" i="8"/>
  <c r="AS15" i="8"/>
  <c r="AO15" i="8"/>
  <c r="AL15" i="8"/>
  <c r="AM15" i="8" s="1"/>
  <c r="L15" i="8"/>
  <c r="K15" i="8"/>
  <c r="AN15" i="8" s="1"/>
  <c r="I15" i="8"/>
  <c r="F15" i="8"/>
  <c r="D15" i="8"/>
  <c r="AQ14" i="8"/>
  <c r="AP14" i="8"/>
  <c r="AJ14" i="8"/>
  <c r="AI14" i="8"/>
  <c r="AB14" i="8"/>
  <c r="X14" i="8"/>
  <c r="V14" i="8"/>
  <c r="T14" i="8"/>
  <c r="Q14" i="8"/>
  <c r="O14" i="8"/>
  <c r="M14" i="8"/>
  <c r="Z14" i="8" s="1"/>
  <c r="AQ13" i="8"/>
  <c r="AP13" i="8"/>
  <c r="AJ13" i="8"/>
  <c r="AI13" i="8"/>
  <c r="AD13" i="8"/>
  <c r="Z13" i="8"/>
  <c r="X13" i="8"/>
  <c r="V13" i="8"/>
  <c r="T13" i="8"/>
  <c r="Q13" i="8"/>
  <c r="M13" i="8"/>
  <c r="AB13" i="8" s="1"/>
  <c r="AQ12" i="8"/>
  <c r="AQ15" i="8" s="1"/>
  <c r="AP12" i="8"/>
  <c r="AP15" i="8" s="1"/>
  <c r="AJ12" i="8"/>
  <c r="AI12" i="8"/>
  <c r="AI15" i="8" s="1"/>
  <c r="AB12" i="8"/>
  <c r="Z12" i="8"/>
  <c r="Z15" i="8" s="1"/>
  <c r="X12" i="8"/>
  <c r="X15" i="8" s="1"/>
  <c r="V12" i="8"/>
  <c r="V15" i="8" s="1"/>
  <c r="T12" i="8"/>
  <c r="T15" i="8" s="1"/>
  <c r="Q12" i="8"/>
  <c r="Q15" i="8" s="1"/>
  <c r="O12" i="8"/>
  <c r="M12" i="8"/>
  <c r="M15" i="8" s="1"/>
  <c r="AV11" i="8"/>
  <c r="AS11" i="8"/>
  <c r="AQ11" i="8"/>
  <c r="AN11" i="8"/>
  <c r="AL11" i="8"/>
  <c r="AM11" i="8" s="1"/>
  <c r="K11" i="8"/>
  <c r="AH11" i="8" s="1"/>
  <c r="I11" i="8"/>
  <c r="F11" i="8"/>
  <c r="D11" i="8"/>
  <c r="AQ10" i="8"/>
  <c r="AP10" i="8"/>
  <c r="AJ10" i="8"/>
  <c r="AI10" i="8"/>
  <c r="M10" i="8"/>
  <c r="AG10" i="8" s="1"/>
  <c r="AQ9" i="8"/>
  <c r="AP9" i="8"/>
  <c r="AJ9" i="8"/>
  <c r="AI9" i="8"/>
  <c r="AI11" i="8" s="1"/>
  <c r="Z9" i="8"/>
  <c r="X9" i="8"/>
  <c r="V9" i="8"/>
  <c r="Q9" i="8"/>
  <c r="O9" i="8"/>
  <c r="M9" i="8"/>
  <c r="AG9" i="8" s="1"/>
  <c r="AE9" i="8" s="1"/>
  <c r="AK9" i="8" s="1"/>
  <c r="AQ8" i="8"/>
  <c r="AP8" i="8"/>
  <c r="AP11" i="8" s="1"/>
  <c r="AJ8" i="8"/>
  <c r="AI8" i="8"/>
  <c r="AB8" i="8"/>
  <c r="Z8" i="8"/>
  <c r="X8" i="8"/>
  <c r="Q8" i="8"/>
  <c r="M8" i="8"/>
  <c r="O8" i="8" s="1"/>
  <c r="AV7" i="8"/>
  <c r="AS7" i="8"/>
  <c r="AQ7" i="8"/>
  <c r="AL7" i="8"/>
  <c r="AM7" i="8" s="1"/>
  <c r="AB7" i="8"/>
  <c r="K7" i="8"/>
  <c r="AF7" i="8" s="1"/>
  <c r="I7" i="8"/>
  <c r="F7" i="8"/>
  <c r="D7" i="8"/>
  <c r="AQ6" i="8"/>
  <c r="AP6" i="8"/>
  <c r="AJ6" i="8"/>
  <c r="AI6" i="8"/>
  <c r="AG6" i="8"/>
  <c r="AE6" i="8"/>
  <c r="AK6" i="8" s="1"/>
  <c r="AD6" i="8"/>
  <c r="AB6" i="8"/>
  <c r="Z6" i="8"/>
  <c r="X6" i="8"/>
  <c r="V6" i="8"/>
  <c r="T6" i="8"/>
  <c r="Q6" i="8"/>
  <c r="O6" i="8"/>
  <c r="M6" i="8"/>
  <c r="AQ5" i="8"/>
  <c r="AP5" i="8"/>
  <c r="AJ5" i="8"/>
  <c r="AI5" i="8"/>
  <c r="AG5" i="8"/>
  <c r="AD5" i="8"/>
  <c r="AB5" i="8"/>
  <c r="Z5" i="8"/>
  <c r="X5" i="8"/>
  <c r="V5" i="8"/>
  <c r="Q5" i="8"/>
  <c r="M5" i="8"/>
  <c r="AE5" i="8" s="1"/>
  <c r="AK5" i="8" s="1"/>
  <c r="AQ4" i="8"/>
  <c r="AP4" i="8"/>
  <c r="AP7" i="8" s="1"/>
  <c r="AJ4" i="8"/>
  <c r="AI4" i="8"/>
  <c r="AI7" i="8" s="1"/>
  <c r="AB4" i="8"/>
  <c r="Z4" i="8"/>
  <c r="Z7" i="8" s="1"/>
  <c r="X4" i="8"/>
  <c r="X7" i="8" s="1"/>
  <c r="M4" i="8"/>
  <c r="AG4" i="8" s="1"/>
  <c r="AG7" i="8" s="1"/>
  <c r="AV128" i="7"/>
  <c r="AS128" i="7"/>
  <c r="K128" i="7"/>
  <c r="AV127" i="7"/>
  <c r="AS127" i="7"/>
  <c r="AL127" i="7"/>
  <c r="AL128" i="7" s="1"/>
  <c r="AH127" i="7"/>
  <c r="AF127" i="7"/>
  <c r="K127" i="7"/>
  <c r="L127" i="7" s="1"/>
  <c r="AO127" i="7" s="1"/>
  <c r="I127" i="7"/>
  <c r="I128" i="7" s="1"/>
  <c r="F127" i="7"/>
  <c r="D127" i="7"/>
  <c r="D128" i="7" s="1"/>
  <c r="AQ126" i="7"/>
  <c r="AP126" i="7"/>
  <c r="AJ126" i="7"/>
  <c r="AI126" i="7"/>
  <c r="AG126" i="7"/>
  <c r="AD126" i="7"/>
  <c r="M126" i="7"/>
  <c r="AE126" i="7" s="1"/>
  <c r="AK126" i="7" s="1"/>
  <c r="AQ125" i="7"/>
  <c r="AP125" i="7"/>
  <c r="AJ125" i="7"/>
  <c r="AI125" i="7"/>
  <c r="AI127" i="7" s="1"/>
  <c r="O125" i="7"/>
  <c r="M125" i="7"/>
  <c r="AG125" i="7" s="1"/>
  <c r="AE125" i="7" s="1"/>
  <c r="AK125" i="7" s="1"/>
  <c r="AQ124" i="7"/>
  <c r="AQ127" i="7" s="1"/>
  <c r="AP124" i="7"/>
  <c r="AP127" i="7" s="1"/>
  <c r="AJ124" i="7"/>
  <c r="AI124" i="7"/>
  <c r="AG124" i="7"/>
  <c r="M124" i="7"/>
  <c r="AE124" i="7" s="1"/>
  <c r="AK124" i="7" s="1"/>
  <c r="AV123" i="7"/>
  <c r="AS123" i="7"/>
  <c r="AQ123" i="7"/>
  <c r="AM123" i="7"/>
  <c r="AL123" i="7"/>
  <c r="AD123" i="7"/>
  <c r="AJ123" i="7" s="1"/>
  <c r="AC123" i="7"/>
  <c r="AB123" i="7"/>
  <c r="AA123" i="7"/>
  <c r="M123" i="7"/>
  <c r="K123" i="7"/>
  <c r="AN123" i="7" s="1"/>
  <c r="I123" i="7"/>
  <c r="F123" i="7"/>
  <c r="D123" i="7"/>
  <c r="AQ122" i="7"/>
  <c r="AP122" i="7"/>
  <c r="AJ122" i="7"/>
  <c r="AI122" i="7"/>
  <c r="AD122" i="7"/>
  <c r="AB122" i="7"/>
  <c r="Z122" i="7"/>
  <c r="X122" i="7"/>
  <c r="V122" i="7"/>
  <c r="T122" i="7"/>
  <c r="O122" i="7"/>
  <c r="M122" i="7"/>
  <c r="Q122" i="7" s="1"/>
  <c r="AQ121" i="7"/>
  <c r="AP121" i="7"/>
  <c r="AJ121" i="7"/>
  <c r="AI121" i="7"/>
  <c r="AG121" i="7"/>
  <c r="AE121" i="7" s="1"/>
  <c r="AK121" i="7" s="1"/>
  <c r="AD121" i="7"/>
  <c r="AB121" i="7"/>
  <c r="Z121" i="7"/>
  <c r="X121" i="7"/>
  <c r="V121" i="7"/>
  <c r="Q121" i="7"/>
  <c r="M121" i="7"/>
  <c r="T121" i="7" s="1"/>
  <c r="AQ120" i="7"/>
  <c r="AP120" i="7"/>
  <c r="AP123" i="7" s="1"/>
  <c r="AJ120" i="7"/>
  <c r="AI120" i="7"/>
  <c r="AI123" i="7" s="1"/>
  <c r="AG120" i="7"/>
  <c r="AD120" i="7"/>
  <c r="AB120" i="7"/>
  <c r="Z120" i="7"/>
  <c r="Z123" i="7" s="1"/>
  <c r="X120" i="7"/>
  <c r="X123" i="7" s="1"/>
  <c r="T120" i="7"/>
  <c r="T123" i="7" s="1"/>
  <c r="Q120" i="7"/>
  <c r="O120" i="7"/>
  <c r="M120" i="7"/>
  <c r="V120" i="7" s="1"/>
  <c r="V123" i="7" s="1"/>
  <c r="AV119" i="7"/>
  <c r="AS119" i="7"/>
  <c r="AL119" i="7"/>
  <c r="AM119" i="7" s="1"/>
  <c r="AH119" i="7"/>
  <c r="L119" i="7"/>
  <c r="AO119" i="7" s="1"/>
  <c r="K119" i="7"/>
  <c r="AF119" i="7" s="1"/>
  <c r="I119" i="7"/>
  <c r="F119" i="7"/>
  <c r="D119" i="7"/>
  <c r="AQ118" i="7"/>
  <c r="AP118" i="7"/>
  <c r="AJ118" i="7"/>
  <c r="AI118" i="7"/>
  <c r="AG118" i="7"/>
  <c r="X118" i="7"/>
  <c r="V118" i="7"/>
  <c r="T118" i="7"/>
  <c r="Q118" i="7"/>
  <c r="O118" i="7"/>
  <c r="M118" i="7"/>
  <c r="AE118" i="7" s="1"/>
  <c r="AK118" i="7" s="1"/>
  <c r="AQ117" i="7"/>
  <c r="AP117" i="7"/>
  <c r="AJ117" i="7"/>
  <c r="AI117" i="7"/>
  <c r="M117" i="7"/>
  <c r="AG117" i="7" s="1"/>
  <c r="AQ116" i="7"/>
  <c r="AQ119" i="7" s="1"/>
  <c r="AP116" i="7"/>
  <c r="AP119" i="7" s="1"/>
  <c r="AJ116" i="7"/>
  <c r="AI116" i="7"/>
  <c r="AI119" i="7" s="1"/>
  <c r="M116" i="7"/>
  <c r="AG116" i="7" s="1"/>
  <c r="AG119" i="7" s="1"/>
  <c r="AV115" i="7"/>
  <c r="AS115" i="7"/>
  <c r="AQ115" i="7"/>
  <c r="AL115" i="7"/>
  <c r="AF115" i="7"/>
  <c r="M115" i="7"/>
  <c r="L115" i="7"/>
  <c r="AO115" i="7" s="1"/>
  <c r="K115" i="7"/>
  <c r="AN115" i="7" s="1"/>
  <c r="I115" i="7"/>
  <c r="F115" i="7"/>
  <c r="F128" i="7" s="1"/>
  <c r="D115" i="7"/>
  <c r="AQ114" i="7"/>
  <c r="AP114" i="7"/>
  <c r="AE114" i="7" s="1"/>
  <c r="AK114" i="7" s="1"/>
  <c r="AJ114" i="7"/>
  <c r="AI114" i="7"/>
  <c r="AG114" i="7"/>
  <c r="AD114" i="7"/>
  <c r="AB114" i="7"/>
  <c r="Z114" i="7"/>
  <c r="X114" i="7"/>
  <c r="V114" i="7"/>
  <c r="T114" i="7"/>
  <c r="M114" i="7"/>
  <c r="Q114" i="7" s="1"/>
  <c r="AQ113" i="7"/>
  <c r="AP113" i="7"/>
  <c r="AJ113" i="7"/>
  <c r="AI113" i="7"/>
  <c r="AG113" i="7"/>
  <c r="AE113" i="7"/>
  <c r="AK113" i="7" s="1"/>
  <c r="AD113" i="7"/>
  <c r="AB113" i="7"/>
  <c r="Z113" i="7"/>
  <c r="X113" i="7"/>
  <c r="V113" i="7"/>
  <c r="M113" i="7"/>
  <c r="T113" i="7" s="1"/>
  <c r="AT112" i="7"/>
  <c r="AT113" i="7" s="1"/>
  <c r="AT114" i="7" s="1"/>
  <c r="AQ112" i="7"/>
  <c r="AP112" i="7"/>
  <c r="AP115" i="7" s="1"/>
  <c r="AJ112" i="7"/>
  <c r="AI112" i="7"/>
  <c r="AI115" i="7" s="1"/>
  <c r="AG112" i="7"/>
  <c r="AG115" i="7" s="1"/>
  <c r="AE112" i="7"/>
  <c r="AK112" i="7" s="1"/>
  <c r="AD112" i="7"/>
  <c r="AD115" i="7" s="1"/>
  <c r="AB112" i="7"/>
  <c r="AB115" i="7" s="1"/>
  <c r="M112" i="7"/>
  <c r="Z112" i="7" s="1"/>
  <c r="Z115" i="7" s="1"/>
  <c r="AV111" i="7"/>
  <c r="AS111" i="7"/>
  <c r="AP111" i="7"/>
  <c r="AL111" i="7"/>
  <c r="AM111" i="7" s="1"/>
  <c r="AI111" i="7"/>
  <c r="AH111" i="7"/>
  <c r="AF111" i="7"/>
  <c r="L111" i="7"/>
  <c r="AO111" i="7" s="1"/>
  <c r="K111" i="7"/>
  <c r="AN111" i="7" s="1"/>
  <c r="I111" i="7"/>
  <c r="F111" i="7"/>
  <c r="D111" i="7"/>
  <c r="AQ110" i="7"/>
  <c r="AP110" i="7"/>
  <c r="AJ110" i="7"/>
  <c r="AI110" i="7"/>
  <c r="AG110" i="7"/>
  <c r="AE110" i="7"/>
  <c r="AK110" i="7" s="1"/>
  <c r="AD110" i="7"/>
  <c r="Z110" i="7"/>
  <c r="Q110" i="7"/>
  <c r="O110" i="7"/>
  <c r="M110" i="7"/>
  <c r="X110" i="7" s="1"/>
  <c r="AQ109" i="7"/>
  <c r="AP109" i="7"/>
  <c r="AJ109" i="7"/>
  <c r="AI109" i="7"/>
  <c r="AG109" i="7"/>
  <c r="T109" i="7"/>
  <c r="M109" i="7"/>
  <c r="Z109" i="7" s="1"/>
  <c r="AQ108" i="7"/>
  <c r="AQ111" i="7" s="1"/>
  <c r="AP108" i="7"/>
  <c r="AJ108" i="7"/>
  <c r="AI108" i="7"/>
  <c r="M108" i="7"/>
  <c r="AB108" i="7" s="1"/>
  <c r="AV107" i="7"/>
  <c r="AS107" i="7"/>
  <c r="AQ107" i="7"/>
  <c r="AP107" i="7"/>
  <c r="AM107" i="7"/>
  <c r="AL107" i="7"/>
  <c r="M107" i="7"/>
  <c r="K107" i="7"/>
  <c r="AH107" i="7" s="1"/>
  <c r="I107" i="7"/>
  <c r="F107" i="7"/>
  <c r="D107" i="7"/>
  <c r="AQ106" i="7"/>
  <c r="AP106" i="7"/>
  <c r="AJ106" i="7"/>
  <c r="AI106" i="7"/>
  <c r="AI107" i="7" s="1"/>
  <c r="AG106" i="7"/>
  <c r="AE106" i="7" s="1"/>
  <c r="AK106" i="7" s="1"/>
  <c r="AD106" i="7"/>
  <c r="AB106" i="7"/>
  <c r="Z106" i="7"/>
  <c r="X106" i="7"/>
  <c r="V106" i="7"/>
  <c r="T106" i="7"/>
  <c r="Q106" i="7"/>
  <c r="O106" i="7"/>
  <c r="M106" i="7"/>
  <c r="AQ105" i="7"/>
  <c r="AP105" i="7"/>
  <c r="AJ105" i="7"/>
  <c r="AI105" i="7"/>
  <c r="AD105" i="7"/>
  <c r="AB105" i="7"/>
  <c r="AB107" i="7" s="1"/>
  <c r="X105" i="7"/>
  <c r="V105" i="7"/>
  <c r="T105" i="7"/>
  <c r="Q105" i="7"/>
  <c r="Q107" i="7" s="1"/>
  <c r="M105" i="7"/>
  <c r="AG105" i="7" s="1"/>
  <c r="AE105" i="7" s="1"/>
  <c r="AK105" i="7" s="1"/>
  <c r="AQ104" i="7"/>
  <c r="AP104" i="7"/>
  <c r="AJ104" i="7"/>
  <c r="AI104" i="7"/>
  <c r="AG104" i="7"/>
  <c r="AG107" i="7" s="1"/>
  <c r="AE104" i="7"/>
  <c r="AK104" i="7" s="1"/>
  <c r="AD104" i="7"/>
  <c r="AD107" i="7" s="1"/>
  <c r="AJ107" i="7" s="1"/>
  <c r="AB104" i="7"/>
  <c r="Z104" i="7"/>
  <c r="X104" i="7"/>
  <c r="X107" i="7" s="1"/>
  <c r="V104" i="7"/>
  <c r="V107" i="7" s="1"/>
  <c r="T104" i="7"/>
  <c r="T107" i="7" s="1"/>
  <c r="Q104" i="7"/>
  <c r="O104" i="7"/>
  <c r="M104" i="7"/>
  <c r="AV103" i="7"/>
  <c r="AS103" i="7"/>
  <c r="AN103" i="7"/>
  <c r="AM103" i="7"/>
  <c r="AL103" i="7"/>
  <c r="K103" i="7"/>
  <c r="L103" i="7" s="1"/>
  <c r="AO103" i="7" s="1"/>
  <c r="I103" i="7"/>
  <c r="F103" i="7"/>
  <c r="D103" i="7"/>
  <c r="AQ102" i="7"/>
  <c r="AP102" i="7"/>
  <c r="AJ102" i="7"/>
  <c r="AI102" i="7"/>
  <c r="AI103" i="7" s="1"/>
  <c r="M102" i="7"/>
  <c r="AB102" i="7" s="1"/>
  <c r="AQ101" i="7"/>
  <c r="AP101" i="7"/>
  <c r="AJ101" i="7"/>
  <c r="AI101" i="7"/>
  <c r="M101" i="7"/>
  <c r="AD101" i="7" s="1"/>
  <c r="AQ100" i="7"/>
  <c r="AQ103" i="7" s="1"/>
  <c r="AP100" i="7"/>
  <c r="AP103" i="7" s="1"/>
  <c r="AJ100" i="7"/>
  <c r="AI100" i="7"/>
  <c r="AG100" i="7"/>
  <c r="AB100" i="7"/>
  <c r="Z100" i="7"/>
  <c r="X100" i="7"/>
  <c r="T100" i="7"/>
  <c r="Q100" i="7"/>
  <c r="O100" i="7"/>
  <c r="M100" i="7"/>
  <c r="AE100" i="7" s="1"/>
  <c r="AK100" i="7" s="1"/>
  <c r="AV99" i="7"/>
  <c r="AS99" i="7"/>
  <c r="AL99" i="7"/>
  <c r="AM99" i="7" s="1"/>
  <c r="AB99" i="7"/>
  <c r="T99" i="7"/>
  <c r="M99" i="7"/>
  <c r="K99" i="7"/>
  <c r="AN99" i="7" s="1"/>
  <c r="I99" i="7"/>
  <c r="F99" i="7"/>
  <c r="D99" i="7"/>
  <c r="AQ98" i="7"/>
  <c r="AP98" i="7"/>
  <c r="AJ98" i="7"/>
  <c r="AI98" i="7"/>
  <c r="AG98" i="7"/>
  <c r="AE98" i="7"/>
  <c r="AK98" i="7" s="1"/>
  <c r="AD98" i="7"/>
  <c r="AB98" i="7"/>
  <c r="Z98" i="7"/>
  <c r="X98" i="7"/>
  <c r="V98" i="7"/>
  <c r="T98" i="7"/>
  <c r="Q98" i="7"/>
  <c r="O98" i="7"/>
  <c r="M98" i="7"/>
  <c r="AQ97" i="7"/>
  <c r="AP97" i="7"/>
  <c r="AJ97" i="7"/>
  <c r="AI97" i="7"/>
  <c r="AG97" i="7"/>
  <c r="AE97" i="7"/>
  <c r="AK97" i="7" s="1"/>
  <c r="AD97" i="7"/>
  <c r="AB97" i="7"/>
  <c r="Z97" i="7"/>
  <c r="X97" i="7"/>
  <c r="V97" i="7"/>
  <c r="T97" i="7"/>
  <c r="Q97" i="7"/>
  <c r="O97" i="7"/>
  <c r="M97" i="7"/>
  <c r="AT96" i="7"/>
  <c r="AT97" i="7" s="1"/>
  <c r="AT98" i="7" s="1"/>
  <c r="AQ96" i="7"/>
  <c r="AQ99" i="7" s="1"/>
  <c r="AP96" i="7"/>
  <c r="AP99" i="7" s="1"/>
  <c r="AJ96" i="7"/>
  <c r="AI96" i="7"/>
  <c r="AI99" i="7" s="1"/>
  <c r="AG96" i="7"/>
  <c r="AG99" i="7" s="1"/>
  <c r="AD96" i="7"/>
  <c r="AD99" i="7" s="1"/>
  <c r="AB96" i="7"/>
  <c r="Z96" i="7"/>
  <c r="Z99" i="7" s="1"/>
  <c r="X96" i="7"/>
  <c r="X99" i="7" s="1"/>
  <c r="T96" i="7"/>
  <c r="M96" i="7"/>
  <c r="Q96" i="7" s="1"/>
  <c r="Q99" i="7" s="1"/>
  <c r="P99" i="7" s="1"/>
  <c r="AV95" i="7"/>
  <c r="AS95" i="7"/>
  <c r="AM95" i="7"/>
  <c r="AL95" i="7"/>
  <c r="K95" i="7"/>
  <c r="AF95" i="7" s="1"/>
  <c r="I95" i="7"/>
  <c r="F95" i="7"/>
  <c r="D95" i="7"/>
  <c r="AQ94" i="7"/>
  <c r="AP94" i="7"/>
  <c r="AJ94" i="7"/>
  <c r="AI94" i="7"/>
  <c r="AG94" i="7"/>
  <c r="X94" i="7"/>
  <c r="M94" i="7"/>
  <c r="T94" i="7" s="1"/>
  <c r="AQ93" i="7"/>
  <c r="AP93" i="7"/>
  <c r="AJ93" i="7"/>
  <c r="AI93" i="7"/>
  <c r="M93" i="7"/>
  <c r="Q93" i="7" s="1"/>
  <c r="AQ92" i="7"/>
  <c r="AP92" i="7"/>
  <c r="AP95" i="7" s="1"/>
  <c r="AJ92" i="7"/>
  <c r="AI92" i="7"/>
  <c r="AD92" i="7"/>
  <c r="AB92" i="7"/>
  <c r="Z92" i="7"/>
  <c r="X92" i="7"/>
  <c r="T92" i="7"/>
  <c r="M92" i="7"/>
  <c r="V92" i="7" s="1"/>
  <c r="AV91" i="7"/>
  <c r="AS91" i="7"/>
  <c r="AM91" i="7"/>
  <c r="AL91" i="7"/>
  <c r="AI91" i="7"/>
  <c r="L91" i="7"/>
  <c r="AO91" i="7" s="1"/>
  <c r="K91" i="7"/>
  <c r="AN91" i="7" s="1"/>
  <c r="I91" i="7"/>
  <c r="F91" i="7"/>
  <c r="D91" i="7"/>
  <c r="AQ90" i="7"/>
  <c r="AP90" i="7"/>
  <c r="AJ90" i="7"/>
  <c r="AI90" i="7"/>
  <c r="M90" i="7"/>
  <c r="O90" i="7" s="1"/>
  <c r="AQ89" i="7"/>
  <c r="AP89" i="7"/>
  <c r="AJ89" i="7"/>
  <c r="AI89" i="7"/>
  <c r="M89" i="7"/>
  <c r="AB89" i="7" s="1"/>
  <c r="AQ88" i="7"/>
  <c r="AP88" i="7"/>
  <c r="AJ88" i="7"/>
  <c r="AI88" i="7"/>
  <c r="AD88" i="7"/>
  <c r="O88" i="7"/>
  <c r="M88" i="7"/>
  <c r="AG88" i="7" s="1"/>
  <c r="AV87" i="7"/>
  <c r="AS87" i="7"/>
  <c r="AM87" i="7"/>
  <c r="AL87" i="7"/>
  <c r="K87" i="7"/>
  <c r="AH87" i="7" s="1"/>
  <c r="I87" i="7"/>
  <c r="F87" i="7"/>
  <c r="D87" i="7"/>
  <c r="AQ86" i="7"/>
  <c r="AP86" i="7"/>
  <c r="AJ86" i="7"/>
  <c r="AI86" i="7"/>
  <c r="AD86" i="7"/>
  <c r="AB86" i="7"/>
  <c r="Z86" i="7"/>
  <c r="V86" i="7"/>
  <c r="Q86" i="7"/>
  <c r="O86" i="7"/>
  <c r="M86" i="7"/>
  <c r="AQ85" i="7"/>
  <c r="AP85" i="7"/>
  <c r="AJ85" i="7"/>
  <c r="AI85" i="7"/>
  <c r="M85" i="7"/>
  <c r="AG85" i="7" s="1"/>
  <c r="AQ84" i="7"/>
  <c r="AQ87" i="7" s="1"/>
  <c r="AP84" i="7"/>
  <c r="AP87" i="7" s="1"/>
  <c r="AJ84" i="7"/>
  <c r="AI84" i="7"/>
  <c r="M84" i="7"/>
  <c r="X84" i="7" s="1"/>
  <c r="AV83" i="7"/>
  <c r="AS83" i="7"/>
  <c r="AN83" i="7"/>
  <c r="AL83" i="7"/>
  <c r="AM83" i="7" s="1"/>
  <c r="AH83" i="7"/>
  <c r="AF83" i="7"/>
  <c r="L83" i="7"/>
  <c r="AO83" i="7" s="1"/>
  <c r="K83" i="7"/>
  <c r="I83" i="7"/>
  <c r="F83" i="7"/>
  <c r="D83" i="7"/>
  <c r="AQ82" i="7"/>
  <c r="AP82" i="7"/>
  <c r="AJ82" i="7"/>
  <c r="AI82" i="7"/>
  <c r="M82" i="7"/>
  <c r="X82" i="7" s="1"/>
  <c r="AQ81" i="7"/>
  <c r="AP81" i="7"/>
  <c r="AJ81" i="7"/>
  <c r="AI81" i="7"/>
  <c r="M81" i="7"/>
  <c r="AQ80" i="7"/>
  <c r="AP80" i="7"/>
  <c r="AJ80" i="7"/>
  <c r="AI80" i="7"/>
  <c r="M80" i="7"/>
  <c r="AV79" i="7"/>
  <c r="AS79" i="7"/>
  <c r="AL79" i="7"/>
  <c r="AM79" i="7" s="1"/>
  <c r="K79" i="7"/>
  <c r="AN79" i="7" s="1"/>
  <c r="I79" i="7"/>
  <c r="F79" i="7"/>
  <c r="D79" i="7"/>
  <c r="AQ78" i="7"/>
  <c r="AP78" i="7"/>
  <c r="AP79" i="7" s="1"/>
  <c r="AJ78" i="7"/>
  <c r="AI78" i="7"/>
  <c r="Z78" i="7"/>
  <c r="M78" i="7"/>
  <c r="AG78" i="7" s="1"/>
  <c r="AQ77" i="7"/>
  <c r="AP77" i="7"/>
  <c r="AJ77" i="7"/>
  <c r="AI77" i="7"/>
  <c r="AG77" i="7"/>
  <c r="AD77" i="7"/>
  <c r="AB77" i="7"/>
  <c r="Z77" i="7"/>
  <c r="X77" i="7"/>
  <c r="V77" i="7"/>
  <c r="Q77" i="7"/>
  <c r="M77" i="7"/>
  <c r="T77" i="7" s="1"/>
  <c r="AQ76" i="7"/>
  <c r="AP76" i="7"/>
  <c r="AJ76" i="7"/>
  <c r="AI76" i="7"/>
  <c r="M76" i="7"/>
  <c r="O76" i="7" s="1"/>
  <c r="AV75" i="7"/>
  <c r="AS75" i="7"/>
  <c r="AL75" i="7"/>
  <c r="AM75" i="7" s="1"/>
  <c r="K75" i="7"/>
  <c r="AN75" i="7" s="1"/>
  <c r="I75" i="7"/>
  <c r="F75" i="7"/>
  <c r="D75" i="7"/>
  <c r="AQ74" i="7"/>
  <c r="AP74" i="7"/>
  <c r="AJ74" i="7"/>
  <c r="AI74" i="7"/>
  <c r="AB74" i="7"/>
  <c r="T74" i="7"/>
  <c r="Q74" i="7"/>
  <c r="M74" i="7"/>
  <c r="O74" i="7" s="1"/>
  <c r="AQ73" i="7"/>
  <c r="AP73" i="7"/>
  <c r="AJ73" i="7"/>
  <c r="AI73" i="7"/>
  <c r="AG73" i="7"/>
  <c r="M73" i="7"/>
  <c r="X73" i="7" s="1"/>
  <c r="AQ72" i="7"/>
  <c r="AQ75" i="7" s="1"/>
  <c r="AP72" i="7"/>
  <c r="AP75" i="7" s="1"/>
  <c r="AJ72" i="7"/>
  <c r="AI72" i="7"/>
  <c r="Z72" i="7"/>
  <c r="X72" i="7"/>
  <c r="V72" i="7"/>
  <c r="T72" i="7"/>
  <c r="O72" i="7"/>
  <c r="M72" i="7"/>
  <c r="AV71" i="7"/>
  <c r="AS71" i="7"/>
  <c r="AL71" i="7"/>
  <c r="AM71" i="7" s="1"/>
  <c r="M71" i="7"/>
  <c r="K71" i="7"/>
  <c r="AN71" i="7" s="1"/>
  <c r="I71" i="7"/>
  <c r="F71" i="7"/>
  <c r="D71" i="7"/>
  <c r="AQ70" i="7"/>
  <c r="AP70" i="7"/>
  <c r="AJ70" i="7"/>
  <c r="AI70" i="7"/>
  <c r="AB70" i="7"/>
  <c r="M70" i="7"/>
  <c r="V70" i="7" s="1"/>
  <c r="AQ69" i="7"/>
  <c r="AP69" i="7"/>
  <c r="AJ69" i="7"/>
  <c r="AI69" i="7"/>
  <c r="AG69" i="7"/>
  <c r="AE69" i="7"/>
  <c r="AK69" i="7" s="1"/>
  <c r="AD69" i="7"/>
  <c r="Z69" i="7"/>
  <c r="V69" i="7"/>
  <c r="O69" i="7"/>
  <c r="M69" i="7"/>
  <c r="AB69" i="7" s="1"/>
  <c r="AQ68" i="7"/>
  <c r="AP68" i="7"/>
  <c r="AP71" i="7" s="1"/>
  <c r="AJ68" i="7"/>
  <c r="AI68" i="7"/>
  <c r="AI71" i="7" s="1"/>
  <c r="AG68" i="7"/>
  <c r="AE68" i="7"/>
  <c r="AK68" i="7" s="1"/>
  <c r="AD68" i="7"/>
  <c r="AB68" i="7"/>
  <c r="X68" i="7"/>
  <c r="T68" i="7"/>
  <c r="M68" i="7"/>
  <c r="O68" i="7" s="1"/>
  <c r="AV67" i="7"/>
  <c r="AS67" i="7"/>
  <c r="AL67" i="7"/>
  <c r="AM67" i="7" s="1"/>
  <c r="K67" i="7"/>
  <c r="AF67" i="7" s="1"/>
  <c r="I67" i="7"/>
  <c r="F67" i="7"/>
  <c r="D67" i="7"/>
  <c r="AQ66" i="7"/>
  <c r="AP66" i="7"/>
  <c r="AJ66" i="7"/>
  <c r="AI66" i="7"/>
  <c r="AG66" i="7"/>
  <c r="AE66" i="7" s="1"/>
  <c r="AK66" i="7" s="1"/>
  <c r="M66" i="7"/>
  <c r="Q66" i="7" s="1"/>
  <c r="AQ65" i="7"/>
  <c r="AP65" i="7"/>
  <c r="AJ65" i="7"/>
  <c r="AI65" i="7"/>
  <c r="M65" i="7"/>
  <c r="V65" i="7" s="1"/>
  <c r="AQ64" i="7"/>
  <c r="AQ67" i="7" s="1"/>
  <c r="AP64" i="7"/>
  <c r="AJ64" i="7"/>
  <c r="AI64" i="7"/>
  <c r="AD64" i="7"/>
  <c r="X64" i="7"/>
  <c r="O64" i="7"/>
  <c r="M64" i="7"/>
  <c r="AB64" i="7" s="1"/>
  <c r="AV63" i="7"/>
  <c r="AS63" i="7"/>
  <c r="AL63" i="7"/>
  <c r="AM63" i="7" s="1"/>
  <c r="AI63" i="7"/>
  <c r="K63" i="7"/>
  <c r="AN63" i="7" s="1"/>
  <c r="I63" i="7"/>
  <c r="F63" i="7"/>
  <c r="D63" i="7"/>
  <c r="AQ62" i="7"/>
  <c r="AP62" i="7"/>
  <c r="AJ62" i="7"/>
  <c r="AI62" i="7"/>
  <c r="AG62" i="7"/>
  <c r="AE62" i="7" s="1"/>
  <c r="AK62" i="7" s="1"/>
  <c r="AD62" i="7"/>
  <c r="AB62" i="7"/>
  <c r="Z62" i="7"/>
  <c r="X62" i="7"/>
  <c r="V62" i="7"/>
  <c r="Q62" i="7"/>
  <c r="M62" i="7"/>
  <c r="O62" i="7" s="1"/>
  <c r="AQ61" i="7"/>
  <c r="AP61" i="7"/>
  <c r="AJ61" i="7"/>
  <c r="AI61" i="7"/>
  <c r="M61" i="7"/>
  <c r="AG61" i="7" s="1"/>
  <c r="AQ60" i="7"/>
  <c r="AQ63" i="7" s="1"/>
  <c r="AP60" i="7"/>
  <c r="AJ60" i="7"/>
  <c r="AI60" i="7"/>
  <c r="AD60" i="7"/>
  <c r="X60" i="7"/>
  <c r="M60" i="7"/>
  <c r="AB60" i="7" s="1"/>
  <c r="AV59" i="7"/>
  <c r="AS59" i="7"/>
  <c r="AN59" i="7"/>
  <c r="AL59" i="7"/>
  <c r="AM59" i="7" s="1"/>
  <c r="AF59" i="7"/>
  <c r="L59" i="7"/>
  <c r="AO59" i="7" s="1"/>
  <c r="K59" i="7"/>
  <c r="AH59" i="7" s="1"/>
  <c r="I59" i="7"/>
  <c r="F59" i="7"/>
  <c r="D59" i="7"/>
  <c r="AQ58" i="7"/>
  <c r="AP58" i="7"/>
  <c r="AJ58" i="7"/>
  <c r="AI58" i="7"/>
  <c r="M58" i="7"/>
  <c r="AB58" i="7" s="1"/>
  <c r="AQ57" i="7"/>
  <c r="AP57" i="7"/>
  <c r="AJ57" i="7"/>
  <c r="AI57" i="7"/>
  <c r="AB57" i="7"/>
  <c r="V57" i="7"/>
  <c r="T57" i="7"/>
  <c r="O57" i="7"/>
  <c r="M57" i="7"/>
  <c r="AG57" i="7" s="1"/>
  <c r="AQ56" i="7"/>
  <c r="AQ59" i="7" s="1"/>
  <c r="AP56" i="7"/>
  <c r="AP59" i="7" s="1"/>
  <c r="AJ56" i="7"/>
  <c r="AI56" i="7"/>
  <c r="AI59" i="7" s="1"/>
  <c r="AB56" i="7"/>
  <c r="M56" i="7"/>
  <c r="T56" i="7" s="1"/>
  <c r="AV55" i="7"/>
  <c r="AS55" i="7"/>
  <c r="AL55" i="7"/>
  <c r="AM55" i="7" s="1"/>
  <c r="K55" i="7"/>
  <c r="AH55" i="7" s="1"/>
  <c r="I55" i="7"/>
  <c r="F55" i="7"/>
  <c r="D55" i="7"/>
  <c r="AQ54" i="7"/>
  <c r="AP54" i="7"/>
  <c r="AJ54" i="7"/>
  <c r="AI54" i="7"/>
  <c r="M54" i="7"/>
  <c r="AG54" i="7" s="1"/>
  <c r="AQ53" i="7"/>
  <c r="AP53" i="7"/>
  <c r="AJ53" i="7"/>
  <c r="AI53" i="7"/>
  <c r="M53" i="7"/>
  <c r="O53" i="7" s="1"/>
  <c r="AQ52" i="7"/>
  <c r="AQ55" i="7" s="1"/>
  <c r="AP52" i="7"/>
  <c r="AP55" i="7" s="1"/>
  <c r="AJ52" i="7"/>
  <c r="AI52" i="7"/>
  <c r="AI55" i="7" s="1"/>
  <c r="M52" i="7"/>
  <c r="Q52" i="7" s="1"/>
  <c r="AV51" i="7"/>
  <c r="AS51" i="7"/>
  <c r="AP51" i="7"/>
  <c r="AL51" i="7"/>
  <c r="AM51" i="7" s="1"/>
  <c r="K51" i="7"/>
  <c r="AF51" i="7" s="1"/>
  <c r="I51" i="7"/>
  <c r="F51" i="7"/>
  <c r="D51" i="7"/>
  <c r="AQ50" i="7"/>
  <c r="AP50" i="7"/>
  <c r="AJ50" i="7"/>
  <c r="AI50" i="7"/>
  <c r="Z50" i="7"/>
  <c r="V50" i="7"/>
  <c r="M50" i="7"/>
  <c r="AD50" i="7" s="1"/>
  <c r="AQ49" i="7"/>
  <c r="AP49" i="7"/>
  <c r="AJ49" i="7"/>
  <c r="AI49" i="7"/>
  <c r="M49" i="7"/>
  <c r="X49" i="7" s="1"/>
  <c r="AQ48" i="7"/>
  <c r="AP48" i="7"/>
  <c r="AJ48" i="7"/>
  <c r="AI48" i="7"/>
  <c r="AI51" i="7" s="1"/>
  <c r="M48" i="7"/>
  <c r="AG48" i="7" s="1"/>
  <c r="AV47" i="7"/>
  <c r="AS47" i="7"/>
  <c r="AM47" i="7"/>
  <c r="AL47" i="7"/>
  <c r="K47" i="7"/>
  <c r="AN47" i="7" s="1"/>
  <c r="I47" i="7"/>
  <c r="F47" i="7"/>
  <c r="D47" i="7"/>
  <c r="AQ46" i="7"/>
  <c r="AP46" i="7"/>
  <c r="AJ46" i="7"/>
  <c r="AI46" i="7"/>
  <c r="AG46" i="7"/>
  <c r="AB46" i="7"/>
  <c r="Z46" i="7"/>
  <c r="Q46" i="7"/>
  <c r="M46" i="7"/>
  <c r="O46" i="7" s="1"/>
  <c r="AQ45" i="7"/>
  <c r="AP45" i="7"/>
  <c r="AJ45" i="7"/>
  <c r="AI45" i="7"/>
  <c r="AG45" i="7"/>
  <c r="M45" i="7"/>
  <c r="Q45" i="7" s="1"/>
  <c r="AQ44" i="7"/>
  <c r="AP44" i="7"/>
  <c r="AP47" i="7" s="1"/>
  <c r="AJ44" i="7"/>
  <c r="AI44" i="7"/>
  <c r="Z44" i="7"/>
  <c r="X44" i="7"/>
  <c r="V44" i="7"/>
  <c r="M44" i="7"/>
  <c r="T44" i="7" s="1"/>
  <c r="AT92" i="18" l="1"/>
  <c r="AT93" i="18" s="1"/>
  <c r="AT94" i="18" s="1"/>
  <c r="AU91" i="18"/>
  <c r="AT8" i="18"/>
  <c r="AT9" i="18" s="1"/>
  <c r="AT10" i="18" s="1"/>
  <c r="AU7" i="18"/>
  <c r="V7" i="18"/>
  <c r="O7" i="18"/>
  <c r="X15" i="18"/>
  <c r="AB15" i="18"/>
  <c r="AE5" i="18"/>
  <c r="AK5" i="18" s="1"/>
  <c r="X11" i="18"/>
  <c r="AA15" i="18"/>
  <c r="Y15" i="18"/>
  <c r="W15" i="18"/>
  <c r="U15" i="18"/>
  <c r="R15" i="18"/>
  <c r="P15" i="18"/>
  <c r="AE15" i="18"/>
  <c r="AG5" i="18"/>
  <c r="AG7" i="18" s="1"/>
  <c r="Q8" i="18"/>
  <c r="O9" i="18"/>
  <c r="O11" i="18" s="1"/>
  <c r="AN11" i="18"/>
  <c r="AE12" i="18"/>
  <c r="AK12" i="18" s="1"/>
  <c r="AD13" i="18"/>
  <c r="AD15" i="18" s="1"/>
  <c r="V8" i="18"/>
  <c r="V11" i="18" s="1"/>
  <c r="T9" i="18"/>
  <c r="T11" i="18" s="1"/>
  <c r="Q10" i="18"/>
  <c r="AG13" i="18"/>
  <c r="AE13" i="18" s="1"/>
  <c r="AK13" i="18" s="1"/>
  <c r="AB8" i="18"/>
  <c r="Z9" i="18"/>
  <c r="Z11" i="18" s="1"/>
  <c r="X10" i="18"/>
  <c r="L11" i="18"/>
  <c r="AD8" i="18"/>
  <c r="AD11" i="18" s="1"/>
  <c r="AJ11" i="18" s="1"/>
  <c r="M11" i="18"/>
  <c r="Q4" i="18"/>
  <c r="Q7" i="18" s="1"/>
  <c r="O5" i="18"/>
  <c r="AN7" i="18"/>
  <c r="AD9" i="18"/>
  <c r="AB10" i="18"/>
  <c r="Q5" i="18"/>
  <c r="AO7" i="18"/>
  <c r="AG8" i="18"/>
  <c r="AG11" i="18" s="1"/>
  <c r="AF11" i="18"/>
  <c r="T5" i="18"/>
  <c r="T7" i="18" s="1"/>
  <c r="AP7" i="18"/>
  <c r="AE10" i="18"/>
  <c r="AK10" i="18" s="1"/>
  <c r="O13" i="18"/>
  <c r="O15" i="18" s="1"/>
  <c r="N15" i="18" s="1"/>
  <c r="AN15" i="18"/>
  <c r="V5" i="18"/>
  <c r="Q13" i="18"/>
  <c r="Q15" i="18" s="1"/>
  <c r="AO15" i="18"/>
  <c r="AB5" i="18"/>
  <c r="AB7" i="18" s="1"/>
  <c r="M7" i="18"/>
  <c r="X13" i="18"/>
  <c r="AD5" i="18"/>
  <c r="AD7" i="18" s="1"/>
  <c r="AJ7" i="18" s="1"/>
  <c r="Z13" i="18"/>
  <c r="Z15" i="18" s="1"/>
  <c r="AB13" i="18"/>
  <c r="W127" i="10"/>
  <c r="AB123" i="10"/>
  <c r="AG119" i="10"/>
  <c r="Z119" i="10"/>
  <c r="AG117" i="10"/>
  <c r="AE117" i="10" s="1"/>
  <c r="AK117" i="10" s="1"/>
  <c r="Q120" i="10"/>
  <c r="O121" i="10"/>
  <c r="O123" i="10" s="1"/>
  <c r="AN123" i="10"/>
  <c r="AD125" i="10"/>
  <c r="AB126" i="10"/>
  <c r="AG118" i="10"/>
  <c r="AE118" i="10" s="1"/>
  <c r="AK118" i="10" s="1"/>
  <c r="AH119" i="10"/>
  <c r="T120" i="10"/>
  <c r="T123" i="10" s="1"/>
  <c r="Q121" i="10"/>
  <c r="O122" i="10"/>
  <c r="AG124" i="10"/>
  <c r="AG127" i="10" s="1"/>
  <c r="AE125" i="10"/>
  <c r="AK125" i="10" s="1"/>
  <c r="AD126" i="10"/>
  <c r="AF127" i="10"/>
  <c r="V120" i="10"/>
  <c r="V123" i="10" s="1"/>
  <c r="T121" i="10"/>
  <c r="Q122" i="10"/>
  <c r="AG125" i="10"/>
  <c r="AE126" i="10"/>
  <c r="AK126" i="10" s="1"/>
  <c r="AG126" i="10"/>
  <c r="AH127" i="10"/>
  <c r="L123" i="10"/>
  <c r="AO123" i="10" s="1"/>
  <c r="O116" i="10"/>
  <c r="O119" i="10" s="1"/>
  <c r="AD120" i="10"/>
  <c r="AD123" i="10" s="1"/>
  <c r="AJ123" i="10" s="1"/>
  <c r="AB121" i="10"/>
  <c r="Z122" i="10"/>
  <c r="Z123" i="10" s="1"/>
  <c r="M123" i="10"/>
  <c r="Q116" i="10"/>
  <c r="Q119" i="10" s="1"/>
  <c r="AN119" i="10"/>
  <c r="T116" i="10"/>
  <c r="T119" i="10" s="1"/>
  <c r="O118" i="10"/>
  <c r="AG120" i="10"/>
  <c r="AE121" i="10"/>
  <c r="AK121" i="10" s="1"/>
  <c r="AF123" i="10"/>
  <c r="O124" i="10"/>
  <c r="V116" i="10"/>
  <c r="V119" i="10" s="1"/>
  <c r="Q118" i="10"/>
  <c r="Q124" i="10"/>
  <c r="O125" i="10"/>
  <c r="AN127" i="10"/>
  <c r="X116" i="10"/>
  <c r="X119" i="10" s="1"/>
  <c r="T124" i="10"/>
  <c r="T127" i="10" s="1"/>
  <c r="R127" i="10" s="1"/>
  <c r="Q125" i="10"/>
  <c r="O126" i="10"/>
  <c r="V124" i="10"/>
  <c r="V127" i="10" s="1"/>
  <c r="U127" i="10" s="1"/>
  <c r="T125" i="10"/>
  <c r="Q126" i="10"/>
  <c r="AB116" i="10"/>
  <c r="L119" i="10"/>
  <c r="AO119" i="10" s="1"/>
  <c r="X124" i="10"/>
  <c r="X127" i="10" s="1"/>
  <c r="AD116" i="10"/>
  <c r="AD119" i="10" s="1"/>
  <c r="AJ119" i="10" s="1"/>
  <c r="Z118" i="10"/>
  <c r="M119" i="10"/>
  <c r="Z124" i="10"/>
  <c r="Z127" i="10" s="1"/>
  <c r="Y127" i="10" s="1"/>
  <c r="AE116" i="10"/>
  <c r="AK116" i="10" s="1"/>
  <c r="AB118" i="10"/>
  <c r="AB124" i="10"/>
  <c r="AB127" i="10" s="1"/>
  <c r="AA127" i="10" s="1"/>
  <c r="AD124" i="10"/>
  <c r="AD127" i="10" s="1"/>
  <c r="AJ127" i="10" s="1"/>
  <c r="X115" i="10"/>
  <c r="W115" i="10" s="1"/>
  <c r="Z115" i="10"/>
  <c r="Q108" i="10"/>
  <c r="Q111" i="10" s="1"/>
  <c r="O109" i="10"/>
  <c r="O111" i="10" s="1"/>
  <c r="AN111" i="10"/>
  <c r="AE112" i="10"/>
  <c r="AK112" i="10" s="1"/>
  <c r="AE115" i="10"/>
  <c r="AK115" i="10" s="1"/>
  <c r="Q109" i="10"/>
  <c r="AG112" i="10"/>
  <c r="AG115" i="10" s="1"/>
  <c r="AD114" i="10"/>
  <c r="AD115" i="10" s="1"/>
  <c r="AF115" i="10"/>
  <c r="T109" i="10"/>
  <c r="T111" i="10" s="1"/>
  <c r="AH115" i="10"/>
  <c r="X109" i="10"/>
  <c r="X111" i="10" s="1"/>
  <c r="R115" i="10"/>
  <c r="AB108" i="10"/>
  <c r="Z109" i="10"/>
  <c r="Z111" i="10" s="1"/>
  <c r="X110" i="10"/>
  <c r="L111" i="10"/>
  <c r="AO111" i="10" s="1"/>
  <c r="U115" i="10"/>
  <c r="AB109" i="10"/>
  <c r="M111" i="10"/>
  <c r="AE108" i="10"/>
  <c r="AK108" i="10" s="1"/>
  <c r="AD109" i="10"/>
  <c r="AD111" i="10" s="1"/>
  <c r="AJ111" i="10" s="1"/>
  <c r="O112" i="10"/>
  <c r="O115" i="10" s="1"/>
  <c r="N115" i="10" s="1"/>
  <c r="Q112" i="10"/>
  <c r="Q115" i="10" s="1"/>
  <c r="P115" i="10" s="1"/>
  <c r="AN115" i="10"/>
  <c r="Y115" i="10"/>
  <c r="AA115" i="10"/>
  <c r="V91" i="10"/>
  <c r="U91" i="10" s="1"/>
  <c r="P91" i="10"/>
  <c r="AG99" i="10"/>
  <c r="U87" i="10"/>
  <c r="AC87" i="10"/>
  <c r="V87" i="10"/>
  <c r="AA95" i="10"/>
  <c r="W107" i="10"/>
  <c r="AE107" i="10"/>
  <c r="AK107" i="10" s="1"/>
  <c r="X87" i="10"/>
  <c r="W87" i="10" s="1"/>
  <c r="O103" i="10"/>
  <c r="Q95" i="10"/>
  <c r="P95" i="10" s="1"/>
  <c r="X85" i="10"/>
  <c r="T93" i="10"/>
  <c r="T95" i="10" s="1"/>
  <c r="R95" i="10" s="1"/>
  <c r="Q94" i="10"/>
  <c r="AG97" i="10"/>
  <c r="AE97" i="10" s="1"/>
  <c r="AK97" i="10" s="1"/>
  <c r="AE98" i="10"/>
  <c r="AK98" i="10" s="1"/>
  <c r="Q100" i="10"/>
  <c r="Q103" i="10" s="1"/>
  <c r="AE104" i="10"/>
  <c r="AK104" i="10" s="1"/>
  <c r="V104" i="10"/>
  <c r="V107" i="10" s="1"/>
  <c r="U107" i="10" s="1"/>
  <c r="AB84" i="10"/>
  <c r="Z85" i="10"/>
  <c r="X86" i="10"/>
  <c r="L87" i="10"/>
  <c r="AO87" i="10" s="1"/>
  <c r="X92" i="10"/>
  <c r="V93" i="10"/>
  <c r="V95" i="10" s="1"/>
  <c r="U95" i="10" s="1"/>
  <c r="T94" i="10"/>
  <c r="AG98" i="10"/>
  <c r="AH99" i="10"/>
  <c r="T100" i="10"/>
  <c r="Q101" i="10"/>
  <c r="O102" i="10"/>
  <c r="AG104" i="10"/>
  <c r="AG107" i="10" s="1"/>
  <c r="AE105" i="10"/>
  <c r="AK105" i="10" s="1"/>
  <c r="AD106" i="10"/>
  <c r="AF107" i="10"/>
  <c r="O80" i="10"/>
  <c r="O83" i="10" s="1"/>
  <c r="AD84" i="10"/>
  <c r="AD87" i="10" s="1"/>
  <c r="AJ87" i="10" s="1"/>
  <c r="AB85" i="10"/>
  <c r="Z86" i="10"/>
  <c r="Z92" i="10"/>
  <c r="Z95" i="10" s="1"/>
  <c r="Y95" i="10" s="1"/>
  <c r="X93" i="10"/>
  <c r="V94" i="10"/>
  <c r="V100" i="10"/>
  <c r="T101" i="10"/>
  <c r="Q102" i="10"/>
  <c r="AG105" i="10"/>
  <c r="AN83" i="10"/>
  <c r="AD85" i="10"/>
  <c r="AB92" i="10"/>
  <c r="AB95" i="10" s="1"/>
  <c r="Z93" i="10"/>
  <c r="X94" i="10"/>
  <c r="X100" i="10"/>
  <c r="X103" i="10" s="1"/>
  <c r="V101" i="10"/>
  <c r="T102" i="10"/>
  <c r="AH107" i="10"/>
  <c r="T80" i="10"/>
  <c r="T83" i="10" s="1"/>
  <c r="Q81" i="10"/>
  <c r="Q83" i="10" s="1"/>
  <c r="O82" i="10"/>
  <c r="AF87" i="10"/>
  <c r="O88" i="10"/>
  <c r="AD92" i="10"/>
  <c r="AB93" i="10"/>
  <c r="Z94" i="10"/>
  <c r="Z100" i="10"/>
  <c r="Z103" i="10" s="1"/>
  <c r="X101" i="10"/>
  <c r="V102" i="10"/>
  <c r="AG85" i="10"/>
  <c r="AG87" i="10" s="1"/>
  <c r="AD93" i="10"/>
  <c r="AB100" i="10"/>
  <c r="AB103" i="10" s="1"/>
  <c r="O90" i="10"/>
  <c r="AE93" i="10"/>
  <c r="AK93" i="10" s="1"/>
  <c r="O96" i="10"/>
  <c r="AD100" i="10"/>
  <c r="AD103" i="10" s="1"/>
  <c r="AJ103" i="10" s="1"/>
  <c r="M103" i="10"/>
  <c r="L83" i="10"/>
  <c r="AO83" i="10" s="1"/>
  <c r="T90" i="10"/>
  <c r="T91" i="10" s="1"/>
  <c r="R91" i="10" s="1"/>
  <c r="AG94" i="10"/>
  <c r="AE94" i="10" s="1"/>
  <c r="AK94" i="10" s="1"/>
  <c r="T96" i="10"/>
  <c r="Q97" i="10"/>
  <c r="Q99" i="10" s="1"/>
  <c r="O98" i="10"/>
  <c r="AG100" i="10"/>
  <c r="AE101" i="10"/>
  <c r="AK101" i="10" s="1"/>
  <c r="AD102" i="10"/>
  <c r="AF103" i="10"/>
  <c r="O104" i="10"/>
  <c r="AD80" i="10"/>
  <c r="AB81" i="10"/>
  <c r="Z82" i="10"/>
  <c r="Z83" i="10" s="1"/>
  <c r="M83" i="10"/>
  <c r="Z88" i="10"/>
  <c r="X89" i="10"/>
  <c r="V90" i="10"/>
  <c r="V96" i="10"/>
  <c r="V99" i="10" s="1"/>
  <c r="T97" i="10"/>
  <c r="Q98" i="10"/>
  <c r="AE102" i="10"/>
  <c r="AK102" i="10" s="1"/>
  <c r="Q104" i="10"/>
  <c r="Q107" i="10" s="1"/>
  <c r="P107" i="10" s="1"/>
  <c r="O105" i="10"/>
  <c r="AN99" i="10"/>
  <c r="AD81" i="10"/>
  <c r="AB82" i="10"/>
  <c r="AB88" i="10"/>
  <c r="Z89" i="10"/>
  <c r="X90" i="10"/>
  <c r="X96" i="10"/>
  <c r="V97" i="10"/>
  <c r="T98" i="10"/>
  <c r="T104" i="10"/>
  <c r="T107" i="10" s="1"/>
  <c r="R107" i="10" s="1"/>
  <c r="Q105" i="10"/>
  <c r="O85" i="10"/>
  <c r="O87" i="10" s="1"/>
  <c r="N87" i="10" s="1"/>
  <c r="AB90" i="10"/>
  <c r="AE91" i="10"/>
  <c r="AK91" i="10" s="1"/>
  <c r="AB96" i="10"/>
  <c r="Z97" i="10"/>
  <c r="Z99" i="10" s="1"/>
  <c r="X98" i="10"/>
  <c r="L99" i="10"/>
  <c r="AO99" i="10" s="1"/>
  <c r="X104" i="10"/>
  <c r="X107" i="10" s="1"/>
  <c r="Q85" i="10"/>
  <c r="Q87" i="10" s="1"/>
  <c r="P87" i="10" s="1"/>
  <c r="AD90" i="10"/>
  <c r="AD91" i="10" s="1"/>
  <c r="AD96" i="10"/>
  <c r="AB97" i="10"/>
  <c r="Z98" i="10"/>
  <c r="M99" i="10"/>
  <c r="Z104" i="10"/>
  <c r="Z107" i="10" s="1"/>
  <c r="Y107" i="10" s="1"/>
  <c r="T85" i="10"/>
  <c r="T87" i="10" s="1"/>
  <c r="R87" i="10" s="1"/>
  <c r="AE90" i="10"/>
  <c r="AK90" i="10" s="1"/>
  <c r="O93" i="10"/>
  <c r="O95" i="10" s="1"/>
  <c r="N95" i="10" s="1"/>
  <c r="AE96" i="10"/>
  <c r="AK96" i="10" s="1"/>
  <c r="AD97" i="10"/>
  <c r="AB98" i="10"/>
  <c r="AB104" i="10"/>
  <c r="AB107" i="10" s="1"/>
  <c r="AA107" i="10" s="1"/>
  <c r="AD104" i="10"/>
  <c r="AB71" i="10"/>
  <c r="AA79" i="10"/>
  <c r="N79" i="10"/>
  <c r="Q75" i="10"/>
  <c r="T79" i="10"/>
  <c r="R79" i="10" s="1"/>
  <c r="AE60" i="10"/>
  <c r="AK60" i="10" s="1"/>
  <c r="AG63" i="10"/>
  <c r="Z75" i="10"/>
  <c r="Z56" i="10"/>
  <c r="V58" i="10"/>
  <c r="V64" i="10"/>
  <c r="V67" i="10" s="1"/>
  <c r="AE76" i="10"/>
  <c r="AK76" i="10" s="1"/>
  <c r="AD56" i="10"/>
  <c r="AD59" i="10" s="1"/>
  <c r="AJ59" i="10" s="1"/>
  <c r="Z58" i="10"/>
  <c r="M59" i="10"/>
  <c r="Z64" i="10"/>
  <c r="Z67" i="10" s="1"/>
  <c r="Q74" i="10"/>
  <c r="AB64" i="10"/>
  <c r="AB58" i="10"/>
  <c r="AB59" i="10" s="1"/>
  <c r="AG56" i="10"/>
  <c r="AG59" i="10" s="1"/>
  <c r="AE57" i="10"/>
  <c r="AK57" i="10" s="1"/>
  <c r="AD58" i="10"/>
  <c r="AF59" i="10"/>
  <c r="O60" i="10"/>
  <c r="AD64" i="10"/>
  <c r="AB65" i="10"/>
  <c r="M67" i="10"/>
  <c r="V74" i="10"/>
  <c r="V75" i="10" s="1"/>
  <c r="AE58" i="10"/>
  <c r="AK58" i="10" s="1"/>
  <c r="Q60" i="10"/>
  <c r="Q63" i="10" s="1"/>
  <c r="X74" i="10"/>
  <c r="X75" i="10" s="1"/>
  <c r="AG58" i="10"/>
  <c r="T60" i="10"/>
  <c r="Q61" i="10"/>
  <c r="O62" i="10"/>
  <c r="AG64" i="10"/>
  <c r="AE64" i="10" s="1"/>
  <c r="AK64" i="10" s="1"/>
  <c r="AD66" i="10"/>
  <c r="AF67" i="10"/>
  <c r="O68" i="10"/>
  <c r="AD72" i="10"/>
  <c r="AD75" i="10" s="1"/>
  <c r="AJ75" i="10" s="1"/>
  <c r="Z74" i="10"/>
  <c r="M75" i="10"/>
  <c r="V60" i="10"/>
  <c r="V63" i="10" s="1"/>
  <c r="Q62" i="10"/>
  <c r="AG65" i="10"/>
  <c r="AE65" i="10" s="1"/>
  <c r="AK65" i="10" s="1"/>
  <c r="Q68" i="10"/>
  <c r="Q71" i="10" s="1"/>
  <c r="AN71" i="10"/>
  <c r="AB74" i="10"/>
  <c r="AB75" i="10" s="1"/>
  <c r="X60" i="10"/>
  <c r="X63" i="10" s="1"/>
  <c r="T62" i="10"/>
  <c r="AG66" i="10"/>
  <c r="AE66" i="10" s="1"/>
  <c r="AK66" i="10" s="1"/>
  <c r="AH67" i="10"/>
  <c r="T68" i="10"/>
  <c r="T71" i="10" s="1"/>
  <c r="O70" i="10"/>
  <c r="AG72" i="10"/>
  <c r="AD74" i="10"/>
  <c r="O76" i="10"/>
  <c r="O79" i="10" s="1"/>
  <c r="Z60" i="10"/>
  <c r="Z63" i="10" s="1"/>
  <c r="V62" i="10"/>
  <c r="V68" i="10"/>
  <c r="V71" i="10" s="1"/>
  <c r="Q70" i="10"/>
  <c r="Q76" i="10"/>
  <c r="AN79" i="10"/>
  <c r="O56" i="10"/>
  <c r="AD60" i="10"/>
  <c r="Z62" i="10"/>
  <c r="M63" i="10"/>
  <c r="Z68" i="10"/>
  <c r="Z71" i="10" s="1"/>
  <c r="V70" i="10"/>
  <c r="V76" i="10"/>
  <c r="V79" i="10" s="1"/>
  <c r="U79" i="10" s="1"/>
  <c r="T77" i="10"/>
  <c r="Q78" i="10"/>
  <c r="T56" i="10"/>
  <c r="T59" i="10" s="1"/>
  <c r="O58" i="10"/>
  <c r="AD62" i="10"/>
  <c r="O64" i="10"/>
  <c r="O67" i="10" s="1"/>
  <c r="AD68" i="10"/>
  <c r="AD71" i="10" s="1"/>
  <c r="AJ71" i="10" s="1"/>
  <c r="M71" i="10"/>
  <c r="V56" i="10"/>
  <c r="T57" i="10"/>
  <c r="Q58" i="10"/>
  <c r="Q59" i="10" s="1"/>
  <c r="AE62" i="10"/>
  <c r="AK62" i="10" s="1"/>
  <c r="Q64" i="10"/>
  <c r="Q67" i="10" s="1"/>
  <c r="O65" i="10"/>
  <c r="AE68" i="10"/>
  <c r="AK68" i="10" s="1"/>
  <c r="AB70" i="10"/>
  <c r="AB76" i="10"/>
  <c r="AB79" i="10" s="1"/>
  <c r="Z77" i="10"/>
  <c r="Z79" i="10" s="1"/>
  <c r="Y79" i="10" s="1"/>
  <c r="X78" i="10"/>
  <c r="X79" i="10" s="1"/>
  <c r="W79" i="10" s="1"/>
  <c r="AD76" i="10"/>
  <c r="AD79" i="10" s="1"/>
  <c r="AJ79" i="10" s="1"/>
  <c r="P127" i="13"/>
  <c r="N127" i="13"/>
  <c r="AC124" i="13"/>
  <c r="AI124" i="13" s="1"/>
  <c r="AE127" i="13"/>
  <c r="O119" i="13"/>
  <c r="O123" i="13"/>
  <c r="T91" i="13"/>
  <c r="X115" i="13"/>
  <c r="U123" i="13"/>
  <c r="T67" i="13"/>
  <c r="AK128" i="13"/>
  <c r="K128" i="13"/>
  <c r="AF127" i="13"/>
  <c r="AB126" i="13"/>
  <c r="AB125" i="13"/>
  <c r="AB124" i="13"/>
  <c r="AB127" i="13" s="1"/>
  <c r="T114" i="13"/>
  <c r="T113" i="13"/>
  <c r="T112" i="13"/>
  <c r="AF111" i="13"/>
  <c r="M111" i="13"/>
  <c r="Q109" i="13"/>
  <c r="Q111" i="13" s="1"/>
  <c r="AB98" i="13"/>
  <c r="Z97" i="13"/>
  <c r="Z99" i="13" s="1"/>
  <c r="V96" i="13"/>
  <c r="V99" i="13" s="1"/>
  <c r="AE94" i="13"/>
  <c r="O94" i="13"/>
  <c r="Z94" i="13"/>
  <c r="AC90" i="13"/>
  <c r="AI90" i="13" s="1"/>
  <c r="AB89" i="13"/>
  <c r="AB91" i="13" s="1"/>
  <c r="AH91" i="13" s="1"/>
  <c r="AF87" i="13"/>
  <c r="L87" i="13"/>
  <c r="AM87" i="13" s="1"/>
  <c r="O85" i="13"/>
  <c r="AE85" i="13"/>
  <c r="AC85" i="13" s="1"/>
  <c r="AI85" i="13" s="1"/>
  <c r="AE78" i="13"/>
  <c r="O78" i="13"/>
  <c r="Z78" i="13"/>
  <c r="Q72" i="13"/>
  <c r="X72" i="13"/>
  <c r="M75" i="13"/>
  <c r="AL63" i="13"/>
  <c r="Q61" i="13"/>
  <c r="T44" i="13"/>
  <c r="AB40" i="13"/>
  <c r="AB43" i="13" s="1"/>
  <c r="AH43" i="13" s="1"/>
  <c r="T34" i="13"/>
  <c r="AC34" i="13"/>
  <c r="AI34" i="13" s="1"/>
  <c r="O34" i="13"/>
  <c r="O35" i="13" s="1"/>
  <c r="N35" i="13" s="1"/>
  <c r="Q34" i="13"/>
  <c r="Q35" i="13" s="1"/>
  <c r="P35" i="13" s="1"/>
  <c r="X34" i="13"/>
  <c r="X35" i="13" s="1"/>
  <c r="W35" i="13" s="1"/>
  <c r="AE34" i="13"/>
  <c r="X27" i="13"/>
  <c r="T7" i="13"/>
  <c r="R7" i="13" s="1"/>
  <c r="AD111" i="13"/>
  <c r="Q73" i="13"/>
  <c r="X73" i="13"/>
  <c r="M63" i="13"/>
  <c r="Q57" i="13"/>
  <c r="T57" i="13"/>
  <c r="X57" i="13"/>
  <c r="V43" i="13"/>
  <c r="AC127" i="13"/>
  <c r="AI127" i="13" s="1"/>
  <c r="L127" i="13"/>
  <c r="AM127" i="13" s="1"/>
  <c r="AC122" i="13"/>
  <c r="AI122" i="13" s="1"/>
  <c r="AC121" i="13"/>
  <c r="AI121" i="13" s="1"/>
  <c r="AC120" i="13"/>
  <c r="AI120" i="13" s="1"/>
  <c r="AE110" i="13"/>
  <c r="O110" i="13"/>
  <c r="T98" i="13"/>
  <c r="T99" i="13" s="1"/>
  <c r="T89" i="13"/>
  <c r="V80" i="13"/>
  <c r="V83" i="13" s="1"/>
  <c r="AL75" i="13"/>
  <c r="AD75" i="13"/>
  <c r="Q71" i="13"/>
  <c r="V54" i="13"/>
  <c r="X48" i="13"/>
  <c r="M51" i="13"/>
  <c r="Q48" i="13"/>
  <c r="V45" i="13"/>
  <c r="AS11" i="13"/>
  <c r="AR12" i="13"/>
  <c r="AR13" i="13" s="1"/>
  <c r="AR14" i="13" s="1"/>
  <c r="O86" i="13"/>
  <c r="AE86" i="13"/>
  <c r="O53" i="13"/>
  <c r="Z53" i="13"/>
  <c r="AB53" i="13"/>
  <c r="AE53" i="13"/>
  <c r="AD99" i="13"/>
  <c r="AL99" i="13"/>
  <c r="Q98" i="13"/>
  <c r="Q99" i="13" s="1"/>
  <c r="X96" i="13"/>
  <c r="X99" i="13" s="1"/>
  <c r="M99" i="13"/>
  <c r="Q89" i="13"/>
  <c r="Q91" i="13" s="1"/>
  <c r="T80" i="13"/>
  <c r="T83" i="13" s="1"/>
  <c r="AF75" i="13"/>
  <c r="Q74" i="13"/>
  <c r="X74" i="13"/>
  <c r="O68" i="13"/>
  <c r="Z68" i="13"/>
  <c r="AE68" i="13"/>
  <c r="AE62" i="13"/>
  <c r="O62" i="13"/>
  <c r="Z62" i="13"/>
  <c r="T54" i="13"/>
  <c r="T55" i="13" s="1"/>
  <c r="T45" i="13"/>
  <c r="Q40" i="13"/>
  <c r="Q43" i="13" s="1"/>
  <c r="T40" i="13"/>
  <c r="T43" i="13" s="1"/>
  <c r="X40" i="13"/>
  <c r="M43" i="13"/>
  <c r="AD87" i="13"/>
  <c r="AB30" i="13"/>
  <c r="O30" i="13"/>
  <c r="V30" i="13"/>
  <c r="Z30" i="13"/>
  <c r="N123" i="13"/>
  <c r="Z122" i="13"/>
  <c r="Z121" i="13"/>
  <c r="Z120" i="13"/>
  <c r="AC104" i="13"/>
  <c r="AI104" i="13" s="1"/>
  <c r="AB102" i="13"/>
  <c r="AB103" i="13" s="1"/>
  <c r="AH103" i="13" s="1"/>
  <c r="O98" i="13"/>
  <c r="O99" i="13" s="1"/>
  <c r="AL91" i="13"/>
  <c r="AD91" i="13"/>
  <c r="O89" i="13"/>
  <c r="O91" i="13" s="1"/>
  <c r="X88" i="13"/>
  <c r="X91" i="13" s="1"/>
  <c r="M91" i="13"/>
  <c r="AE65" i="13"/>
  <c r="Q58" i="13"/>
  <c r="T58" i="13"/>
  <c r="X58" i="13"/>
  <c r="M55" i="13"/>
  <c r="X49" i="13"/>
  <c r="Q49" i="13"/>
  <c r="M31" i="13"/>
  <c r="Z20" i="13"/>
  <c r="AB20" i="13"/>
  <c r="O20" i="13"/>
  <c r="V20" i="13"/>
  <c r="Q20" i="13"/>
  <c r="Q23" i="13" s="1"/>
  <c r="AC20" i="13"/>
  <c r="AI20" i="13" s="1"/>
  <c r="R19" i="13"/>
  <c r="P7" i="13"/>
  <c r="O57" i="14"/>
  <c r="Q57" i="14"/>
  <c r="T57" i="14"/>
  <c r="Z57" i="14"/>
  <c r="AB57" i="14"/>
  <c r="AG57" i="14"/>
  <c r="AE57" i="14" s="1"/>
  <c r="AK57" i="14" s="1"/>
  <c r="AD57" i="14"/>
  <c r="X57" i="14"/>
  <c r="Q103" i="13"/>
  <c r="X80" i="13"/>
  <c r="M83" i="13"/>
  <c r="Q80" i="13"/>
  <c r="O54" i="13"/>
  <c r="Z54" i="13"/>
  <c r="AB54" i="13"/>
  <c r="AE54" i="13"/>
  <c r="AC54" i="13" s="1"/>
  <c r="AI54" i="13" s="1"/>
  <c r="AD51" i="13"/>
  <c r="AL51" i="13"/>
  <c r="AE45" i="13"/>
  <c r="AC45" i="13" s="1"/>
  <c r="AI45" i="13" s="1"/>
  <c r="O45" i="13"/>
  <c r="Z45" i="13"/>
  <c r="AF31" i="13"/>
  <c r="L31" i="13"/>
  <c r="AM31" i="13" s="1"/>
  <c r="AL31" i="13"/>
  <c r="AD31" i="13"/>
  <c r="Y127" i="13"/>
  <c r="V122" i="13"/>
  <c r="V121" i="13"/>
  <c r="V120" i="13"/>
  <c r="V123" i="13" s="1"/>
  <c r="AC118" i="13"/>
  <c r="AI118" i="13" s="1"/>
  <c r="AC117" i="13"/>
  <c r="AI117" i="13" s="1"/>
  <c r="AC116" i="13"/>
  <c r="AI116" i="13" s="1"/>
  <c r="Z104" i="13"/>
  <c r="X102" i="13"/>
  <c r="X103" i="13" s="1"/>
  <c r="T101" i="13"/>
  <c r="T103" i="13" s="1"/>
  <c r="O100" i="13"/>
  <c r="O103" i="13" s="1"/>
  <c r="AE100" i="13"/>
  <c r="AE103" i="13" s="1"/>
  <c r="O69" i="13"/>
  <c r="Z69" i="13"/>
  <c r="AE69" i="13"/>
  <c r="AC69" i="13" s="1"/>
  <c r="AI69" i="13" s="1"/>
  <c r="AB65" i="13"/>
  <c r="AB67" i="13" s="1"/>
  <c r="AH67" i="13" s="1"/>
  <c r="X50" i="13"/>
  <c r="Q50" i="13"/>
  <c r="Q41" i="13"/>
  <c r="T41" i="13"/>
  <c r="X41" i="13"/>
  <c r="AE29" i="13"/>
  <c r="AE31" i="13" s="1"/>
  <c r="AN15" i="13"/>
  <c r="T104" i="14"/>
  <c r="T107" i="14" s="1"/>
  <c r="AD104" i="14"/>
  <c r="AD107" i="14" s="1"/>
  <c r="AJ107" i="14" s="1"/>
  <c r="M107" i="14"/>
  <c r="Q104" i="14"/>
  <c r="AB104" i="14"/>
  <c r="AE104" i="14"/>
  <c r="AK104" i="14" s="1"/>
  <c r="AG104" i="14"/>
  <c r="O104" i="14"/>
  <c r="Z104" i="14"/>
  <c r="X104" i="14"/>
  <c r="T122" i="13"/>
  <c r="T121" i="13"/>
  <c r="T120" i="13"/>
  <c r="T123" i="13" s="1"/>
  <c r="R123" i="13" s="1"/>
  <c r="AF119" i="13"/>
  <c r="AB118" i="13"/>
  <c r="AB117" i="13"/>
  <c r="AB116" i="13"/>
  <c r="AC108" i="13"/>
  <c r="AI108" i="13" s="1"/>
  <c r="Z105" i="13"/>
  <c r="V104" i="13"/>
  <c r="V107" i="13" s="1"/>
  <c r="M103" i="13"/>
  <c r="V102" i="13"/>
  <c r="V103" i="13" s="1"/>
  <c r="AB93" i="13"/>
  <c r="AB95" i="13" s="1"/>
  <c r="AH95" i="13" s="1"/>
  <c r="X81" i="13"/>
  <c r="Q81" i="13"/>
  <c r="M71" i="13"/>
  <c r="Z65" i="13"/>
  <c r="Z67" i="13" s="1"/>
  <c r="AF51" i="13"/>
  <c r="AL47" i="13"/>
  <c r="AN47" i="13"/>
  <c r="AN128" i="13" s="1"/>
  <c r="AL128" i="13" s="1"/>
  <c r="Z38" i="13"/>
  <c r="AB38" i="13"/>
  <c r="V38" i="13"/>
  <c r="X38" i="13"/>
  <c r="AE36" i="13"/>
  <c r="AE39" i="13" s="1"/>
  <c r="P27" i="13"/>
  <c r="Y27" i="13"/>
  <c r="U27" i="13"/>
  <c r="W27" i="13"/>
  <c r="AN19" i="13"/>
  <c r="O11" i="13"/>
  <c r="W127" i="13"/>
  <c r="AA123" i="13"/>
  <c r="Q122" i="13"/>
  <c r="Q121" i="13"/>
  <c r="Q120" i="13"/>
  <c r="Z118" i="13"/>
  <c r="Z117" i="13"/>
  <c r="Z116" i="13"/>
  <c r="AB108" i="13"/>
  <c r="T104" i="13"/>
  <c r="T102" i="13"/>
  <c r="O101" i="13"/>
  <c r="AE101" i="13"/>
  <c r="AC101" i="13" s="1"/>
  <c r="AI101" i="13" s="1"/>
  <c r="Q95" i="13"/>
  <c r="AD83" i="13"/>
  <c r="AL83" i="13"/>
  <c r="Q79" i="13"/>
  <c r="V65" i="13"/>
  <c r="V67" i="13" s="1"/>
  <c r="AE56" i="13"/>
  <c r="M39" i="13"/>
  <c r="T36" i="13"/>
  <c r="X29" i="13"/>
  <c r="X31" i="13" s="1"/>
  <c r="M119" i="13"/>
  <c r="X118" i="13"/>
  <c r="X117" i="13"/>
  <c r="X116" i="13"/>
  <c r="X119" i="13" s="1"/>
  <c r="AE114" i="13"/>
  <c r="AE113" i="13"/>
  <c r="AE112" i="13"/>
  <c r="AE115" i="13" s="1"/>
  <c r="Z108" i="13"/>
  <c r="T105" i="13"/>
  <c r="AC94" i="13"/>
  <c r="AI94" i="13" s="1"/>
  <c r="AE92" i="13"/>
  <c r="O92" i="13"/>
  <c r="O95" i="13" s="1"/>
  <c r="Z92" i="13"/>
  <c r="AB85" i="13"/>
  <c r="AB87" i="13" s="1"/>
  <c r="AH87" i="13" s="1"/>
  <c r="X82" i="13"/>
  <c r="Q82" i="13"/>
  <c r="AC78" i="13"/>
  <c r="AI78" i="13" s="1"/>
  <c r="AE76" i="13"/>
  <c r="O76" i="13"/>
  <c r="O79" i="13" s="1"/>
  <c r="Z76" i="13"/>
  <c r="AC72" i="13"/>
  <c r="AI72" i="13" s="1"/>
  <c r="O70" i="13"/>
  <c r="Z70" i="13"/>
  <c r="AE70" i="13"/>
  <c r="AC70" i="13" s="1"/>
  <c r="AI70" i="13" s="1"/>
  <c r="X64" i="13"/>
  <c r="X67" i="13" s="1"/>
  <c r="M67" i="13"/>
  <c r="Q64" i="13"/>
  <c r="AC56" i="13"/>
  <c r="AI56" i="13" s="1"/>
  <c r="AD55" i="13"/>
  <c r="L47" i="13"/>
  <c r="AM47" i="13" s="1"/>
  <c r="AE46" i="13"/>
  <c r="AC46" i="13" s="1"/>
  <c r="AI46" i="13" s="1"/>
  <c r="O46" i="13"/>
  <c r="Z46" i="13"/>
  <c r="Q42" i="13"/>
  <c r="T42" i="13"/>
  <c r="X42" i="13"/>
  <c r="AB27" i="13"/>
  <c r="AH27" i="13" s="1"/>
  <c r="M23" i="13"/>
  <c r="AE44" i="13"/>
  <c r="O44" i="13"/>
  <c r="O47" i="13" s="1"/>
  <c r="N47" i="13" s="1"/>
  <c r="Z44" i="13"/>
  <c r="Z47" i="13" s="1"/>
  <c r="Y47" i="13" s="1"/>
  <c r="U127" i="13"/>
  <c r="V118" i="13"/>
  <c r="V117" i="13"/>
  <c r="V116" i="13"/>
  <c r="AC114" i="13"/>
  <c r="AI114" i="13" s="1"/>
  <c r="AC113" i="13"/>
  <c r="AI113" i="13" s="1"/>
  <c r="AB109" i="13"/>
  <c r="X108" i="13"/>
  <c r="X111" i="13" s="1"/>
  <c r="O102" i="13"/>
  <c r="AE102" i="13"/>
  <c r="AC102" i="13" s="1"/>
  <c r="AI102" i="13" s="1"/>
  <c r="AC86" i="13"/>
  <c r="AI86" i="13" s="1"/>
  <c r="AE73" i="13"/>
  <c r="AB56" i="13"/>
  <c r="O39" i="13"/>
  <c r="AO35" i="13"/>
  <c r="AO128" i="13" s="1"/>
  <c r="AM128" i="13" s="1"/>
  <c r="AB29" i="13"/>
  <c r="AB31" i="13" s="1"/>
  <c r="AH31" i="13" s="1"/>
  <c r="O29" i="13"/>
  <c r="T29" i="13"/>
  <c r="V29" i="13"/>
  <c r="V31" i="13" s="1"/>
  <c r="Z29" i="13"/>
  <c r="Z31" i="13" s="1"/>
  <c r="Z15" i="13"/>
  <c r="T118" i="13"/>
  <c r="T117" i="13"/>
  <c r="T116" i="13"/>
  <c r="T119" i="13" s="1"/>
  <c r="AB114" i="13"/>
  <c r="AB113" i="13"/>
  <c r="AB112" i="13"/>
  <c r="AB115" i="13" s="1"/>
  <c r="AH115" i="13" s="1"/>
  <c r="AC110" i="13"/>
  <c r="AI110" i="13" s="1"/>
  <c r="Z109" i="13"/>
  <c r="V108" i="13"/>
  <c r="V111" i="13" s="1"/>
  <c r="AL107" i="13"/>
  <c r="AD107" i="13"/>
  <c r="X104" i="13"/>
  <c r="X107" i="13" s="1"/>
  <c r="M107" i="13"/>
  <c r="AE96" i="13"/>
  <c r="AE99" i="13" s="1"/>
  <c r="AB86" i="13"/>
  <c r="AC73" i="13"/>
  <c r="AI73" i="13" s="1"/>
  <c r="X65" i="13"/>
  <c r="Q65" i="13"/>
  <c r="AB61" i="13"/>
  <c r="AB63" i="13" s="1"/>
  <c r="AH63" i="13" s="1"/>
  <c r="Q63" i="13"/>
  <c r="AE57" i="13"/>
  <c r="Z56" i="13"/>
  <c r="AE48" i="13"/>
  <c r="AE51" i="13" s="1"/>
  <c r="AC44" i="13"/>
  <c r="AI44" i="13" s="1"/>
  <c r="Z36" i="13"/>
  <c r="AB36" i="13"/>
  <c r="AB39" i="13" s="1"/>
  <c r="AH39" i="13" s="1"/>
  <c r="V36" i="13"/>
  <c r="X36" i="13"/>
  <c r="AC16" i="13"/>
  <c r="AE19" i="13"/>
  <c r="U35" i="13"/>
  <c r="R127" i="13"/>
  <c r="W123" i="13"/>
  <c r="Q118" i="13"/>
  <c r="Q117" i="13"/>
  <c r="Q116" i="13"/>
  <c r="Q119" i="13" s="1"/>
  <c r="Z114" i="13"/>
  <c r="Z113" i="13"/>
  <c r="Z112" i="13"/>
  <c r="AB110" i="13"/>
  <c r="X109" i="13"/>
  <c r="T108" i="13"/>
  <c r="AE97" i="13"/>
  <c r="V94" i="13"/>
  <c r="V95" i="13" s="1"/>
  <c r="AE93" i="13"/>
  <c r="AC93" i="13" s="1"/>
  <c r="AI93" i="13" s="1"/>
  <c r="O93" i="13"/>
  <c r="Z93" i="13"/>
  <c r="AE88" i="13"/>
  <c r="Z86" i="13"/>
  <c r="Z87" i="13" s="1"/>
  <c r="V85" i="13"/>
  <c r="V87" i="13" s="1"/>
  <c r="Q87" i="13"/>
  <c r="V78" i="13"/>
  <c r="V79" i="13" s="1"/>
  <c r="AE77" i="13"/>
  <c r="AC77" i="13" s="1"/>
  <c r="AI77" i="13" s="1"/>
  <c r="O77" i="13"/>
  <c r="Z77" i="13"/>
  <c r="AE74" i="13"/>
  <c r="AB73" i="13"/>
  <c r="AB75" i="13" s="1"/>
  <c r="AH75" i="13" s="1"/>
  <c r="V72" i="13"/>
  <c r="AD67" i="13"/>
  <c r="AL67" i="13"/>
  <c r="X61" i="13"/>
  <c r="X63" i="13" s="1"/>
  <c r="AE60" i="13"/>
  <c r="O60" i="13"/>
  <c r="Z60" i="13"/>
  <c r="Z63" i="13" s="1"/>
  <c r="AC57" i="13"/>
  <c r="AI57" i="13" s="1"/>
  <c r="V56" i="13"/>
  <c r="V59" i="13" s="1"/>
  <c r="AC53" i="13"/>
  <c r="AI53" i="13" s="1"/>
  <c r="AC48" i="13"/>
  <c r="AI48" i="13" s="1"/>
  <c r="AF47" i="13"/>
  <c r="AB44" i="13"/>
  <c r="AB47" i="13" s="1"/>
  <c r="AH47" i="13" s="1"/>
  <c r="AB34" i="13"/>
  <c r="AB35" i="13" s="1"/>
  <c r="Z21" i="13"/>
  <c r="AB21" i="13"/>
  <c r="O21" i="13"/>
  <c r="V21" i="13"/>
  <c r="T21" i="13"/>
  <c r="T23" i="13" s="1"/>
  <c r="AC21" i="13"/>
  <c r="AI21" i="13" s="1"/>
  <c r="AB19" i="13"/>
  <c r="O15" i="13"/>
  <c r="L75" i="14"/>
  <c r="AO75" i="14" s="1"/>
  <c r="AF75" i="14"/>
  <c r="AH75" i="14"/>
  <c r="AN75" i="14"/>
  <c r="K128" i="14"/>
  <c r="M115" i="13"/>
  <c r="Z110" i="13"/>
  <c r="AE98" i="13"/>
  <c r="AC97" i="13"/>
  <c r="AI97" i="13" s="1"/>
  <c r="AB96" i="13"/>
  <c r="AB99" i="13" s="1"/>
  <c r="AH99" i="13" s="1"/>
  <c r="M95" i="13"/>
  <c r="T94" i="13"/>
  <c r="T95" i="13" s="1"/>
  <c r="AE89" i="13"/>
  <c r="AC89" i="13" s="1"/>
  <c r="AI89" i="13" s="1"/>
  <c r="AC88" i="13"/>
  <c r="AI88" i="13" s="1"/>
  <c r="X86" i="13"/>
  <c r="X87" i="13" s="1"/>
  <c r="T85" i="13"/>
  <c r="T87" i="13" s="1"/>
  <c r="O84" i="13"/>
  <c r="O87" i="13" s="1"/>
  <c r="AE84" i="13"/>
  <c r="M79" i="13"/>
  <c r="T78" i="13"/>
  <c r="T79" i="13" s="1"/>
  <c r="AC74" i="13"/>
  <c r="AI74" i="13" s="1"/>
  <c r="Z73" i="13"/>
  <c r="Z75" i="13" s="1"/>
  <c r="T72" i="13"/>
  <c r="T75" i="13" s="1"/>
  <c r="AC68" i="13"/>
  <c r="AI68" i="13" s="1"/>
  <c r="AF67" i="13"/>
  <c r="X66" i="13"/>
  <c r="Q66" i="13"/>
  <c r="AC62" i="13"/>
  <c r="AI62" i="13" s="1"/>
  <c r="AB57" i="13"/>
  <c r="X53" i="13"/>
  <c r="X55" i="13" s="1"/>
  <c r="O52" i="13"/>
  <c r="O55" i="13" s="1"/>
  <c r="Z52" i="13"/>
  <c r="Z55" i="13" s="1"/>
  <c r="AB52" i="13"/>
  <c r="AB55" i="13" s="1"/>
  <c r="AH55" i="13" s="1"/>
  <c r="AE52" i="13"/>
  <c r="AE49" i="13"/>
  <c r="AC49" i="13" s="1"/>
  <c r="AI49" i="13" s="1"/>
  <c r="AB48" i="13"/>
  <c r="AB51" i="13" s="1"/>
  <c r="AH51" i="13" s="1"/>
  <c r="X44" i="13"/>
  <c r="X47" i="13" s="1"/>
  <c r="W47" i="13" s="1"/>
  <c r="AE40" i="13"/>
  <c r="AE43" i="13" s="1"/>
  <c r="Z34" i="13"/>
  <c r="Z35" i="13" s="1"/>
  <c r="Y35" i="13" s="1"/>
  <c r="AE30" i="13"/>
  <c r="AC30" i="13" s="1"/>
  <c r="AI30" i="13" s="1"/>
  <c r="AC17" i="13"/>
  <c r="AI17" i="13" s="1"/>
  <c r="AO11" i="13"/>
  <c r="AE113" i="14"/>
  <c r="AK113" i="14" s="1"/>
  <c r="AE109" i="13"/>
  <c r="AC109" i="13" s="1"/>
  <c r="AI109" i="13" s="1"/>
  <c r="O109" i="13"/>
  <c r="AE61" i="13"/>
  <c r="AC61" i="13" s="1"/>
  <c r="AI61" i="13" s="1"/>
  <c r="O61" i="13"/>
  <c r="Z61" i="13"/>
  <c r="Q47" i="13"/>
  <c r="P47" i="13" s="1"/>
  <c r="T109" i="13"/>
  <c r="AE108" i="13"/>
  <c r="O108" i="13"/>
  <c r="AC98" i="13"/>
  <c r="AI98" i="13" s="1"/>
  <c r="M87" i="13"/>
  <c r="V86" i="13"/>
  <c r="AE80" i="13"/>
  <c r="AE83" i="13" s="1"/>
  <c r="V73" i="13"/>
  <c r="T61" i="13"/>
  <c r="T63" i="13" s="1"/>
  <c r="Z57" i="13"/>
  <c r="Q56" i="13"/>
  <c r="Q59" i="13" s="1"/>
  <c r="T56" i="13"/>
  <c r="T59" i="13" s="1"/>
  <c r="X56" i="13"/>
  <c r="X59" i="13" s="1"/>
  <c r="M59" i="13"/>
  <c r="V53" i="13"/>
  <c r="V55" i="13" s="1"/>
  <c r="V44" i="13"/>
  <c r="V47" i="13" s="1"/>
  <c r="U47" i="13" s="1"/>
  <c r="X30" i="13"/>
  <c r="Z37" i="13"/>
  <c r="AB37" i="13"/>
  <c r="V37" i="13"/>
  <c r="AE33" i="13"/>
  <c r="AE35" i="13" s="1"/>
  <c r="AO27" i="13"/>
  <c r="AC18" i="13"/>
  <c r="AI18" i="13" s="1"/>
  <c r="Z19" i="13"/>
  <c r="AF87" i="14"/>
  <c r="AH87" i="14"/>
  <c r="L87" i="14"/>
  <c r="AO87" i="14" s="1"/>
  <c r="AN87" i="14"/>
  <c r="Q70" i="14"/>
  <c r="Z70" i="14"/>
  <c r="AB70" i="14"/>
  <c r="AG70" i="14"/>
  <c r="AE70" i="14" s="1"/>
  <c r="AK70" i="14" s="1"/>
  <c r="O70" i="14"/>
  <c r="T70" i="14"/>
  <c r="V70" i="14"/>
  <c r="V71" i="14" s="1"/>
  <c r="X70" i="14"/>
  <c r="AD70" i="14"/>
  <c r="AH55" i="14"/>
  <c r="L55" i="14"/>
  <c r="AO55" i="14" s="1"/>
  <c r="AN55" i="14"/>
  <c r="O109" i="14"/>
  <c r="Q109" i="14"/>
  <c r="AD109" i="14"/>
  <c r="AD111" i="14" s="1"/>
  <c r="AJ111" i="14" s="1"/>
  <c r="AB109" i="14"/>
  <c r="AG109" i="14"/>
  <c r="AE109" i="14" s="1"/>
  <c r="AK109" i="14" s="1"/>
  <c r="T109" i="14"/>
  <c r="Z109" i="14"/>
  <c r="V85" i="14"/>
  <c r="AB85" i="14"/>
  <c r="AB87" i="14" s="1"/>
  <c r="M87" i="14"/>
  <c r="AD85" i="14"/>
  <c r="T85" i="14"/>
  <c r="T87" i="14" s="1"/>
  <c r="X85" i="14"/>
  <c r="Z85" i="14"/>
  <c r="AE85" i="14"/>
  <c r="AK85" i="14" s="1"/>
  <c r="Q85" i="14"/>
  <c r="W51" i="14"/>
  <c r="Z6" i="13"/>
  <c r="AB6" i="13"/>
  <c r="AC6" i="13"/>
  <c r="AI6" i="13" s="1"/>
  <c r="O6" i="13"/>
  <c r="V6" i="13"/>
  <c r="O123" i="14"/>
  <c r="AG75" i="14"/>
  <c r="O71" i="14"/>
  <c r="AD17" i="14"/>
  <c r="O17" i="14"/>
  <c r="Q17" i="14"/>
  <c r="T17" i="14"/>
  <c r="V17" i="14"/>
  <c r="X17" i="14"/>
  <c r="Z17" i="14"/>
  <c r="AB17" i="14"/>
  <c r="AG17" i="14"/>
  <c r="AE17" i="14" s="1"/>
  <c r="AK17" i="14" s="1"/>
  <c r="I128" i="14"/>
  <c r="AE74" i="14"/>
  <c r="AK74" i="14" s="1"/>
  <c r="O74" i="14"/>
  <c r="Q74" i="14"/>
  <c r="X74" i="14"/>
  <c r="X75" i="14" s="1"/>
  <c r="AD74" i="14"/>
  <c r="AD75" i="14" s="1"/>
  <c r="AJ75" i="14" s="1"/>
  <c r="M75" i="14"/>
  <c r="T74" i="14"/>
  <c r="V74" i="14"/>
  <c r="V75" i="14" s="1"/>
  <c r="Z74" i="14"/>
  <c r="AB74" i="14"/>
  <c r="AB75" i="14" s="1"/>
  <c r="X26" i="14"/>
  <c r="AG26" i="14"/>
  <c r="AE26" i="14" s="1"/>
  <c r="AK26" i="14" s="1"/>
  <c r="O26" i="14"/>
  <c r="Q26" i="14"/>
  <c r="T26" i="14"/>
  <c r="Z26" i="14"/>
  <c r="AB26" i="14"/>
  <c r="AD26" i="14"/>
  <c r="AD59" i="13"/>
  <c r="AD43" i="13"/>
  <c r="AF39" i="13"/>
  <c r="L39" i="13"/>
  <c r="AM39" i="13" s="1"/>
  <c r="T32" i="13"/>
  <c r="T35" i="13" s="1"/>
  <c r="R35" i="13" s="1"/>
  <c r="AC32" i="13"/>
  <c r="AI32" i="13" s="1"/>
  <c r="T28" i="13"/>
  <c r="T31" i="13" s="1"/>
  <c r="AC24" i="13"/>
  <c r="AI24" i="13" s="1"/>
  <c r="AE22" i="13"/>
  <c r="AC22" i="13" s="1"/>
  <c r="AI22" i="13" s="1"/>
  <c r="Q15" i="13"/>
  <c r="AF7" i="13"/>
  <c r="AL7" i="13"/>
  <c r="L7" i="13"/>
  <c r="X4" i="13"/>
  <c r="Z4" i="13"/>
  <c r="AB4" i="13"/>
  <c r="AC4" i="13"/>
  <c r="AI4" i="13" s="1"/>
  <c r="O4" i="13"/>
  <c r="O7" i="13" s="1"/>
  <c r="N7" i="13" s="1"/>
  <c r="V4" i="13"/>
  <c r="V7" i="13" s="1"/>
  <c r="U7" i="13" s="1"/>
  <c r="AG38" i="14"/>
  <c r="AE38" i="14" s="1"/>
  <c r="AK38" i="14" s="1"/>
  <c r="O38" i="14"/>
  <c r="Q38" i="14"/>
  <c r="T38" i="14"/>
  <c r="X38" i="14"/>
  <c r="X39" i="14" s="1"/>
  <c r="Z38" i="14"/>
  <c r="AB38" i="14"/>
  <c r="AD38" i="14"/>
  <c r="O59" i="14"/>
  <c r="AM115" i="15"/>
  <c r="AL128" i="15"/>
  <c r="T33" i="13"/>
  <c r="AC33" i="13"/>
  <c r="AI33" i="13" s="1"/>
  <c r="O31" i="13"/>
  <c r="X22" i="13"/>
  <c r="X23" i="13" s="1"/>
  <c r="AM15" i="13"/>
  <c r="L15" i="13"/>
  <c r="AD15" i="13"/>
  <c r="AF15" i="13"/>
  <c r="W115" i="14"/>
  <c r="AG108" i="14"/>
  <c r="AG111" i="14" s="1"/>
  <c r="Q108" i="14"/>
  <c r="Q111" i="14" s="1"/>
  <c r="T108" i="14"/>
  <c r="T111" i="14" s="1"/>
  <c r="V108" i="14"/>
  <c r="V111" i="14" s="1"/>
  <c r="X108" i="14"/>
  <c r="X111" i="14" s="1"/>
  <c r="Z108" i="14"/>
  <c r="AB108" i="14"/>
  <c r="M111" i="14"/>
  <c r="O108" i="14"/>
  <c r="T98" i="14"/>
  <c r="AD98" i="14"/>
  <c r="Q98" i="14"/>
  <c r="AB98" i="14"/>
  <c r="AG98" i="14"/>
  <c r="AE98" i="14" s="1"/>
  <c r="AK98" i="14" s="1"/>
  <c r="O98" i="14"/>
  <c r="Z98" i="14"/>
  <c r="T92" i="14"/>
  <c r="T95" i="14" s="1"/>
  <c r="Z92" i="14"/>
  <c r="AB92" i="14"/>
  <c r="AB95" i="14" s="1"/>
  <c r="V92" i="14"/>
  <c r="X92" i="14"/>
  <c r="AD92" i="14"/>
  <c r="AD95" i="14" s="1"/>
  <c r="AJ95" i="14" s="1"/>
  <c r="AE92" i="14"/>
  <c r="AK92" i="14" s="1"/>
  <c r="M95" i="14"/>
  <c r="Q92" i="14"/>
  <c r="Q95" i="14" s="1"/>
  <c r="AE16" i="14"/>
  <c r="AK16" i="14" s="1"/>
  <c r="O16" i="14"/>
  <c r="O19" i="14" s="1"/>
  <c r="Q16" i="14"/>
  <c r="Q19" i="14" s="1"/>
  <c r="T16" i="14"/>
  <c r="V16" i="14"/>
  <c r="M19" i="14"/>
  <c r="X16" i="14"/>
  <c r="X19" i="14" s="1"/>
  <c r="Z16" i="14"/>
  <c r="Z19" i="14" s="1"/>
  <c r="AB16" i="14"/>
  <c r="AB19" i="14" s="1"/>
  <c r="AG16" i="14"/>
  <c r="AD16" i="14"/>
  <c r="AC25" i="13"/>
  <c r="AI25" i="13" s="1"/>
  <c r="AA11" i="13"/>
  <c r="N11" i="13"/>
  <c r="P11" i="13"/>
  <c r="Y11" i="13"/>
  <c r="AE5" i="13"/>
  <c r="AE7" i="13" s="1"/>
  <c r="AD99" i="14"/>
  <c r="AJ99" i="14" s="1"/>
  <c r="F128" i="14"/>
  <c r="Z89" i="14"/>
  <c r="Z91" i="14" s="1"/>
  <c r="Y91" i="14" s="1"/>
  <c r="X89" i="14"/>
  <c r="X91" i="14" s="1"/>
  <c r="W91" i="14" s="1"/>
  <c r="O89" i="14"/>
  <c r="O91" i="14" s="1"/>
  <c r="N91" i="14" s="1"/>
  <c r="T89" i="14"/>
  <c r="T91" i="14" s="1"/>
  <c r="R91" i="14" s="1"/>
  <c r="V89" i="14"/>
  <c r="AB89" i="14"/>
  <c r="AD89" i="14"/>
  <c r="AD91" i="14" s="1"/>
  <c r="AG89" i="14"/>
  <c r="AE89" i="14" s="1"/>
  <c r="AK89" i="14" s="1"/>
  <c r="X5" i="13"/>
  <c r="T119" i="14"/>
  <c r="AA103" i="14"/>
  <c r="Z22" i="13"/>
  <c r="AB22" i="13"/>
  <c r="O22" i="13"/>
  <c r="V22" i="13"/>
  <c r="AG127" i="14"/>
  <c r="T86" i="14"/>
  <c r="Z86" i="14"/>
  <c r="Z87" i="14" s="1"/>
  <c r="AB86" i="14"/>
  <c r="AD86" i="14"/>
  <c r="AE86" i="14"/>
  <c r="AK86" i="14" s="1"/>
  <c r="AG86" i="14"/>
  <c r="AG87" i="14" s="1"/>
  <c r="O86" i="14"/>
  <c r="O87" i="14" s="1"/>
  <c r="X86" i="14"/>
  <c r="Z5" i="13"/>
  <c r="AB5" i="13"/>
  <c r="O5" i="13"/>
  <c r="V5" i="13"/>
  <c r="X127" i="14"/>
  <c r="T115" i="14"/>
  <c r="R115" i="14" s="1"/>
  <c r="T37" i="13"/>
  <c r="AN31" i="13"/>
  <c r="AF23" i="13"/>
  <c r="AL23" i="13"/>
  <c r="L23" i="13"/>
  <c r="AG11" i="13"/>
  <c r="AG128" i="13" s="1"/>
  <c r="AF128" i="13" s="1"/>
  <c r="AD7" i="13"/>
  <c r="V97" i="14"/>
  <c r="T97" i="14"/>
  <c r="T99" i="14" s="1"/>
  <c r="R99" i="14" s="1"/>
  <c r="Q97" i="14"/>
  <c r="Q99" i="14" s="1"/>
  <c r="P99" i="14" s="1"/>
  <c r="X97" i="14"/>
  <c r="Z97" i="14"/>
  <c r="AB97" i="14"/>
  <c r="AB99" i="14" s="1"/>
  <c r="AA99" i="14" s="1"/>
  <c r="AG97" i="14"/>
  <c r="AE97" i="14" s="1"/>
  <c r="AK97" i="14" s="1"/>
  <c r="O97" i="14"/>
  <c r="Q87" i="14"/>
  <c r="AG71" i="14"/>
  <c r="Q41" i="14"/>
  <c r="T41" i="14"/>
  <c r="T43" i="14" s="1"/>
  <c r="X41" i="14"/>
  <c r="Z41" i="14"/>
  <c r="AB41" i="14"/>
  <c r="AG41" i="14"/>
  <c r="AE41" i="14" s="1"/>
  <c r="AK41" i="14" s="1"/>
  <c r="O41" i="14"/>
  <c r="AD41" i="14"/>
  <c r="P19" i="13"/>
  <c r="AI119" i="14"/>
  <c r="AI128" i="14" s="1"/>
  <c r="AH128" i="14" s="1"/>
  <c r="AE105" i="14"/>
  <c r="AK105" i="14" s="1"/>
  <c r="AG80" i="14"/>
  <c r="AG83" i="14" s="1"/>
  <c r="AG69" i="14"/>
  <c r="AE69" i="14" s="1"/>
  <c r="AK69" i="14" s="1"/>
  <c r="AE65" i="14"/>
  <c r="AK65" i="14" s="1"/>
  <c r="O64" i="14"/>
  <c r="O67" i="14" s="1"/>
  <c r="Q64" i="14"/>
  <c r="Q67" i="14" s="1"/>
  <c r="X64" i="14"/>
  <c r="Z64" i="14"/>
  <c r="Z67" i="14" s="1"/>
  <c r="AD64" i="14"/>
  <c r="AD67" i="14" s="1"/>
  <c r="AJ67" i="14" s="1"/>
  <c r="M67" i="14"/>
  <c r="AE64" i="14"/>
  <c r="AK64" i="14" s="1"/>
  <c r="V55" i="14"/>
  <c r="AB24" i="14"/>
  <c r="AB27" i="14" s="1"/>
  <c r="O24" i="14"/>
  <c r="O27" i="14" s="1"/>
  <c r="Q24" i="14"/>
  <c r="T24" i="14"/>
  <c r="T27" i="14" s="1"/>
  <c r="M27" i="14"/>
  <c r="X24" i="14"/>
  <c r="Z24" i="14"/>
  <c r="AD24" i="14"/>
  <c r="AG24" i="14"/>
  <c r="AQ7" i="14"/>
  <c r="P91" i="15"/>
  <c r="AE14" i="13"/>
  <c r="AC14" i="13" s="1"/>
  <c r="AI14" i="13" s="1"/>
  <c r="AE13" i="13"/>
  <c r="AC13" i="13" s="1"/>
  <c r="AI13" i="13" s="1"/>
  <c r="AE12" i="13"/>
  <c r="V120" i="14"/>
  <c r="V123" i="14" s="1"/>
  <c r="AB120" i="14"/>
  <c r="AD120" i="14"/>
  <c r="AD123" i="14" s="1"/>
  <c r="M123" i="14"/>
  <c r="X105" i="14"/>
  <c r="AG103" i="14"/>
  <c r="AQ99" i="14"/>
  <c r="X80" i="14"/>
  <c r="X83" i="14" s="1"/>
  <c r="X76" i="14"/>
  <c r="X79" i="14" s="1"/>
  <c r="O75" i="14"/>
  <c r="X69" i="14"/>
  <c r="X71" i="14" s="1"/>
  <c r="AE102" i="15"/>
  <c r="AK102" i="15" s="1"/>
  <c r="AG103" i="15"/>
  <c r="AB14" i="13"/>
  <c r="AB13" i="13"/>
  <c r="AB12" i="13"/>
  <c r="AB15" i="13" s="1"/>
  <c r="AH15" i="13" s="1"/>
  <c r="T121" i="14"/>
  <c r="T123" i="14" s="1"/>
  <c r="Z121" i="14"/>
  <c r="AB121" i="14"/>
  <c r="V119" i="14"/>
  <c r="V114" i="14"/>
  <c r="V115" i="14" s="1"/>
  <c r="U115" i="14" s="1"/>
  <c r="AB114" i="14"/>
  <c r="AD114" i="14"/>
  <c r="AM111" i="14"/>
  <c r="AM128" i="14" s="1"/>
  <c r="AD100" i="14"/>
  <c r="AD103" i="14" s="1"/>
  <c r="AJ103" i="14" s="1"/>
  <c r="Q93" i="14"/>
  <c r="X93" i="14"/>
  <c r="Z93" i="14"/>
  <c r="AG73" i="14"/>
  <c r="Q73" i="14"/>
  <c r="Q75" i="14" s="1"/>
  <c r="T73" i="14"/>
  <c r="T75" i="14" s="1"/>
  <c r="Z73" i="14"/>
  <c r="AE73" i="14"/>
  <c r="AK73" i="14" s="1"/>
  <c r="AE46" i="14"/>
  <c r="AK46" i="14" s="1"/>
  <c r="Q29" i="14"/>
  <c r="O29" i="14"/>
  <c r="T29" i="14"/>
  <c r="V29" i="14"/>
  <c r="Z29" i="14"/>
  <c r="AB29" i="14"/>
  <c r="AD29" i="14"/>
  <c r="AG29" i="14"/>
  <c r="AE29" i="14" s="1"/>
  <c r="AK29" i="14" s="1"/>
  <c r="AG84" i="15"/>
  <c r="AB84" i="15"/>
  <c r="AB87" i="15" s="1"/>
  <c r="O84" i="15"/>
  <c r="X84" i="15"/>
  <c r="X87" i="15" s="1"/>
  <c r="Z84" i="15"/>
  <c r="AD84" i="15"/>
  <c r="AE84" i="15"/>
  <c r="AK84" i="15" s="1"/>
  <c r="Q84" i="15"/>
  <c r="Q87" i="15" s="1"/>
  <c r="T84" i="15"/>
  <c r="M87" i="15"/>
  <c r="V84" i="15"/>
  <c r="Q105" i="14"/>
  <c r="AB105" i="14"/>
  <c r="AG105" i="14"/>
  <c r="O105" i="14"/>
  <c r="AI99" i="14"/>
  <c r="AE80" i="14"/>
  <c r="AK80" i="14" s="1"/>
  <c r="O80" i="14"/>
  <c r="Q80" i="14"/>
  <c r="Q83" i="14" s="1"/>
  <c r="AD80" i="14"/>
  <c r="AD83" i="14" s="1"/>
  <c r="AJ83" i="14" s="1"/>
  <c r="M83" i="14"/>
  <c r="AE78" i="14"/>
  <c r="AK78" i="14" s="1"/>
  <c r="Q76" i="14"/>
  <c r="Q79" i="14" s="1"/>
  <c r="Z76" i="14"/>
  <c r="AB76" i="14"/>
  <c r="AB79" i="14" s="1"/>
  <c r="AG76" i="14"/>
  <c r="O76" i="14"/>
  <c r="O79" i="14" s="1"/>
  <c r="T69" i="14"/>
  <c r="AB69" i="14"/>
  <c r="AB71" i="14" s="1"/>
  <c r="M71" i="14"/>
  <c r="AD69" i="14"/>
  <c r="Q69" i="14"/>
  <c r="M15" i="13"/>
  <c r="X14" i="13"/>
  <c r="X13" i="13"/>
  <c r="X12" i="13"/>
  <c r="Z100" i="14"/>
  <c r="Z103" i="14" s="1"/>
  <c r="Y103" i="14" s="1"/>
  <c r="AP99" i="14"/>
  <c r="AB90" i="14"/>
  <c r="AB91" i="14" s="1"/>
  <c r="AA91" i="14" s="1"/>
  <c r="AB60" i="14"/>
  <c r="AB63" i="14" s="1"/>
  <c r="AA63" i="14" s="1"/>
  <c r="AH39" i="14"/>
  <c r="L39" i="14"/>
  <c r="AO39" i="14" s="1"/>
  <c r="V33" i="14"/>
  <c r="AE33" i="14"/>
  <c r="AK33" i="14" s="1"/>
  <c r="O33" i="14"/>
  <c r="O35" i="14" s="1"/>
  <c r="Q33" i="14"/>
  <c r="T33" i="14"/>
  <c r="T35" i="14" s="1"/>
  <c r="Z33" i="14"/>
  <c r="AB33" i="14"/>
  <c r="AD33" i="14"/>
  <c r="AE30" i="14"/>
  <c r="AK30" i="14" s="1"/>
  <c r="Y19" i="13"/>
  <c r="V14" i="13"/>
  <c r="V13" i="13"/>
  <c r="V12" i="13"/>
  <c r="AC10" i="13"/>
  <c r="AI10" i="13" s="1"/>
  <c r="AC9" i="13"/>
  <c r="AI9" i="13" s="1"/>
  <c r="AC8" i="13"/>
  <c r="AI8" i="13" s="1"/>
  <c r="M127" i="14"/>
  <c r="AB124" i="14"/>
  <c r="AB127" i="14" s="1"/>
  <c r="Q122" i="14"/>
  <c r="Q123" i="14" s="1"/>
  <c r="X122" i="14"/>
  <c r="X123" i="14" s="1"/>
  <c r="Z122" i="14"/>
  <c r="AD119" i="14"/>
  <c r="AJ119" i="14" s="1"/>
  <c r="AF111" i="14"/>
  <c r="AN111" i="14"/>
  <c r="O94" i="14"/>
  <c r="O95" i="14" s="1"/>
  <c r="V94" i="14"/>
  <c r="X94" i="14"/>
  <c r="Q91" i="14"/>
  <c r="P91" i="14" s="1"/>
  <c r="AE84" i="14"/>
  <c r="AK84" i="14" s="1"/>
  <c r="AP71" i="14"/>
  <c r="AQ67" i="14"/>
  <c r="Z54" i="14"/>
  <c r="AB54" i="14"/>
  <c r="AB55" i="14" s="1"/>
  <c r="AG54" i="14"/>
  <c r="AE54" i="14" s="1"/>
  <c r="AK54" i="14" s="1"/>
  <c r="O54" i="14"/>
  <c r="Q54" i="14"/>
  <c r="Q55" i="14" s="1"/>
  <c r="X54" i="14"/>
  <c r="X55" i="14" s="1"/>
  <c r="O36" i="14"/>
  <c r="O39" i="14" s="1"/>
  <c r="Q36" i="14"/>
  <c r="Q39" i="14" s="1"/>
  <c r="T36" i="14"/>
  <c r="T39" i="14" s="1"/>
  <c r="V36" i="14"/>
  <c r="V39" i="14" s="1"/>
  <c r="Z36" i="14"/>
  <c r="Z39" i="14" s="1"/>
  <c r="AB36" i="14"/>
  <c r="AB39" i="14" s="1"/>
  <c r="M39" i="14"/>
  <c r="AD36" i="14"/>
  <c r="AD39" i="14" s="1"/>
  <c r="AJ39" i="14" s="1"/>
  <c r="AG36" i="14"/>
  <c r="AE120" i="15"/>
  <c r="AK120" i="15" s="1"/>
  <c r="X43" i="14"/>
  <c r="Z25" i="14"/>
  <c r="O25" i="14"/>
  <c r="Q25" i="14"/>
  <c r="T25" i="14"/>
  <c r="X25" i="14"/>
  <c r="AB25" i="14"/>
  <c r="AD25" i="14"/>
  <c r="AG25" i="14"/>
  <c r="AE25" i="14" s="1"/>
  <c r="AK25" i="14" s="1"/>
  <c r="AB115" i="14"/>
  <c r="AA115" i="14" s="1"/>
  <c r="AH107" i="14"/>
  <c r="AN107" i="14"/>
  <c r="O100" i="14"/>
  <c r="O103" i="14" s="1"/>
  <c r="N103" i="14" s="1"/>
  <c r="V100" i="14"/>
  <c r="V103" i="14" s="1"/>
  <c r="U103" i="14" s="1"/>
  <c r="X100" i="14"/>
  <c r="X103" i="14" s="1"/>
  <c r="W103" i="14" s="1"/>
  <c r="Z99" i="14"/>
  <c r="Y99" i="14" s="1"/>
  <c r="Z60" i="14"/>
  <c r="Z63" i="14" s="1"/>
  <c r="Y63" i="14" s="1"/>
  <c r="AG60" i="14"/>
  <c r="O60" i="14"/>
  <c r="Q60" i="14"/>
  <c r="Q63" i="14" s="1"/>
  <c r="P63" i="14" s="1"/>
  <c r="X60" i="14"/>
  <c r="X63" i="14" s="1"/>
  <c r="W63" i="14" s="1"/>
  <c r="O43" i="14"/>
  <c r="O28" i="15"/>
  <c r="Q28" i="15"/>
  <c r="X28" i="15"/>
  <c r="AD28" i="15"/>
  <c r="AG28" i="15"/>
  <c r="AG31" i="15" s="1"/>
  <c r="M31" i="15"/>
  <c r="V28" i="15"/>
  <c r="V31" i="15" s="1"/>
  <c r="T28" i="15"/>
  <c r="T31" i="15" s="1"/>
  <c r="Z28" i="15"/>
  <c r="AB28" i="15"/>
  <c r="AB31" i="15" s="1"/>
  <c r="AD92" i="15"/>
  <c r="M95" i="15"/>
  <c r="Q92" i="15"/>
  <c r="Z92" i="15"/>
  <c r="AB92" i="15"/>
  <c r="AE92" i="15"/>
  <c r="AK92" i="15" s="1"/>
  <c r="AG92" i="15"/>
  <c r="O92" i="15"/>
  <c r="O95" i="15" s="1"/>
  <c r="T92" i="15"/>
  <c r="V92" i="15"/>
  <c r="V95" i="15" s="1"/>
  <c r="X92" i="15"/>
  <c r="AG120" i="14"/>
  <c r="AG123" i="14" s="1"/>
  <c r="AF107" i="14"/>
  <c r="X90" i="14"/>
  <c r="AG90" i="14"/>
  <c r="AE90" i="14" s="1"/>
  <c r="AK90" i="14" s="1"/>
  <c r="V90" i="14"/>
  <c r="V91" i="14" s="1"/>
  <c r="U91" i="14" s="1"/>
  <c r="M79" i="14"/>
  <c r="L59" i="14"/>
  <c r="AO59" i="14" s="1"/>
  <c r="AF59" i="14"/>
  <c r="AE52" i="14"/>
  <c r="AK52" i="14" s="1"/>
  <c r="AG55" i="14"/>
  <c r="Q51" i="14"/>
  <c r="P51" i="14" s="1"/>
  <c r="AB47" i="14"/>
  <c r="AA47" i="14" s="1"/>
  <c r="AD15" i="14"/>
  <c r="AJ15" i="14" s="1"/>
  <c r="Z11" i="14"/>
  <c r="Q106" i="15"/>
  <c r="T106" i="15"/>
  <c r="V106" i="15"/>
  <c r="X106" i="15"/>
  <c r="Z106" i="15"/>
  <c r="AG106" i="15"/>
  <c r="O106" i="15"/>
  <c r="O107" i="15" s="1"/>
  <c r="AB106" i="15"/>
  <c r="AD106" i="15"/>
  <c r="AE106" i="15"/>
  <c r="AK106" i="15" s="1"/>
  <c r="T107" i="15"/>
  <c r="AQ91" i="15"/>
  <c r="T26" i="13"/>
  <c r="T25" i="13"/>
  <c r="T24" i="13"/>
  <c r="T10" i="13"/>
  <c r="T9" i="13"/>
  <c r="T8" i="13"/>
  <c r="AE120" i="14"/>
  <c r="AK120" i="14" s="1"/>
  <c r="AH119" i="14"/>
  <c r="AG102" i="14"/>
  <c r="AE102" i="14" s="1"/>
  <c r="Q102" i="14"/>
  <c r="Q103" i="14" s="1"/>
  <c r="P103" i="14" s="1"/>
  <c r="T102" i="14"/>
  <c r="T103" i="14" s="1"/>
  <c r="R103" i="14" s="1"/>
  <c r="O99" i="14"/>
  <c r="N99" i="14" s="1"/>
  <c r="V87" i="14"/>
  <c r="AF83" i="14"/>
  <c r="Z71" i="14"/>
  <c r="O51" i="14"/>
  <c r="N51" i="14" s="1"/>
  <c r="T28" i="14"/>
  <c r="T31" i="14" s="1"/>
  <c r="O28" i="14"/>
  <c r="Q28" i="14"/>
  <c r="V28" i="14"/>
  <c r="V31" i="14" s="1"/>
  <c r="Z28" i="14"/>
  <c r="Z31" i="14" s="1"/>
  <c r="AB28" i="14"/>
  <c r="AB31" i="14" s="1"/>
  <c r="AD28" i="14"/>
  <c r="AD31" i="14" s="1"/>
  <c r="AJ31" i="14" s="1"/>
  <c r="AG28" i="14"/>
  <c r="Z10" i="15"/>
  <c r="AE10" i="15"/>
  <c r="AK10" i="15" s="1"/>
  <c r="AG10" i="15"/>
  <c r="V10" i="15"/>
  <c r="X10" i="15"/>
  <c r="AD10" i="15"/>
  <c r="Q10" i="15"/>
  <c r="O10" i="15"/>
  <c r="T10" i="15"/>
  <c r="AB10" i="15"/>
  <c r="AG121" i="14"/>
  <c r="Z120" i="14"/>
  <c r="Z118" i="14"/>
  <c r="M119" i="14"/>
  <c r="X118" i="14"/>
  <c r="X119" i="14" s="1"/>
  <c r="AG114" i="14"/>
  <c r="AE114" i="14" s="1"/>
  <c r="AK114" i="14" s="1"/>
  <c r="AF103" i="14"/>
  <c r="AQ103" i="14"/>
  <c r="AQ128" i="14" s="1"/>
  <c r="AO128" i="14" s="1"/>
  <c r="X96" i="14"/>
  <c r="X99" i="14" s="1"/>
  <c r="W99" i="14" s="1"/>
  <c r="AG96" i="14"/>
  <c r="V96" i="14"/>
  <c r="V99" i="14" s="1"/>
  <c r="U99" i="14" s="1"/>
  <c r="AG93" i="14"/>
  <c r="AE93" i="14" s="1"/>
  <c r="AK93" i="14" s="1"/>
  <c r="V64" i="14"/>
  <c r="V67" i="14" s="1"/>
  <c r="AN59" i="14"/>
  <c r="Z55" i="14"/>
  <c r="AQ47" i="14"/>
  <c r="AG44" i="14"/>
  <c r="AE44" i="14" s="1"/>
  <c r="O44" i="14"/>
  <c r="Q44" i="14"/>
  <c r="T44" i="14"/>
  <c r="T47" i="14" s="1"/>
  <c r="R47" i="14" s="1"/>
  <c r="X44" i="14"/>
  <c r="X47" i="14" s="1"/>
  <c r="W47" i="14" s="1"/>
  <c r="Z44" i="14"/>
  <c r="Z47" i="14" s="1"/>
  <c r="Y47" i="14" s="1"/>
  <c r="AN39" i="14"/>
  <c r="AB35" i="14"/>
  <c r="M31" i="14"/>
  <c r="O115" i="14"/>
  <c r="N115" i="14" s="1"/>
  <c r="AP103" i="14"/>
  <c r="AP128" i="14" s="1"/>
  <c r="AN128" i="14" s="1"/>
  <c r="Z75" i="14"/>
  <c r="Q71" i="14"/>
  <c r="V27" i="14"/>
  <c r="Z117" i="14"/>
  <c r="AB116" i="14"/>
  <c r="AB119" i="14" s="1"/>
  <c r="AB110" i="14"/>
  <c r="T68" i="14"/>
  <c r="T71" i="14" s="1"/>
  <c r="T62" i="14"/>
  <c r="T63" i="14" s="1"/>
  <c r="R63" i="14" s="1"/>
  <c r="V61" i="14"/>
  <c r="V63" i="14" s="1"/>
  <c r="U63" i="14" s="1"/>
  <c r="AD45" i="14"/>
  <c r="AD47" i="14" s="1"/>
  <c r="AN43" i="14"/>
  <c r="Q40" i="14"/>
  <c r="Q43" i="14" s="1"/>
  <c r="AO7" i="14"/>
  <c r="T5" i="14"/>
  <c r="T7" i="14" s="1"/>
  <c r="AB5" i="14"/>
  <c r="AD5" i="14"/>
  <c r="AG5" i="14"/>
  <c r="AQ115" i="15"/>
  <c r="Z102" i="15"/>
  <c r="Z103" i="15" s="1"/>
  <c r="Y103" i="15" s="1"/>
  <c r="AB88" i="15"/>
  <c r="AB91" i="15" s="1"/>
  <c r="AA91" i="15" s="1"/>
  <c r="X82" i="15"/>
  <c r="AI83" i="15"/>
  <c r="AD69" i="15"/>
  <c r="X69" i="15"/>
  <c r="Q69" i="15"/>
  <c r="T69" i="15"/>
  <c r="AB69" i="15"/>
  <c r="AG69" i="15"/>
  <c r="AE69" i="15" s="1"/>
  <c r="AK69" i="15" s="1"/>
  <c r="V18" i="15"/>
  <c r="AD18" i="15"/>
  <c r="AG18" i="15"/>
  <c r="Q18" i="15"/>
  <c r="T18" i="15"/>
  <c r="X18" i="15"/>
  <c r="AB18" i="15"/>
  <c r="O18" i="15"/>
  <c r="Z18" i="15"/>
  <c r="AE18" i="15"/>
  <c r="AK18" i="15" s="1"/>
  <c r="AO11" i="14"/>
  <c r="T105" i="15"/>
  <c r="V105" i="15"/>
  <c r="X105" i="15"/>
  <c r="Z105" i="15"/>
  <c r="AB105" i="15"/>
  <c r="AB107" i="15" s="1"/>
  <c r="M107" i="15"/>
  <c r="Z91" i="15"/>
  <c r="Y91" i="15" s="1"/>
  <c r="AE80" i="15"/>
  <c r="AK80" i="15" s="1"/>
  <c r="O62" i="15"/>
  <c r="AD62" i="15"/>
  <c r="T62" i="15"/>
  <c r="V62" i="15"/>
  <c r="V63" i="15" s="1"/>
  <c r="X62" i="15"/>
  <c r="M63" i="15"/>
  <c r="Z62" i="15"/>
  <c r="AB62" i="15"/>
  <c r="AB63" i="15" s="1"/>
  <c r="AG62" i="15"/>
  <c r="AG63" i="15" s="1"/>
  <c r="AN11" i="14"/>
  <c r="AE8" i="14"/>
  <c r="AK8" i="14" s="1"/>
  <c r="W103" i="15"/>
  <c r="O82" i="15"/>
  <c r="V82" i="15"/>
  <c r="AB82" i="15"/>
  <c r="Q82" i="15"/>
  <c r="AD82" i="15"/>
  <c r="AE82" i="15"/>
  <c r="AK82" i="15" s="1"/>
  <c r="AG82" i="15"/>
  <c r="Q44" i="15"/>
  <c r="Q47" i="15" s="1"/>
  <c r="X44" i="15"/>
  <c r="AD44" i="15"/>
  <c r="AD47" i="15" s="1"/>
  <c r="AJ47" i="15" s="1"/>
  <c r="M47" i="15"/>
  <c r="O44" i="15"/>
  <c r="Z44" i="15"/>
  <c r="Z47" i="15" s="1"/>
  <c r="AG44" i="15"/>
  <c r="AG47" i="15" s="1"/>
  <c r="V44" i="15"/>
  <c r="AB44" i="15"/>
  <c r="AM15" i="15"/>
  <c r="AM128" i="15" s="1"/>
  <c r="O61" i="14"/>
  <c r="AE58" i="14"/>
  <c r="AK58" i="14" s="1"/>
  <c r="X45" i="14"/>
  <c r="Z32" i="14"/>
  <c r="AG22" i="14"/>
  <c r="AE22" i="14" s="1"/>
  <c r="AK22" i="14" s="1"/>
  <c r="AG21" i="14"/>
  <c r="AG23" i="14" s="1"/>
  <c r="AE20" i="14"/>
  <c r="AK20" i="14" s="1"/>
  <c r="L7" i="14"/>
  <c r="Q6" i="14"/>
  <c r="Z6" i="14"/>
  <c r="AB6" i="14"/>
  <c r="AG6" i="14"/>
  <c r="AE6" i="14" s="1"/>
  <c r="AK6" i="14" s="1"/>
  <c r="V123" i="15"/>
  <c r="Y119" i="15"/>
  <c r="M115" i="15"/>
  <c r="AB108" i="15"/>
  <c r="AB111" i="15" s="1"/>
  <c r="T108" i="15"/>
  <c r="V108" i="15"/>
  <c r="V111" i="15" s="1"/>
  <c r="AP107" i="15"/>
  <c r="AP99" i="15"/>
  <c r="AB93" i="15"/>
  <c r="AG93" i="15"/>
  <c r="AE93" i="15" s="1"/>
  <c r="AK93" i="15" s="1"/>
  <c r="Q93" i="15"/>
  <c r="Z93" i="15"/>
  <c r="AD93" i="15"/>
  <c r="O36" i="16"/>
  <c r="V36" i="16"/>
  <c r="X36" i="16"/>
  <c r="Z36" i="16"/>
  <c r="AB36" i="16"/>
  <c r="M39" i="16"/>
  <c r="Q36" i="16"/>
  <c r="AG36" i="16"/>
  <c r="T36" i="16"/>
  <c r="AD36" i="16"/>
  <c r="AD58" i="14"/>
  <c r="AG56" i="14"/>
  <c r="AG50" i="14"/>
  <c r="AE50" i="14" s="1"/>
  <c r="AK50" i="14" s="1"/>
  <c r="V45" i="14"/>
  <c r="V47" i="14" s="1"/>
  <c r="U47" i="14" s="1"/>
  <c r="V32" i="14"/>
  <c r="V35" i="14" s="1"/>
  <c r="AE21" i="14"/>
  <c r="AK21" i="14" s="1"/>
  <c r="AG13" i="14"/>
  <c r="Q123" i="15"/>
  <c r="AB102" i="15"/>
  <c r="T102" i="15"/>
  <c r="T103" i="15" s="1"/>
  <c r="R103" i="15" s="1"/>
  <c r="V102" i="15"/>
  <c r="O88" i="15"/>
  <c r="V88" i="15"/>
  <c r="V91" i="15" s="1"/>
  <c r="U91" i="15" s="1"/>
  <c r="T88" i="15"/>
  <c r="T91" i="15" s="1"/>
  <c r="R91" i="15" s="1"/>
  <c r="AD88" i="15"/>
  <c r="AD91" i="15" s="1"/>
  <c r="AJ91" i="15" s="1"/>
  <c r="AE88" i="15"/>
  <c r="AK88" i="15" s="1"/>
  <c r="AG88" i="15"/>
  <c r="AF87" i="15"/>
  <c r="L87" i="15"/>
  <c r="AO87" i="15" s="1"/>
  <c r="AN87" i="15"/>
  <c r="M83" i="15"/>
  <c r="AG76" i="15"/>
  <c r="AG79" i="15" s="1"/>
  <c r="Z57" i="15"/>
  <c r="AB57" i="15"/>
  <c r="Q57" i="15"/>
  <c r="T57" i="15"/>
  <c r="AD57" i="15"/>
  <c r="AG57" i="15"/>
  <c r="AE57" i="15" s="1"/>
  <c r="AK57" i="15" s="1"/>
  <c r="O54" i="15"/>
  <c r="Q54" i="15"/>
  <c r="AE54" i="15"/>
  <c r="AK54" i="15" s="1"/>
  <c r="AG54" i="15"/>
  <c r="T54" i="15"/>
  <c r="X54" i="15"/>
  <c r="Z54" i="15"/>
  <c r="O116" i="14"/>
  <c r="O119" i="14" s="1"/>
  <c r="O110" i="14"/>
  <c r="AG106" i="14"/>
  <c r="AE106" i="14" s="1"/>
  <c r="AK106" i="14" s="1"/>
  <c r="O81" i="14"/>
  <c r="AG77" i="14"/>
  <c r="AE77" i="14" s="1"/>
  <c r="AK77" i="14" s="1"/>
  <c r="X65" i="14"/>
  <c r="M59" i="14"/>
  <c r="Z58" i="14"/>
  <c r="Z59" i="14" s="1"/>
  <c r="AD56" i="14"/>
  <c r="AD59" i="14" s="1"/>
  <c r="AJ59" i="14" s="1"/>
  <c r="O52" i="14"/>
  <c r="O55" i="14" s="1"/>
  <c r="AD50" i="14"/>
  <c r="AD51" i="14" s="1"/>
  <c r="AG48" i="14"/>
  <c r="AG51" i="14" s="1"/>
  <c r="O46" i="14"/>
  <c r="Q45" i="14"/>
  <c r="AH43" i="14"/>
  <c r="AG42" i="14"/>
  <c r="AE42" i="14" s="1"/>
  <c r="AK42" i="14" s="1"/>
  <c r="M35" i="14"/>
  <c r="Q32" i="14"/>
  <c r="Q35" i="14" s="1"/>
  <c r="X30" i="14"/>
  <c r="X31" i="14" s="1"/>
  <c r="AB22" i="14"/>
  <c r="AB21" i="14"/>
  <c r="AB23" i="14" s="1"/>
  <c r="AE18" i="14"/>
  <c r="AK18" i="14" s="1"/>
  <c r="AD13" i="14"/>
  <c r="Z12" i="14"/>
  <c r="Z15" i="14" s="1"/>
  <c r="X10" i="14"/>
  <c r="X9" i="14"/>
  <c r="Q125" i="15"/>
  <c r="Q127" i="15" s="1"/>
  <c r="Z125" i="15"/>
  <c r="AB125" i="15"/>
  <c r="AE125" i="15"/>
  <c r="AK125" i="15" s="1"/>
  <c r="AG125" i="15"/>
  <c r="AQ119" i="15"/>
  <c r="AQ128" i="15" s="1"/>
  <c r="AO128" i="15" s="1"/>
  <c r="AD112" i="15"/>
  <c r="AD115" i="15" s="1"/>
  <c r="AJ115" i="15" s="1"/>
  <c r="Z109" i="15"/>
  <c r="AG109" i="15"/>
  <c r="AG111" i="15" s="1"/>
  <c r="Q109" i="15"/>
  <c r="Q111" i="15" s="1"/>
  <c r="T109" i="15"/>
  <c r="AI103" i="15"/>
  <c r="AI128" i="15" s="1"/>
  <c r="AH128" i="15" s="1"/>
  <c r="V96" i="15"/>
  <c r="V99" i="15" s="1"/>
  <c r="AH79" i="15"/>
  <c r="AN79" i="15"/>
  <c r="AF79" i="15"/>
  <c r="L79" i="15"/>
  <c r="AO79" i="15" s="1"/>
  <c r="X76" i="15"/>
  <c r="X79" i="15" s="1"/>
  <c r="W79" i="15" s="1"/>
  <c r="AI67" i="15"/>
  <c r="AH51" i="15"/>
  <c r="AN51" i="15"/>
  <c r="T39" i="15"/>
  <c r="AD113" i="14"/>
  <c r="AD115" i="14" s="1"/>
  <c r="AE112" i="14"/>
  <c r="AK112" i="14" s="1"/>
  <c r="AF79" i="14"/>
  <c r="V65" i="14"/>
  <c r="X58" i="14"/>
  <c r="AB56" i="14"/>
  <c r="AB59" i="14" s="1"/>
  <c r="AB50" i="14"/>
  <c r="AB51" i="14" s="1"/>
  <c r="AA51" i="14" s="1"/>
  <c r="AE48" i="14"/>
  <c r="AK48" i="14" s="1"/>
  <c r="AN47" i="14"/>
  <c r="O45" i="14"/>
  <c r="L35" i="14"/>
  <c r="AO35" i="14" s="1"/>
  <c r="L27" i="14"/>
  <c r="AH27" i="14"/>
  <c r="AF23" i="14"/>
  <c r="M23" i="14"/>
  <c r="Z22" i="14"/>
  <c r="Z21" i="14"/>
  <c r="Z23" i="14" s="1"/>
  <c r="AD18" i="14"/>
  <c r="AB13" i="14"/>
  <c r="X12" i="14"/>
  <c r="X15" i="14" s="1"/>
  <c r="AH11" i="14"/>
  <c r="M11" i="14"/>
  <c r="V10" i="14"/>
  <c r="V9" i="14"/>
  <c r="V11" i="14" s="1"/>
  <c r="AF7" i="14"/>
  <c r="AG4" i="14"/>
  <c r="AG7" i="14" s="1"/>
  <c r="AN123" i="15"/>
  <c r="L123" i="15"/>
  <c r="AO123" i="15" s="1"/>
  <c r="AG122" i="15"/>
  <c r="AE122" i="15" s="1"/>
  <c r="AK122" i="15" s="1"/>
  <c r="O122" i="15"/>
  <c r="O123" i="15" s="1"/>
  <c r="Q122" i="15"/>
  <c r="Z122" i="15"/>
  <c r="Z123" i="15" s="1"/>
  <c r="M123" i="15"/>
  <c r="AB122" i="15"/>
  <c r="AB123" i="15" s="1"/>
  <c r="AB112" i="15"/>
  <c r="AB115" i="15" s="1"/>
  <c r="AE104" i="15"/>
  <c r="AK104" i="15" s="1"/>
  <c r="Z68" i="15"/>
  <c r="Z71" i="15" s="1"/>
  <c r="M71" i="15"/>
  <c r="O68" i="15"/>
  <c r="Q68" i="15"/>
  <c r="Q71" i="15" s="1"/>
  <c r="X68" i="15"/>
  <c r="X71" i="15" s="1"/>
  <c r="AB68" i="15"/>
  <c r="AB71" i="15" s="1"/>
  <c r="AD68" i="15"/>
  <c r="AG68" i="15"/>
  <c r="AE48" i="15"/>
  <c r="AK48" i="15" s="1"/>
  <c r="Z48" i="15"/>
  <c r="Z51" i="15" s="1"/>
  <c r="O48" i="15"/>
  <c r="AB48" i="15"/>
  <c r="M51" i="15"/>
  <c r="Q48" i="15"/>
  <c r="Q51" i="15" s="1"/>
  <c r="V48" i="15"/>
  <c r="X48" i="15"/>
  <c r="AE42" i="15"/>
  <c r="AK42" i="15" s="1"/>
  <c r="Z42" i="15"/>
  <c r="O42" i="15"/>
  <c r="Q42" i="15"/>
  <c r="V42" i="15"/>
  <c r="AB42" i="15"/>
  <c r="T42" i="15"/>
  <c r="X42" i="15"/>
  <c r="X43" i="15" s="1"/>
  <c r="AD42" i="15"/>
  <c r="AG40" i="14"/>
  <c r="X32" i="14"/>
  <c r="X35" i="14" s="1"/>
  <c r="AG32" i="14"/>
  <c r="AG35" i="14" s="1"/>
  <c r="L23" i="14"/>
  <c r="V23" i="14"/>
  <c r="AF11" i="14"/>
  <c r="R119" i="15"/>
  <c r="O99" i="15"/>
  <c r="T83" i="15"/>
  <c r="Q76" i="15"/>
  <c r="Q79" i="15" s="1"/>
  <c r="P79" i="15" s="1"/>
  <c r="Z76" i="15"/>
  <c r="Z79" i="15" s="1"/>
  <c r="Y79" i="15" s="1"/>
  <c r="AB76" i="15"/>
  <c r="O76" i="15"/>
  <c r="T76" i="15"/>
  <c r="T79" i="15" s="1"/>
  <c r="R79" i="15" s="1"/>
  <c r="L39" i="15"/>
  <c r="AO39" i="15" s="1"/>
  <c r="AF39" i="15"/>
  <c r="AN39" i="15"/>
  <c r="AH39" i="15"/>
  <c r="AG15" i="15"/>
  <c r="Z7" i="14"/>
  <c r="AP123" i="15"/>
  <c r="AP128" i="15" s="1"/>
  <c r="AN128" i="15" s="1"/>
  <c r="Q112" i="15"/>
  <c r="Q115" i="15" s="1"/>
  <c r="T112" i="15"/>
  <c r="T115" i="15" s="1"/>
  <c r="V112" i="15"/>
  <c r="X112" i="15"/>
  <c r="Z112" i="15"/>
  <c r="Z115" i="15" s="1"/>
  <c r="AG112" i="15"/>
  <c r="AB103" i="15"/>
  <c r="AA103" i="15" s="1"/>
  <c r="Q96" i="15"/>
  <c r="Q99" i="15" s="1"/>
  <c r="Z96" i="15"/>
  <c r="Z99" i="15" s="1"/>
  <c r="AB96" i="15"/>
  <c r="AD96" i="15"/>
  <c r="M99" i="15"/>
  <c r="AG96" i="15"/>
  <c r="AG53" i="15"/>
  <c r="AG55" i="15" s="1"/>
  <c r="Z112" i="14"/>
  <c r="Z115" i="14" s="1"/>
  <c r="Y115" i="14" s="1"/>
  <c r="Z106" i="14"/>
  <c r="AH91" i="14"/>
  <c r="L79" i="14"/>
  <c r="AO79" i="14" s="1"/>
  <c r="Z77" i="14"/>
  <c r="AE68" i="14"/>
  <c r="AK68" i="14" s="1"/>
  <c r="AE62" i="14"/>
  <c r="AK62" i="14" s="1"/>
  <c r="AG61" i="14"/>
  <c r="Q58" i="14"/>
  <c r="V56" i="14"/>
  <c r="V59" i="14" s="1"/>
  <c r="V50" i="14"/>
  <c r="V51" i="14" s="1"/>
  <c r="U51" i="14" s="1"/>
  <c r="Z48" i="14"/>
  <c r="Z51" i="14" s="1"/>
  <c r="Y51" i="14" s="1"/>
  <c r="M43" i="14"/>
  <c r="Z42" i="14"/>
  <c r="AD40" i="14"/>
  <c r="AD43" i="14" s="1"/>
  <c r="AJ43" i="14" s="1"/>
  <c r="T34" i="14"/>
  <c r="AD34" i="14"/>
  <c r="AD35" i="14" s="1"/>
  <c r="AJ35" i="14" s="1"/>
  <c r="Q22" i="14"/>
  <c r="Q21" i="14"/>
  <c r="AF19" i="14"/>
  <c r="V18" i="14"/>
  <c r="M15" i="14"/>
  <c r="T13" i="14"/>
  <c r="T15" i="14" s="1"/>
  <c r="O9" i="14"/>
  <c r="O11" i="14" s="1"/>
  <c r="AE5" i="14"/>
  <c r="AK5" i="14" s="1"/>
  <c r="X4" i="14"/>
  <c r="O126" i="15"/>
  <c r="O127" i="15" s="1"/>
  <c r="X126" i="15"/>
  <c r="X127" i="15" s="1"/>
  <c r="Z126" i="15"/>
  <c r="AD126" i="15"/>
  <c r="AE126" i="15"/>
  <c r="AK126" i="15" s="1"/>
  <c r="AF119" i="15"/>
  <c r="AH119" i="15"/>
  <c r="AN119" i="15"/>
  <c r="X110" i="15"/>
  <c r="X111" i="15" s="1"/>
  <c r="AE110" i="15"/>
  <c r="AK110" i="15" s="1"/>
  <c r="AG110" i="15"/>
  <c r="O110" i="15"/>
  <c r="O111" i="15" s="1"/>
  <c r="Q110" i="15"/>
  <c r="Z107" i="15"/>
  <c r="AG97" i="15"/>
  <c r="O83" i="15"/>
  <c r="AP75" i="15"/>
  <c r="Z63" i="15"/>
  <c r="M59" i="15"/>
  <c r="AB56" i="15"/>
  <c r="AB59" i="15" s="1"/>
  <c r="AG56" i="15"/>
  <c r="AG59" i="15" s="1"/>
  <c r="AE56" i="15"/>
  <c r="AK56" i="15" s="1"/>
  <c r="X56" i="15"/>
  <c r="O56" i="15"/>
  <c r="O59" i="15" s="1"/>
  <c r="Q56" i="15"/>
  <c r="Q59" i="15" s="1"/>
  <c r="T56" i="15"/>
  <c r="T59" i="15" s="1"/>
  <c r="V56" i="15"/>
  <c r="V59" i="15" s="1"/>
  <c r="Z56" i="15"/>
  <c r="Z59" i="15" s="1"/>
  <c r="Z53" i="15"/>
  <c r="Z55" i="15" s="1"/>
  <c r="Z43" i="15"/>
  <c r="AB9" i="15"/>
  <c r="AG9" i="15"/>
  <c r="AE9" i="15" s="1"/>
  <c r="AK9" i="15" s="1"/>
  <c r="X9" i="15"/>
  <c r="V9" i="15"/>
  <c r="V11" i="15" s="1"/>
  <c r="O9" i="15"/>
  <c r="Q9" i="15"/>
  <c r="T9" i="15"/>
  <c r="AD9" i="15"/>
  <c r="Z9" i="15"/>
  <c r="F128" i="16"/>
  <c r="AD68" i="14"/>
  <c r="AD71" i="14" s="1"/>
  <c r="AJ71" i="14" s="1"/>
  <c r="AD62" i="14"/>
  <c r="AD63" i="14" s="1"/>
  <c r="AE61" i="14"/>
  <c r="AK61" i="14" s="1"/>
  <c r="T56" i="14"/>
  <c r="T59" i="14" s="1"/>
  <c r="T50" i="14"/>
  <c r="T51" i="14" s="1"/>
  <c r="R51" i="14" s="1"/>
  <c r="AB40" i="14"/>
  <c r="AB43" i="14" s="1"/>
  <c r="AQ35" i="14"/>
  <c r="O22" i="14"/>
  <c r="O21" i="14"/>
  <c r="O23" i="14" s="1"/>
  <c r="T18" i="14"/>
  <c r="AN15" i="14"/>
  <c r="L15" i="14"/>
  <c r="Q12" i="14"/>
  <c r="Q15" i="14" s="1"/>
  <c r="AB12" i="14"/>
  <c r="AE10" i="14"/>
  <c r="AK10" i="14" s="1"/>
  <c r="M111" i="15"/>
  <c r="V107" i="15"/>
  <c r="L95" i="15"/>
  <c r="AO95" i="15" s="1"/>
  <c r="AF95" i="15"/>
  <c r="AN95" i="15"/>
  <c r="AH87" i="15"/>
  <c r="O67" i="15"/>
  <c r="Z40" i="14"/>
  <c r="O13" i="14"/>
  <c r="O15" i="14" s="1"/>
  <c r="Z13" i="14"/>
  <c r="Q7" i="14"/>
  <c r="L127" i="15"/>
  <c r="AO127" i="15" s="1"/>
  <c r="AF127" i="15"/>
  <c r="L111" i="15"/>
  <c r="AO111" i="15" s="1"/>
  <c r="AH111" i="15"/>
  <c r="AG105" i="15"/>
  <c r="V103" i="15"/>
  <c r="U103" i="15" s="1"/>
  <c r="Q53" i="15"/>
  <c r="Q55" i="15" s="1"/>
  <c r="O53" i="15"/>
  <c r="AE53" i="15"/>
  <c r="AK53" i="15" s="1"/>
  <c r="AB53" i="15"/>
  <c r="AB55" i="15" s="1"/>
  <c r="AD53" i="15"/>
  <c r="AD55" i="15" s="1"/>
  <c r="AJ55" i="15" s="1"/>
  <c r="T53" i="15"/>
  <c r="M55" i="15"/>
  <c r="V53" i="15"/>
  <c r="V55" i="15" s="1"/>
  <c r="V43" i="15"/>
  <c r="Q125" i="16"/>
  <c r="T125" i="16"/>
  <c r="V125" i="16"/>
  <c r="X125" i="16"/>
  <c r="O125" i="16"/>
  <c r="AD125" i="16"/>
  <c r="AE125" i="16"/>
  <c r="AK125" i="16" s="1"/>
  <c r="Z125" i="16"/>
  <c r="Z127" i="16" s="1"/>
  <c r="AB125" i="16"/>
  <c r="AG125" i="16"/>
  <c r="AG127" i="16" s="1"/>
  <c r="AG45" i="14"/>
  <c r="AE45" i="14" s="1"/>
  <c r="AK45" i="14" s="1"/>
  <c r="V40" i="14"/>
  <c r="V43" i="14" s="1"/>
  <c r="AO23" i="14"/>
  <c r="V4" i="14"/>
  <c r="V7" i="14" s="1"/>
  <c r="AD4" i="14"/>
  <c r="AD7" i="14" s="1"/>
  <c r="AJ7" i="14" s="1"/>
  <c r="M7" i="14"/>
  <c r="AE4" i="14"/>
  <c r="AK4" i="14" s="1"/>
  <c r="F128" i="15"/>
  <c r="O113" i="15"/>
  <c r="O115" i="15" s="1"/>
  <c r="Q113" i="15"/>
  <c r="T113" i="15"/>
  <c r="V113" i="15"/>
  <c r="X113" i="15"/>
  <c r="AE113" i="15"/>
  <c r="AK113" i="15" s="1"/>
  <c r="AG113" i="15"/>
  <c r="AD105" i="15"/>
  <c r="AD107" i="15" s="1"/>
  <c r="AJ107" i="15" s="1"/>
  <c r="O97" i="15"/>
  <c r="X97" i="15"/>
  <c r="X99" i="15" s="1"/>
  <c r="Z97" i="15"/>
  <c r="AB97" i="15"/>
  <c r="AD97" i="15"/>
  <c r="AE97" i="15"/>
  <c r="AK97" i="15" s="1"/>
  <c r="L91" i="15"/>
  <c r="AO91" i="15" s="1"/>
  <c r="AN91" i="15"/>
  <c r="V73" i="15"/>
  <c r="V75" i="15" s="1"/>
  <c r="AB73" i="15"/>
  <c r="AB75" i="15" s="1"/>
  <c r="AG73" i="15"/>
  <c r="AE73" i="15" s="1"/>
  <c r="AK73" i="15" s="1"/>
  <c r="O73" i="15"/>
  <c r="O75" i="15" s="1"/>
  <c r="Q73" i="15"/>
  <c r="T73" i="15"/>
  <c r="T75" i="15" s="1"/>
  <c r="X73" i="15"/>
  <c r="Z73" i="15"/>
  <c r="Z75" i="15" s="1"/>
  <c r="AD73" i="15"/>
  <c r="O20" i="15"/>
  <c r="T20" i="15"/>
  <c r="T23" i="15" s="1"/>
  <c r="Q20" i="15"/>
  <c r="Q23" i="15" s="1"/>
  <c r="Z20" i="15"/>
  <c r="Z23" i="15" s="1"/>
  <c r="AB20" i="15"/>
  <c r="AG20" i="15"/>
  <c r="AG23" i="15" s="1"/>
  <c r="V20" i="15"/>
  <c r="X20" i="15"/>
  <c r="X23" i="15" s="1"/>
  <c r="AD20" i="15"/>
  <c r="AD23" i="15" s="1"/>
  <c r="AJ23" i="15" s="1"/>
  <c r="M23" i="15"/>
  <c r="Q19" i="15"/>
  <c r="AJ15" i="15"/>
  <c r="AC15" i="15"/>
  <c r="M55" i="14"/>
  <c r="AN35" i="14"/>
  <c r="AN27" i="14"/>
  <c r="X6" i="14"/>
  <c r="O5" i="14"/>
  <c r="O7" i="14" s="1"/>
  <c r="V127" i="15"/>
  <c r="X116" i="15"/>
  <c r="X119" i="15" s="1"/>
  <c r="W119" i="15" s="1"/>
  <c r="AG116" i="15"/>
  <c r="AG119" i="15" s="1"/>
  <c r="O116" i="15"/>
  <c r="Q116" i="15"/>
  <c r="Q119" i="15" s="1"/>
  <c r="P119" i="15" s="1"/>
  <c r="Z108" i="15"/>
  <c r="Q105" i="15"/>
  <c r="Q107" i="15" s="1"/>
  <c r="AD102" i="15"/>
  <c r="AD103" i="15" s="1"/>
  <c r="AE100" i="15"/>
  <c r="AK100" i="15" s="1"/>
  <c r="X93" i="15"/>
  <c r="Z82" i="15"/>
  <c r="O69" i="15"/>
  <c r="AE62" i="15"/>
  <c r="AK62" i="15" s="1"/>
  <c r="AI47" i="15"/>
  <c r="O117" i="15"/>
  <c r="Z94" i="15"/>
  <c r="AE94" i="15"/>
  <c r="AK94" i="15" s="1"/>
  <c r="O90" i="15"/>
  <c r="O86" i="15"/>
  <c r="Z85" i="15"/>
  <c r="V77" i="15"/>
  <c r="V79" i="15" s="1"/>
  <c r="U79" i="15" s="1"/>
  <c r="AG70" i="15"/>
  <c r="AB70" i="15"/>
  <c r="V70" i="15"/>
  <c r="V71" i="15" s="1"/>
  <c r="X64" i="15"/>
  <c r="X67" i="15" s="1"/>
  <c r="AD64" i="15"/>
  <c r="AD67" i="15" s="1"/>
  <c r="AJ67" i="15" s="1"/>
  <c r="M67" i="15"/>
  <c r="AG64" i="15"/>
  <c r="Z64" i="15"/>
  <c r="L59" i="15"/>
  <c r="AO59" i="15" s="1"/>
  <c r="AF59" i="15"/>
  <c r="AN59" i="15"/>
  <c r="AQ59" i="15"/>
  <c r="AG43" i="15"/>
  <c r="AD37" i="15"/>
  <c r="O37" i="15"/>
  <c r="V37" i="15"/>
  <c r="AB37" i="15"/>
  <c r="AB39" i="15" s="1"/>
  <c r="Q37" i="15"/>
  <c r="Z37" i="15"/>
  <c r="M39" i="15"/>
  <c r="AE15" i="15"/>
  <c r="AE109" i="16"/>
  <c r="AK109" i="16" s="1"/>
  <c r="AJ111" i="16"/>
  <c r="X92" i="16"/>
  <c r="X95" i="16" s="1"/>
  <c r="AE92" i="16"/>
  <c r="AK92" i="16" s="1"/>
  <c r="O92" i="16"/>
  <c r="O95" i="16" s="1"/>
  <c r="V92" i="16"/>
  <c r="V95" i="16" s="1"/>
  <c r="M95" i="16"/>
  <c r="AG92" i="16"/>
  <c r="AG95" i="16" s="1"/>
  <c r="Q92" i="16"/>
  <c r="T92" i="16"/>
  <c r="AB92" i="16"/>
  <c r="AD92" i="16"/>
  <c r="AD95" i="16" s="1"/>
  <c r="AJ95" i="16" s="1"/>
  <c r="AH107" i="15"/>
  <c r="AG75" i="15"/>
  <c r="AE58" i="15"/>
  <c r="AK58" i="15" s="1"/>
  <c r="T55" i="15"/>
  <c r="O33" i="15"/>
  <c r="X33" i="15"/>
  <c r="T33" i="15"/>
  <c r="AB33" i="15"/>
  <c r="AB35" i="15" s="1"/>
  <c r="AA35" i="15" s="1"/>
  <c r="AG33" i="15"/>
  <c r="AE33" i="15" s="1"/>
  <c r="AK33" i="15" s="1"/>
  <c r="Q33" i="15"/>
  <c r="X123" i="16"/>
  <c r="AE84" i="17"/>
  <c r="AK84" i="17" s="1"/>
  <c r="O68" i="17"/>
  <c r="O71" i="17" s="1"/>
  <c r="Q68" i="17"/>
  <c r="Q71" i="17" s="1"/>
  <c r="V68" i="17"/>
  <c r="X68" i="17"/>
  <c r="Z68" i="17"/>
  <c r="AB68" i="17"/>
  <c r="AD68" i="17"/>
  <c r="M71" i="17"/>
  <c r="AE68" i="17"/>
  <c r="AK68" i="17" s="1"/>
  <c r="AG68" i="17"/>
  <c r="T68" i="17"/>
  <c r="Q99" i="16"/>
  <c r="AP91" i="15"/>
  <c r="O77" i="15"/>
  <c r="AD77" i="15"/>
  <c r="AD79" i="15" s="1"/>
  <c r="AP39" i="15"/>
  <c r="V114" i="15"/>
  <c r="O100" i="15"/>
  <c r="O103" i="15" s="1"/>
  <c r="N103" i="15" s="1"/>
  <c r="AI87" i="15"/>
  <c r="AG81" i="15"/>
  <c r="AG83" i="15" s="1"/>
  <c r="V65" i="15"/>
  <c r="V67" i="15" s="1"/>
  <c r="AB65" i="15"/>
  <c r="AB67" i="15" s="1"/>
  <c r="AD65" i="15"/>
  <c r="X63" i="15"/>
  <c r="X50" i="15"/>
  <c r="X38" i="15"/>
  <c r="X39" i="15" s="1"/>
  <c r="Z30" i="15"/>
  <c r="T25" i="15"/>
  <c r="T27" i="15" s="1"/>
  <c r="AB25" i="15"/>
  <c r="AB27" i="15" s="1"/>
  <c r="O25" i="15"/>
  <c r="Q25" i="15"/>
  <c r="AG25" i="15"/>
  <c r="AE25" i="15" s="1"/>
  <c r="AK25" i="15" s="1"/>
  <c r="X25" i="15"/>
  <c r="AP19" i="15"/>
  <c r="W123" i="16"/>
  <c r="O119" i="16"/>
  <c r="N119" i="16" s="1"/>
  <c r="AG124" i="15"/>
  <c r="AG118" i="15"/>
  <c r="AE118" i="15" s="1"/>
  <c r="AK118" i="15" s="1"/>
  <c r="AE81" i="15"/>
  <c r="AK81" i="15" s="1"/>
  <c r="V83" i="15"/>
  <c r="AE74" i="15"/>
  <c r="AK74" i="15" s="1"/>
  <c r="AQ67" i="15"/>
  <c r="AN63" i="15"/>
  <c r="V50" i="15"/>
  <c r="AQ47" i="15"/>
  <c r="Q43" i="15"/>
  <c r="AG32" i="15"/>
  <c r="AG35" i="15" s="1"/>
  <c r="O97" i="16"/>
  <c r="O99" i="16" s="1"/>
  <c r="AB97" i="16"/>
  <c r="AG97" i="16"/>
  <c r="AE97" i="16" s="1"/>
  <c r="AK97" i="16" s="1"/>
  <c r="Z97" i="16"/>
  <c r="Z99" i="16" s="1"/>
  <c r="V97" i="16"/>
  <c r="AD97" i="16"/>
  <c r="T97" i="16"/>
  <c r="X97" i="16"/>
  <c r="AB81" i="15"/>
  <c r="AB83" i="15" s="1"/>
  <c r="AE66" i="15"/>
  <c r="AK66" i="15" s="1"/>
  <c r="AP67" i="15"/>
  <c r="T63" i="15"/>
  <c r="AE49" i="15"/>
  <c r="AK49" i="15" s="1"/>
  <c r="AB38" i="15"/>
  <c r="O38" i="15"/>
  <c r="O39" i="15" s="1"/>
  <c r="V38" i="15"/>
  <c r="AD38" i="15"/>
  <c r="Z38" i="15"/>
  <c r="Q38" i="15"/>
  <c r="Q39" i="15" s="1"/>
  <c r="AE30" i="15"/>
  <c r="AK30" i="15" s="1"/>
  <c r="Q30" i="15"/>
  <c r="X30" i="15"/>
  <c r="AD30" i="15"/>
  <c r="O30" i="15"/>
  <c r="V30" i="15"/>
  <c r="AE26" i="15"/>
  <c r="AK26" i="15" s="1"/>
  <c r="AP87" i="16"/>
  <c r="AE84" i="16"/>
  <c r="AK84" i="16" s="1"/>
  <c r="AK56" i="17"/>
  <c r="M127" i="15"/>
  <c r="AD124" i="15"/>
  <c r="AD127" i="15" s="1"/>
  <c r="AD118" i="15"/>
  <c r="AE117" i="15"/>
  <c r="AK117" i="15" s="1"/>
  <c r="L99" i="15"/>
  <c r="AO99" i="15" s="1"/>
  <c r="AG94" i="15"/>
  <c r="AG90" i="15"/>
  <c r="AE90" i="15" s="1"/>
  <c r="AK90" i="15" s="1"/>
  <c r="AG86" i="15"/>
  <c r="AG85" i="15"/>
  <c r="AE85" i="15" s="1"/>
  <c r="AK85" i="15" s="1"/>
  <c r="Z81" i="15"/>
  <c r="X72" i="15"/>
  <c r="X75" i="15" s="1"/>
  <c r="AD72" i="15"/>
  <c r="AD75" i="15" s="1"/>
  <c r="AJ75" i="15" s="1"/>
  <c r="M75" i="15"/>
  <c r="Q72" i="15"/>
  <c r="Q75" i="15" s="1"/>
  <c r="L63" i="15"/>
  <c r="AO63" i="15" s="1"/>
  <c r="AN47" i="15"/>
  <c r="L47" i="15"/>
  <c r="AO47" i="15" s="1"/>
  <c r="AH47" i="15"/>
  <c r="AQ35" i="15"/>
  <c r="AP31" i="15"/>
  <c r="AB16" i="15"/>
  <c r="AB19" i="15" s="1"/>
  <c r="AB124" i="15"/>
  <c r="AB127" i="15" s="1"/>
  <c r="AB118" i="15"/>
  <c r="AB119" i="15" s="1"/>
  <c r="AA119" i="15" s="1"/>
  <c r="AD117" i="15"/>
  <c r="AD119" i="15" s="1"/>
  <c r="AD94" i="15"/>
  <c r="AE86" i="15"/>
  <c r="AK86" i="15" s="1"/>
  <c r="AD85" i="15"/>
  <c r="AE70" i="15"/>
  <c r="AK70" i="15" s="1"/>
  <c r="O63" i="15"/>
  <c r="AB50" i="15"/>
  <c r="AG50" i="15"/>
  <c r="AE50" i="15" s="1"/>
  <c r="AK50" i="15" s="1"/>
  <c r="O50" i="15"/>
  <c r="Q32" i="15"/>
  <c r="Q35" i="15" s="1"/>
  <c r="P35" i="15" s="1"/>
  <c r="Z32" i="15"/>
  <c r="Z35" i="15" s="1"/>
  <c r="Y35" i="15" s="1"/>
  <c r="O32" i="15"/>
  <c r="O35" i="15" s="1"/>
  <c r="N35" i="15" s="1"/>
  <c r="X32" i="15"/>
  <c r="AD32" i="15"/>
  <c r="AD35" i="15" s="1"/>
  <c r="AJ35" i="15" s="1"/>
  <c r="T32" i="15"/>
  <c r="T81" i="16"/>
  <c r="AG81" i="16"/>
  <c r="AE81" i="16" s="1"/>
  <c r="AK81" i="16" s="1"/>
  <c r="Q81" i="16"/>
  <c r="Z81" i="16"/>
  <c r="O81" i="16"/>
  <c r="O83" i="16" s="1"/>
  <c r="X81" i="16"/>
  <c r="X83" i="16" s="1"/>
  <c r="AB81" i="16"/>
  <c r="V81" i="16"/>
  <c r="AD81" i="16"/>
  <c r="AD35" i="16"/>
  <c r="AJ35" i="16" s="1"/>
  <c r="Z16" i="15"/>
  <c r="AG16" i="15"/>
  <c r="AG19" i="15" s="1"/>
  <c r="V16" i="15"/>
  <c r="V19" i="15" s="1"/>
  <c r="M19" i="15"/>
  <c r="O16" i="15"/>
  <c r="O19" i="15" s="1"/>
  <c r="AD16" i="15"/>
  <c r="AD19" i="15" s="1"/>
  <c r="AJ19" i="15" s="1"/>
  <c r="X16" i="15"/>
  <c r="Q81" i="15"/>
  <c r="Q83" i="15" s="1"/>
  <c r="X81" i="15"/>
  <c r="X83" i="15" s="1"/>
  <c r="AD81" i="15"/>
  <c r="AD83" i="15" s="1"/>
  <c r="AJ83" i="15" s="1"/>
  <c r="AQ75" i="15"/>
  <c r="V24" i="15"/>
  <c r="V27" i="15" s="1"/>
  <c r="AD24" i="15"/>
  <c r="M27" i="15"/>
  <c r="AG24" i="15"/>
  <c r="AG27" i="15" s="1"/>
  <c r="Q24" i="15"/>
  <c r="AE24" i="15"/>
  <c r="AK24" i="15" s="1"/>
  <c r="X24" i="15"/>
  <c r="X27" i="15" s="1"/>
  <c r="O24" i="15"/>
  <c r="O27" i="15" s="1"/>
  <c r="Z24" i="15"/>
  <c r="T11" i="15"/>
  <c r="AB41" i="16"/>
  <c r="AG41" i="16"/>
  <c r="V41" i="16"/>
  <c r="O41" i="16"/>
  <c r="X41" i="16"/>
  <c r="AE41" i="16"/>
  <c r="AK41" i="16" s="1"/>
  <c r="Z41" i="16"/>
  <c r="Q41" i="16"/>
  <c r="T94" i="15"/>
  <c r="X90" i="15"/>
  <c r="X91" i="15" s="1"/>
  <c r="W91" i="15" s="1"/>
  <c r="V86" i="15"/>
  <c r="T85" i="15"/>
  <c r="AB77" i="15"/>
  <c r="T70" i="15"/>
  <c r="T71" i="15" s="1"/>
  <c r="T64" i="15"/>
  <c r="T67" i="15" s="1"/>
  <c r="X55" i="15"/>
  <c r="AG37" i="15"/>
  <c r="AG39" i="15" s="1"/>
  <c r="O11" i="15"/>
  <c r="AG115" i="16"/>
  <c r="AE112" i="16"/>
  <c r="AK112" i="16" s="1"/>
  <c r="AM67" i="16"/>
  <c r="AM128" i="16" s="1"/>
  <c r="AH43" i="16"/>
  <c r="AF43" i="16"/>
  <c r="L43" i="16"/>
  <c r="AO43" i="16" s="1"/>
  <c r="AN43" i="16"/>
  <c r="AB78" i="15"/>
  <c r="AD60" i="15"/>
  <c r="AD63" i="15" s="1"/>
  <c r="AJ63" i="15" s="1"/>
  <c r="O45" i="15"/>
  <c r="V45" i="15"/>
  <c r="AB45" i="15"/>
  <c r="AE104" i="16"/>
  <c r="AK104" i="16" s="1"/>
  <c r="AG107" i="16"/>
  <c r="V80" i="16"/>
  <c r="AG80" i="16"/>
  <c r="AE80" i="16" s="1"/>
  <c r="AK80" i="16" s="1"/>
  <c r="Q80" i="16"/>
  <c r="Z80" i="16"/>
  <c r="AB80" i="16"/>
  <c r="M83" i="16"/>
  <c r="T80" i="16"/>
  <c r="T83" i="16" s="1"/>
  <c r="AN43" i="15"/>
  <c r="T43" i="15"/>
  <c r="AN15" i="15"/>
  <c r="AO15" i="15"/>
  <c r="AF15" i="15"/>
  <c r="AD8" i="15"/>
  <c r="AD11" i="15" s="1"/>
  <c r="AJ11" i="15" s="1"/>
  <c r="M11" i="15"/>
  <c r="Z8" i="15"/>
  <c r="Z11" i="15" s="1"/>
  <c r="Q8" i="15"/>
  <c r="Q11" i="15" s="1"/>
  <c r="X8" i="15"/>
  <c r="X11" i="15" s="1"/>
  <c r="AB8" i="15"/>
  <c r="AB11" i="15" s="1"/>
  <c r="AG8" i="15"/>
  <c r="AQ7" i="15"/>
  <c r="X121" i="16"/>
  <c r="V121" i="16"/>
  <c r="AD121" i="16"/>
  <c r="AG121" i="16"/>
  <c r="AE121" i="16" s="1"/>
  <c r="AK121" i="16" s="1"/>
  <c r="Q121" i="16"/>
  <c r="T121" i="16"/>
  <c r="T123" i="16" s="1"/>
  <c r="R123" i="16" s="1"/>
  <c r="Z121" i="16"/>
  <c r="AE117" i="16"/>
  <c r="AK117" i="16" s="1"/>
  <c r="AB117" i="16"/>
  <c r="AB119" i="16" s="1"/>
  <c r="AA119" i="16" s="1"/>
  <c r="Q117" i="16"/>
  <c r="Q119" i="16" s="1"/>
  <c r="P119" i="16" s="1"/>
  <c r="T117" i="16"/>
  <c r="X117" i="16"/>
  <c r="X119" i="16" s="1"/>
  <c r="W119" i="16" s="1"/>
  <c r="AD117" i="16"/>
  <c r="AE113" i="16"/>
  <c r="AK113" i="16" s="1"/>
  <c r="AA107" i="16"/>
  <c r="W107" i="16"/>
  <c r="N107" i="16"/>
  <c r="W75" i="16"/>
  <c r="AC75" i="16"/>
  <c r="T66" i="15"/>
  <c r="Z66" i="15"/>
  <c r="X58" i="15"/>
  <c r="AD58" i="15"/>
  <c r="AD59" i="15" s="1"/>
  <c r="AJ59" i="15" s="1"/>
  <c r="AD49" i="15"/>
  <c r="AD51" i="15" s="1"/>
  <c r="AJ51" i="15" s="1"/>
  <c r="X49" i="15"/>
  <c r="O40" i="15"/>
  <c r="O43" i="15" s="1"/>
  <c r="AD40" i="15"/>
  <c r="AD43" i="15" s="1"/>
  <c r="AJ43" i="15" s="1"/>
  <c r="M43" i="15"/>
  <c r="Z39" i="15"/>
  <c r="AL128" i="16"/>
  <c r="AP103" i="16"/>
  <c r="AT72" i="16"/>
  <c r="AT73" i="16" s="1"/>
  <c r="AT74" i="16" s="1"/>
  <c r="AD47" i="16"/>
  <c r="AJ47" i="16" s="1"/>
  <c r="AE25" i="16"/>
  <c r="AK25" i="16" s="1"/>
  <c r="AG27" i="16"/>
  <c r="AO23" i="15"/>
  <c r="L23" i="15"/>
  <c r="AH23" i="15"/>
  <c r="AN23" i="15"/>
  <c r="AQ23" i="15"/>
  <c r="AI103" i="16"/>
  <c r="AI128" i="16" s="1"/>
  <c r="AH128" i="16" s="1"/>
  <c r="AN79" i="16"/>
  <c r="L79" i="16"/>
  <c r="AO79" i="16" s="1"/>
  <c r="AF79" i="16"/>
  <c r="AH79" i="16"/>
  <c r="Z80" i="15"/>
  <c r="Z83" i="15" s="1"/>
  <c r="Z74" i="15"/>
  <c r="AE45" i="15"/>
  <c r="AK45" i="15" s="1"/>
  <c r="U103" i="16"/>
  <c r="X99" i="16"/>
  <c r="X45" i="15"/>
  <c r="K128" i="16"/>
  <c r="O126" i="16"/>
  <c r="O127" i="16" s="1"/>
  <c r="Q126" i="16"/>
  <c r="T126" i="16"/>
  <c r="V126" i="16"/>
  <c r="AE126" i="16"/>
  <c r="AK126" i="16" s="1"/>
  <c r="Z126" i="16"/>
  <c r="AB127" i="16"/>
  <c r="V122" i="16"/>
  <c r="X122" i="16"/>
  <c r="AD122" i="16"/>
  <c r="AE122" i="16"/>
  <c r="AK122" i="16" s="1"/>
  <c r="AG122" i="16"/>
  <c r="Q122" i="16"/>
  <c r="AB122" i="16"/>
  <c r="AB123" i="16" s="1"/>
  <c r="AA123" i="16" s="1"/>
  <c r="O122" i="16"/>
  <c r="O123" i="16" s="1"/>
  <c r="N123" i="16" s="1"/>
  <c r="T107" i="16"/>
  <c r="R107" i="16" s="1"/>
  <c r="AN91" i="16"/>
  <c r="AF91" i="16"/>
  <c r="L91" i="16"/>
  <c r="AO91" i="16" s="1"/>
  <c r="AD80" i="16"/>
  <c r="AD83" i="16" s="1"/>
  <c r="AJ83" i="16" s="1"/>
  <c r="AB41" i="15"/>
  <c r="AB43" i="15" s="1"/>
  <c r="O22" i="15"/>
  <c r="AE22" i="15"/>
  <c r="AK22" i="15" s="1"/>
  <c r="O4" i="15"/>
  <c r="O7" i="15" s="1"/>
  <c r="N7" i="15" s="1"/>
  <c r="V4" i="15"/>
  <c r="X4" i="15"/>
  <c r="Z4" i="15"/>
  <c r="Z7" i="15" s="1"/>
  <c r="Y7" i="15" s="1"/>
  <c r="AB4" i="15"/>
  <c r="AB7" i="15" s="1"/>
  <c r="M127" i="16"/>
  <c r="AP127" i="16"/>
  <c r="Z111" i="16"/>
  <c r="Z85" i="16"/>
  <c r="AG85" i="16"/>
  <c r="AE85" i="16" s="1"/>
  <c r="AK85" i="16" s="1"/>
  <c r="Q85" i="16"/>
  <c r="X85" i="16"/>
  <c r="O85" i="16"/>
  <c r="T85" i="16"/>
  <c r="T87" i="16" s="1"/>
  <c r="R87" i="16" s="1"/>
  <c r="V85" i="16"/>
  <c r="V87" i="16" s="1"/>
  <c r="U87" i="16" s="1"/>
  <c r="AB85" i="16"/>
  <c r="AD85" i="16"/>
  <c r="AD87" i="16" s="1"/>
  <c r="AJ87" i="16" s="1"/>
  <c r="AG68" i="16"/>
  <c r="AG71" i="16" s="1"/>
  <c r="Q68" i="16"/>
  <c r="Q71" i="16" s="1"/>
  <c r="P71" i="16" s="1"/>
  <c r="AB68" i="16"/>
  <c r="T68" i="16"/>
  <c r="T71" i="16" s="1"/>
  <c r="R71" i="16" s="1"/>
  <c r="Z68" i="16"/>
  <c r="Z71" i="16" s="1"/>
  <c r="Y71" i="16" s="1"/>
  <c r="O68" i="16"/>
  <c r="V68" i="16"/>
  <c r="V71" i="16" s="1"/>
  <c r="U71" i="16" s="1"/>
  <c r="X68" i="16"/>
  <c r="X71" i="16" s="1"/>
  <c r="W71" i="16" s="1"/>
  <c r="AD68" i="16"/>
  <c r="Q58" i="16"/>
  <c r="X58" i="16"/>
  <c r="X59" i="16" s="1"/>
  <c r="AB58" i="16"/>
  <c r="AD58" i="16"/>
  <c r="AG58" i="16"/>
  <c r="AE58" i="16" s="1"/>
  <c r="AK58" i="16" s="1"/>
  <c r="T58" i="16"/>
  <c r="T59" i="16" s="1"/>
  <c r="V58" i="16"/>
  <c r="O58" i="16"/>
  <c r="M59" i="16"/>
  <c r="AJ55" i="16"/>
  <c r="T7" i="16"/>
  <c r="AI23" i="15"/>
  <c r="Z17" i="15"/>
  <c r="AA7" i="15"/>
  <c r="Q6" i="15"/>
  <c r="Q7" i="15" s="1"/>
  <c r="P7" i="15" s="1"/>
  <c r="T6" i="15"/>
  <c r="T7" i="15" s="1"/>
  <c r="R7" i="15" s="1"/>
  <c r="V6" i="15"/>
  <c r="X6" i="15"/>
  <c r="AD124" i="16"/>
  <c r="AD127" i="16" s="1"/>
  <c r="AG110" i="16"/>
  <c r="AE110" i="16" s="1"/>
  <c r="AK110" i="16" s="1"/>
  <c r="Q38" i="16"/>
  <c r="T38" i="16"/>
  <c r="V38" i="16"/>
  <c r="X38" i="16"/>
  <c r="AB38" i="16"/>
  <c r="O38" i="16"/>
  <c r="AD38" i="16"/>
  <c r="Z38" i="16"/>
  <c r="AG38" i="16"/>
  <c r="AE38" i="16" s="1"/>
  <c r="AK38" i="16" s="1"/>
  <c r="AP7" i="15"/>
  <c r="Z120" i="16"/>
  <c r="Z123" i="16" s="1"/>
  <c r="Y123" i="16" s="1"/>
  <c r="V120" i="16"/>
  <c r="AD120" i="16"/>
  <c r="AE120" i="16"/>
  <c r="AK120" i="16" s="1"/>
  <c r="AG120" i="16"/>
  <c r="Q120" i="16"/>
  <c r="AE118" i="16"/>
  <c r="AK118" i="16" s="1"/>
  <c r="T119" i="16"/>
  <c r="R119" i="16" s="1"/>
  <c r="P91" i="16"/>
  <c r="AB77" i="16"/>
  <c r="O77" i="16"/>
  <c r="O79" i="16" s="1"/>
  <c r="V77" i="16"/>
  <c r="AD77" i="16"/>
  <c r="Z77" i="16"/>
  <c r="AG77" i="16"/>
  <c r="T77" i="16"/>
  <c r="T79" i="16" s="1"/>
  <c r="T19" i="16"/>
  <c r="R19" i="16" s="1"/>
  <c r="AF27" i="15"/>
  <c r="AN27" i="15"/>
  <c r="AP27" i="15"/>
  <c r="X17" i="15"/>
  <c r="AD17" i="15"/>
  <c r="AE17" i="15"/>
  <c r="AK17" i="15" s="1"/>
  <c r="T17" i="15"/>
  <c r="T19" i="15" s="1"/>
  <c r="Q124" i="16"/>
  <c r="Q127" i="16" s="1"/>
  <c r="T124" i="16"/>
  <c r="T127" i="16" s="1"/>
  <c r="V124" i="16"/>
  <c r="V127" i="16" s="1"/>
  <c r="X124" i="16"/>
  <c r="X127" i="16" s="1"/>
  <c r="X118" i="16"/>
  <c r="X110" i="16"/>
  <c r="X111" i="16" s="1"/>
  <c r="O110" i="16"/>
  <c r="Q110" i="16"/>
  <c r="Q111" i="16" s="1"/>
  <c r="T110" i="16"/>
  <c r="T111" i="16" s="1"/>
  <c r="V110" i="16"/>
  <c r="Z110" i="16"/>
  <c r="AH99" i="16"/>
  <c r="AN99" i="16"/>
  <c r="AB99" i="16"/>
  <c r="AC87" i="16"/>
  <c r="Q44" i="16"/>
  <c r="T44" i="16"/>
  <c r="V44" i="16"/>
  <c r="X44" i="16"/>
  <c r="AB44" i="16"/>
  <c r="AB47" i="16" s="1"/>
  <c r="AG44" i="16"/>
  <c r="AG47" i="16" s="1"/>
  <c r="O44" i="16"/>
  <c r="AE44" i="16"/>
  <c r="AK44" i="16" s="1"/>
  <c r="Z44" i="16"/>
  <c r="AB22" i="15"/>
  <c r="Q12" i="15"/>
  <c r="T12" i="15"/>
  <c r="X12" i="15"/>
  <c r="X15" i="15" s="1"/>
  <c r="W15" i="15" s="1"/>
  <c r="AE7" i="15"/>
  <c r="AK7" i="15" s="1"/>
  <c r="V118" i="16"/>
  <c r="V119" i="16" s="1"/>
  <c r="U119" i="16" s="1"/>
  <c r="AQ91" i="16"/>
  <c r="AD75" i="16"/>
  <c r="AJ75" i="16" s="1"/>
  <c r="Z55" i="16"/>
  <c r="AE36" i="15"/>
  <c r="AK36" i="15" s="1"/>
  <c r="V22" i="15"/>
  <c r="Y15" i="15"/>
  <c r="AA15" i="15"/>
  <c r="O13" i="15"/>
  <c r="O15" i="15" s="1"/>
  <c r="N15" i="15" s="1"/>
  <c r="Q13" i="15"/>
  <c r="V13" i="15"/>
  <c r="V15" i="15" s="1"/>
  <c r="U15" i="15" s="1"/>
  <c r="AD4" i="15"/>
  <c r="AD7" i="15" s="1"/>
  <c r="AJ7" i="15" s="1"/>
  <c r="AH119" i="16"/>
  <c r="AN119" i="16"/>
  <c r="AF119" i="16"/>
  <c r="T99" i="16"/>
  <c r="M47" i="16"/>
  <c r="V43" i="16"/>
  <c r="U23" i="16"/>
  <c r="Y23" i="16"/>
  <c r="N23" i="16"/>
  <c r="AA23" i="16"/>
  <c r="AD118" i="16"/>
  <c r="Z118" i="16"/>
  <c r="Z119" i="16" s="1"/>
  <c r="Y119" i="16" s="1"/>
  <c r="T75" i="16"/>
  <c r="R75" i="16" s="1"/>
  <c r="AN47" i="16"/>
  <c r="L47" i="16"/>
  <c r="AO47" i="16" s="1"/>
  <c r="AH47" i="16"/>
  <c r="AF47" i="16"/>
  <c r="AB107" i="16"/>
  <c r="O102" i="16"/>
  <c r="O103" i="16" s="1"/>
  <c r="N103" i="16" s="1"/>
  <c r="X102" i="16"/>
  <c r="AB102" i="16"/>
  <c r="X86" i="16"/>
  <c r="O86" i="16"/>
  <c r="V86" i="16"/>
  <c r="AQ67" i="16"/>
  <c r="V50" i="16"/>
  <c r="AB50" i="16"/>
  <c r="AB51" i="16" s="1"/>
  <c r="AA51" i="16" s="1"/>
  <c r="AD50" i="16"/>
  <c r="AE50" i="16"/>
  <c r="AK50" i="16" s="1"/>
  <c r="AG50" i="16"/>
  <c r="O50" i="16"/>
  <c r="T50" i="16"/>
  <c r="X50" i="16"/>
  <c r="Q50" i="16"/>
  <c r="T43" i="16"/>
  <c r="U35" i="16"/>
  <c r="P35" i="16"/>
  <c r="Y35" i="16"/>
  <c r="AQ31" i="16"/>
  <c r="AI27" i="16"/>
  <c r="Q109" i="17"/>
  <c r="T109" i="17"/>
  <c r="Z109" i="17"/>
  <c r="AB109" i="17"/>
  <c r="AD109" i="17"/>
  <c r="AG109" i="17"/>
  <c r="AE109" i="17" s="1"/>
  <c r="AK109" i="17" s="1"/>
  <c r="V109" i="17"/>
  <c r="X109" i="17"/>
  <c r="O109" i="17"/>
  <c r="AA115" i="17"/>
  <c r="AC115" i="17"/>
  <c r="Z78" i="16"/>
  <c r="Z79" i="16" s="1"/>
  <c r="O78" i="16"/>
  <c r="V78" i="16"/>
  <c r="AD78" i="16"/>
  <c r="W31" i="16"/>
  <c r="AC31" i="16"/>
  <c r="Q96" i="17"/>
  <c r="T96" i="17"/>
  <c r="V96" i="17"/>
  <c r="V99" i="17" s="1"/>
  <c r="Z96" i="17"/>
  <c r="AB96" i="17"/>
  <c r="AB99" i="17" s="1"/>
  <c r="AG96" i="17"/>
  <c r="AG99" i="17" s="1"/>
  <c r="M99" i="17"/>
  <c r="O96" i="17"/>
  <c r="O99" i="17" s="1"/>
  <c r="X96" i="17"/>
  <c r="AE92" i="17"/>
  <c r="AK92" i="17" s="1"/>
  <c r="AD26" i="15"/>
  <c r="T14" i="15"/>
  <c r="V114" i="16"/>
  <c r="V113" i="16"/>
  <c r="T112" i="16"/>
  <c r="T115" i="16" s="1"/>
  <c r="M111" i="16"/>
  <c r="V108" i="16"/>
  <c r="V111" i="16" s="1"/>
  <c r="AE105" i="16"/>
  <c r="AK105" i="16" s="1"/>
  <c r="X105" i="16"/>
  <c r="X107" i="16" s="1"/>
  <c r="X100" i="16"/>
  <c r="X103" i="16" s="1"/>
  <c r="W103" i="16" s="1"/>
  <c r="AB89" i="16"/>
  <c r="Q88" i="16"/>
  <c r="Q91" i="16" s="1"/>
  <c r="V88" i="16"/>
  <c r="V91" i="16" s="1"/>
  <c r="U91" i="16" s="1"/>
  <c r="AB88" i="16"/>
  <c r="AB91" i="16" s="1"/>
  <c r="AA91" i="16" s="1"/>
  <c r="AG88" i="16"/>
  <c r="Z84" i="16"/>
  <c r="Z87" i="16" s="1"/>
  <c r="Y87" i="16" s="1"/>
  <c r="AB84" i="16"/>
  <c r="Q84" i="16"/>
  <c r="Q87" i="16" s="1"/>
  <c r="P87" i="16" s="1"/>
  <c r="X84" i="16"/>
  <c r="AB82" i="16"/>
  <c r="AB62" i="16"/>
  <c r="AB63" i="16" s="1"/>
  <c r="AD42" i="16"/>
  <c r="AD43" i="16" s="1"/>
  <c r="AJ43" i="16" s="1"/>
  <c r="X31" i="16"/>
  <c r="AP123" i="17"/>
  <c r="AP119" i="17"/>
  <c r="T114" i="16"/>
  <c r="T113" i="16"/>
  <c r="AG99" i="16"/>
  <c r="X89" i="16"/>
  <c r="X91" i="16" s="1"/>
  <c r="W91" i="16" s="1"/>
  <c r="X82" i="16"/>
  <c r="AB79" i="16"/>
  <c r="Z62" i="16"/>
  <c r="Z63" i="16" s="1"/>
  <c r="L59" i="16"/>
  <c r="AO59" i="16" s="1"/>
  <c r="AF59" i="16"/>
  <c r="AH59" i="16"/>
  <c r="AN59" i="16"/>
  <c r="Q59" i="16"/>
  <c r="X49" i="16"/>
  <c r="X51" i="16" s="1"/>
  <c r="W51" i="16" s="1"/>
  <c r="AD49" i="16"/>
  <c r="AG49" i="16"/>
  <c r="AE49" i="16" s="1"/>
  <c r="AK49" i="16" s="1"/>
  <c r="Q49" i="16"/>
  <c r="Q51" i="16" s="1"/>
  <c r="P51" i="16" s="1"/>
  <c r="O49" i="16"/>
  <c r="O51" i="16" s="1"/>
  <c r="N51" i="16" s="1"/>
  <c r="V49" i="16"/>
  <c r="V51" i="16" s="1"/>
  <c r="U51" i="16" s="1"/>
  <c r="O45" i="16"/>
  <c r="Q45" i="16"/>
  <c r="T45" i="16"/>
  <c r="V45" i="16"/>
  <c r="Z45" i="16"/>
  <c r="AB45" i="16"/>
  <c r="AG45" i="16"/>
  <c r="AE45" i="16" s="1"/>
  <c r="AK45" i="16" s="1"/>
  <c r="AB42" i="16"/>
  <c r="AK8" i="16"/>
  <c r="AE11" i="16"/>
  <c r="AK11" i="16" s="1"/>
  <c r="T108" i="17"/>
  <c r="T111" i="17" s="1"/>
  <c r="V108" i="17"/>
  <c r="AB108" i="17"/>
  <c r="AD108" i="17"/>
  <c r="AD111" i="17" s="1"/>
  <c r="AJ111" i="17" s="1"/>
  <c r="M111" i="17"/>
  <c r="AE108" i="17"/>
  <c r="AK108" i="17" s="1"/>
  <c r="O108" i="17"/>
  <c r="O111" i="17" s="1"/>
  <c r="Q108" i="17"/>
  <c r="Q111" i="17" s="1"/>
  <c r="X108" i="17"/>
  <c r="Z108" i="17"/>
  <c r="AG108" i="17"/>
  <c r="Z26" i="15"/>
  <c r="Q114" i="16"/>
  <c r="Q113" i="16"/>
  <c r="Q115" i="16" s="1"/>
  <c r="AD106" i="16"/>
  <c r="AD107" i="16" s="1"/>
  <c r="V106" i="16"/>
  <c r="V107" i="16" s="1"/>
  <c r="U107" i="16" s="1"/>
  <c r="AE102" i="16"/>
  <c r="AK102" i="16" s="1"/>
  <c r="AE96" i="16"/>
  <c r="AK96" i="16" s="1"/>
  <c r="T94" i="16"/>
  <c r="AB94" i="16"/>
  <c r="AE94" i="16"/>
  <c r="AK94" i="16" s="1"/>
  <c r="Q94" i="16"/>
  <c r="V89" i="16"/>
  <c r="AG86" i="16"/>
  <c r="AE86" i="16" s="1"/>
  <c r="AK86" i="16" s="1"/>
  <c r="V82" i="16"/>
  <c r="V62" i="16"/>
  <c r="V42" i="16"/>
  <c r="AG43" i="16"/>
  <c r="AP19" i="16"/>
  <c r="AE17" i="16"/>
  <c r="AK17" i="16" s="1"/>
  <c r="AI127" i="17"/>
  <c r="AI119" i="17"/>
  <c r="O114" i="16"/>
  <c r="O113" i="16"/>
  <c r="AD112" i="16"/>
  <c r="AD115" i="16" s="1"/>
  <c r="AJ115" i="16" s="1"/>
  <c r="M115" i="16"/>
  <c r="V112" i="16"/>
  <c r="V115" i="16" s="1"/>
  <c r="O108" i="16"/>
  <c r="O111" i="16" s="1"/>
  <c r="AB108" i="16"/>
  <c r="AB111" i="16" s="1"/>
  <c r="T100" i="16"/>
  <c r="AB100" i="16"/>
  <c r="AB103" i="16" s="1"/>
  <c r="AA103" i="16" s="1"/>
  <c r="AE100" i="16"/>
  <c r="AK100" i="16" s="1"/>
  <c r="Q100" i="16"/>
  <c r="AQ95" i="16"/>
  <c r="AQ128" i="16" s="1"/>
  <c r="AO128" i="16" s="1"/>
  <c r="AH15" i="16"/>
  <c r="AN15" i="16"/>
  <c r="L15" i="16"/>
  <c r="AF15" i="16"/>
  <c r="AP11" i="16"/>
  <c r="L127" i="17"/>
  <c r="AO127" i="17" s="1"/>
  <c r="AH127" i="17"/>
  <c r="AN127" i="17"/>
  <c r="AF127" i="17"/>
  <c r="K128" i="17"/>
  <c r="AC119" i="17"/>
  <c r="AS128" i="17"/>
  <c r="AP95" i="16"/>
  <c r="O89" i="16"/>
  <c r="O91" i="16" s="1"/>
  <c r="N91" i="16" s="1"/>
  <c r="T89" i="16"/>
  <c r="T91" i="16" s="1"/>
  <c r="R91" i="16" s="1"/>
  <c r="Z89" i="16"/>
  <c r="Z91" i="16" s="1"/>
  <c r="Y91" i="16" s="1"/>
  <c r="AE89" i="16"/>
  <c r="AK89" i="16" s="1"/>
  <c r="Q82" i="16"/>
  <c r="AG82" i="16"/>
  <c r="AE82" i="16" s="1"/>
  <c r="AK82" i="16" s="1"/>
  <c r="T82" i="16"/>
  <c r="Z82" i="16"/>
  <c r="AI83" i="16"/>
  <c r="V79" i="16"/>
  <c r="AG75" i="16"/>
  <c r="AE62" i="16"/>
  <c r="AK62" i="16" s="1"/>
  <c r="O62" i="16"/>
  <c r="O63" i="16" s="1"/>
  <c r="T62" i="16"/>
  <c r="T63" i="16" s="1"/>
  <c r="X62" i="16"/>
  <c r="X63" i="16" s="1"/>
  <c r="M63" i="16"/>
  <c r="AD62" i="16"/>
  <c r="AD63" i="16" s="1"/>
  <c r="AJ63" i="16" s="1"/>
  <c r="Z42" i="16"/>
  <c r="AE42" i="16"/>
  <c r="AK42" i="16" s="1"/>
  <c r="AG42" i="16"/>
  <c r="T42" i="16"/>
  <c r="O42" i="16"/>
  <c r="X42" i="16"/>
  <c r="O54" i="17"/>
  <c r="T54" i="17"/>
  <c r="V54" i="17"/>
  <c r="Z54" i="17"/>
  <c r="Z55" i="17" s="1"/>
  <c r="AB54" i="17"/>
  <c r="AD54" i="17"/>
  <c r="AG54" i="17"/>
  <c r="AE54" i="17" s="1"/>
  <c r="AK54" i="17" s="1"/>
  <c r="X54" i="17"/>
  <c r="Q54" i="17"/>
  <c r="Z122" i="17"/>
  <c r="Z123" i="17" s="1"/>
  <c r="AG122" i="17"/>
  <c r="AG123" i="17" s="1"/>
  <c r="Q122" i="17"/>
  <c r="O122" i="17"/>
  <c r="T122" i="17"/>
  <c r="V122" i="17"/>
  <c r="X122" i="17"/>
  <c r="AD122" i="17"/>
  <c r="AD123" i="17" s="1"/>
  <c r="AJ123" i="17" s="1"/>
  <c r="AE122" i="17"/>
  <c r="AK122" i="17" s="1"/>
  <c r="AB122" i="17"/>
  <c r="T102" i="16"/>
  <c r="Q101" i="16"/>
  <c r="Z101" i="16"/>
  <c r="Z103" i="16" s="1"/>
  <c r="Y103" i="16" s="1"/>
  <c r="AD101" i="16"/>
  <c r="AD103" i="16" s="1"/>
  <c r="V99" i="16"/>
  <c r="T86" i="16"/>
  <c r="AI47" i="16"/>
  <c r="V7" i="16"/>
  <c r="AB69" i="16"/>
  <c r="Q64" i="16"/>
  <c r="Q67" i="16" s="1"/>
  <c r="AB64" i="16"/>
  <c r="AB67" i="16" s="1"/>
  <c r="M67" i="16"/>
  <c r="AD64" i="16"/>
  <c r="AD67" i="16" s="1"/>
  <c r="AJ67" i="16" s="1"/>
  <c r="AG64" i="16"/>
  <c r="AG63" i="16"/>
  <c r="AN55" i="16"/>
  <c r="AF55" i="16"/>
  <c r="AG33" i="16"/>
  <c r="AG35" i="16" s="1"/>
  <c r="AD27" i="16"/>
  <c r="AJ27" i="16" s="1"/>
  <c r="X19" i="16"/>
  <c r="W19" i="16" s="1"/>
  <c r="Z13" i="16"/>
  <c r="Q13" i="16"/>
  <c r="X13" i="16"/>
  <c r="AE13" i="16"/>
  <c r="AK13" i="16" s="1"/>
  <c r="O13" i="16"/>
  <c r="O15" i="16" s="1"/>
  <c r="AP7" i="16"/>
  <c r="M7" i="16"/>
  <c r="O123" i="17"/>
  <c r="AF67" i="17"/>
  <c r="AN67" i="17"/>
  <c r="AH67" i="17"/>
  <c r="L67" i="17"/>
  <c r="AO67" i="17" s="1"/>
  <c r="AK64" i="17"/>
  <c r="AE67" i="17"/>
  <c r="Z104" i="16"/>
  <c r="Z107" i="16" s="1"/>
  <c r="Y107" i="16" s="1"/>
  <c r="M99" i="16"/>
  <c r="Z98" i="16"/>
  <c r="AD96" i="16"/>
  <c r="AD99" i="16" s="1"/>
  <c r="AJ99" i="16" s="1"/>
  <c r="AD90" i="16"/>
  <c r="AD91" i="16" s="1"/>
  <c r="O65" i="16"/>
  <c r="Z65" i="16"/>
  <c r="AE65" i="16"/>
  <c r="AK65" i="16" s="1"/>
  <c r="AI55" i="16"/>
  <c r="Q43" i="16"/>
  <c r="X33" i="16"/>
  <c r="X35" i="16" s="1"/>
  <c r="W35" i="16" s="1"/>
  <c r="T35" i="16"/>
  <c r="R35" i="16" s="1"/>
  <c r="T31" i="16"/>
  <c r="R31" i="16" s="1"/>
  <c r="O19" i="16"/>
  <c r="N19" i="16" s="1"/>
  <c r="AP111" i="17"/>
  <c r="Q4" i="16"/>
  <c r="Z4" i="16"/>
  <c r="AB4" i="16"/>
  <c r="AD4" i="16"/>
  <c r="O4" i="16"/>
  <c r="O7" i="16" s="1"/>
  <c r="X4" i="16"/>
  <c r="X7" i="16" s="1"/>
  <c r="AE4" i="16"/>
  <c r="AK4" i="16" s="1"/>
  <c r="AE118" i="17"/>
  <c r="AK118" i="17" s="1"/>
  <c r="X94" i="17"/>
  <c r="Z94" i="17"/>
  <c r="AG94" i="17"/>
  <c r="AE94" i="17" s="1"/>
  <c r="AK94" i="17" s="1"/>
  <c r="O94" i="17"/>
  <c r="O95" i="17" s="1"/>
  <c r="V94" i="17"/>
  <c r="V95" i="17" s="1"/>
  <c r="T94" i="17"/>
  <c r="AG107" i="17"/>
  <c r="AF71" i="16"/>
  <c r="AN71" i="16"/>
  <c r="AE69" i="16"/>
  <c r="AK69" i="16" s="1"/>
  <c r="O69" i="16"/>
  <c r="V63" i="16"/>
  <c r="AC55" i="16"/>
  <c r="Z14" i="16"/>
  <c r="Q14" i="16"/>
  <c r="AD14" i="16"/>
  <c r="V14" i="16"/>
  <c r="V15" i="16" s="1"/>
  <c r="X15" i="16"/>
  <c r="AE104" i="17"/>
  <c r="AK104" i="17" s="1"/>
  <c r="O33" i="16"/>
  <c r="O35" i="16" s="1"/>
  <c r="N35" i="16" s="1"/>
  <c r="Z33" i="16"/>
  <c r="Z35" i="16" s="1"/>
  <c r="AQ119" i="17"/>
  <c r="T102" i="17"/>
  <c r="V102" i="17"/>
  <c r="V103" i="17" s="1"/>
  <c r="U103" i="17" s="1"/>
  <c r="AB102" i="17"/>
  <c r="AB103" i="17" s="1"/>
  <c r="AA103" i="17" s="1"/>
  <c r="AD102" i="17"/>
  <c r="AE102" i="17"/>
  <c r="AK102" i="17" s="1"/>
  <c r="Q102" i="17"/>
  <c r="AG102" i="17"/>
  <c r="Q24" i="17"/>
  <c r="Q27" i="17" s="1"/>
  <c r="T24" i="17"/>
  <c r="V24" i="17"/>
  <c r="X24" i="17"/>
  <c r="X27" i="17" s="1"/>
  <c r="AB24" i="17"/>
  <c r="AD24" i="17"/>
  <c r="M27" i="17"/>
  <c r="AE24" i="17"/>
  <c r="AK24" i="17" s="1"/>
  <c r="AG24" i="17"/>
  <c r="Z24" i="17"/>
  <c r="Z27" i="17" s="1"/>
  <c r="O24" i="17"/>
  <c r="AD76" i="16"/>
  <c r="AD79" i="16" s="1"/>
  <c r="AJ79" i="16" s="1"/>
  <c r="M79" i="16"/>
  <c r="O72" i="16"/>
  <c r="O75" i="16" s="1"/>
  <c r="N75" i="16" s="1"/>
  <c r="Z72" i="16"/>
  <c r="Z75" i="16" s="1"/>
  <c r="Y75" i="16" s="1"/>
  <c r="AE72" i="16"/>
  <c r="AK72" i="16" s="1"/>
  <c r="V56" i="16"/>
  <c r="V59" i="16" s="1"/>
  <c r="AB56" i="16"/>
  <c r="AD56" i="16"/>
  <c r="AG56" i="16"/>
  <c r="AG59" i="16" s="1"/>
  <c r="O56" i="16"/>
  <c r="O59" i="16" s="1"/>
  <c r="V55" i="16"/>
  <c r="U55" i="16" s="1"/>
  <c r="Z48" i="16"/>
  <c r="Z51" i="16" s="1"/>
  <c r="Y51" i="16" s="1"/>
  <c r="AG48" i="16"/>
  <c r="AG51" i="16" s="1"/>
  <c r="T48" i="16"/>
  <c r="T51" i="16" s="1"/>
  <c r="R51" i="16" s="1"/>
  <c r="AF35" i="16"/>
  <c r="AN35" i="16"/>
  <c r="L35" i="16"/>
  <c r="AO35" i="16" s="1"/>
  <c r="AQ19" i="16"/>
  <c r="Z12" i="16"/>
  <c r="Z15" i="16" s="1"/>
  <c r="Q12" i="16"/>
  <c r="T12" i="16"/>
  <c r="AB12" i="16"/>
  <c r="AB15" i="16" s="1"/>
  <c r="AD12" i="16"/>
  <c r="AE12" i="16"/>
  <c r="AK12" i="16" s="1"/>
  <c r="M15" i="16"/>
  <c r="Z127" i="17"/>
  <c r="AE101" i="17"/>
  <c r="AK101" i="17" s="1"/>
  <c r="AP103" i="17"/>
  <c r="AD100" i="17"/>
  <c r="X44" i="17"/>
  <c r="X47" i="17" s="1"/>
  <c r="AB44" i="17"/>
  <c r="AD44" i="17"/>
  <c r="AD47" i="17" s="1"/>
  <c r="AJ47" i="17" s="1"/>
  <c r="M47" i="17"/>
  <c r="AG44" i="17"/>
  <c r="AG47" i="17" s="1"/>
  <c r="O44" i="17"/>
  <c r="Q44" i="17"/>
  <c r="Q47" i="17" s="1"/>
  <c r="V44" i="17"/>
  <c r="V47" i="17" s="1"/>
  <c r="Z44" i="17"/>
  <c r="Z47" i="17" s="1"/>
  <c r="V74" i="16"/>
  <c r="V75" i="16" s="1"/>
  <c r="U75" i="16" s="1"/>
  <c r="AB74" i="16"/>
  <c r="AB75" i="16" s="1"/>
  <c r="AA75" i="16" s="1"/>
  <c r="Z64" i="16"/>
  <c r="Z67" i="16" s="1"/>
  <c r="AP47" i="16"/>
  <c r="AQ39" i="16"/>
  <c r="L31" i="16"/>
  <c r="AO31" i="16" s="1"/>
  <c r="AF31" i="16"/>
  <c r="AB31" i="16"/>
  <c r="AA31" i="16" s="1"/>
  <c r="O11" i="16"/>
  <c r="Q5" i="16"/>
  <c r="Z5" i="16"/>
  <c r="AD5" i="16"/>
  <c r="AB5" i="16"/>
  <c r="T5" i="16"/>
  <c r="T124" i="17"/>
  <c r="V124" i="17"/>
  <c r="X124" i="17"/>
  <c r="AB124" i="17"/>
  <c r="AB127" i="17" s="1"/>
  <c r="AE124" i="17"/>
  <c r="AK124" i="17" s="1"/>
  <c r="M127" i="17"/>
  <c r="Q124" i="17"/>
  <c r="AG116" i="17"/>
  <c r="AG119" i="17" s="1"/>
  <c r="AP39" i="16"/>
  <c r="Z31" i="16"/>
  <c r="Y31" i="16" s="1"/>
  <c r="N11" i="16"/>
  <c r="X100" i="17"/>
  <c r="X103" i="17" s="1"/>
  <c r="W103" i="17" s="1"/>
  <c r="Z100" i="17"/>
  <c r="Z103" i="17" s="1"/>
  <c r="Y103" i="17" s="1"/>
  <c r="AG100" i="17"/>
  <c r="O100" i="17"/>
  <c r="O103" i="17" s="1"/>
  <c r="N103" i="17" s="1"/>
  <c r="Q100" i="17"/>
  <c r="T100" i="17"/>
  <c r="AQ99" i="17"/>
  <c r="O116" i="17"/>
  <c r="O119" i="17" s="1"/>
  <c r="N119" i="17" s="1"/>
  <c r="Q116" i="17"/>
  <c r="Q119" i="17" s="1"/>
  <c r="P119" i="17" s="1"/>
  <c r="X116" i="17"/>
  <c r="Z116" i="17"/>
  <c r="Z119" i="17" s="1"/>
  <c r="Y119" i="17" s="1"/>
  <c r="AB116" i="17"/>
  <c r="AB119" i="17" s="1"/>
  <c r="AA119" i="17" s="1"/>
  <c r="T116" i="17"/>
  <c r="V116" i="17"/>
  <c r="X115" i="17"/>
  <c r="W115" i="17" s="1"/>
  <c r="L83" i="17"/>
  <c r="AO83" i="17" s="1"/>
  <c r="AH83" i="17"/>
  <c r="AF83" i="17"/>
  <c r="AN83" i="17"/>
  <c r="Y55" i="16"/>
  <c r="AA55" i="16"/>
  <c r="AQ47" i="16"/>
  <c r="AP27" i="16"/>
  <c r="AD23" i="16"/>
  <c r="AJ23" i="16" s="1"/>
  <c r="AB19" i="16"/>
  <c r="AA19" i="16" s="1"/>
  <c r="I128" i="17"/>
  <c r="AD91" i="17"/>
  <c r="AJ91" i="17" s="1"/>
  <c r="T55" i="17"/>
  <c r="AI79" i="16"/>
  <c r="AD69" i="16"/>
  <c r="X65" i="16"/>
  <c r="X67" i="16" s="1"/>
  <c r="O64" i="16"/>
  <c r="L55" i="16"/>
  <c r="AO55" i="16" s="1"/>
  <c r="AB23" i="16"/>
  <c r="T13" i="16"/>
  <c r="D128" i="17"/>
  <c r="T83" i="17"/>
  <c r="AE53" i="16"/>
  <c r="AH107" i="17"/>
  <c r="AN107" i="17"/>
  <c r="AI103" i="17"/>
  <c r="AP99" i="17"/>
  <c r="AQ35" i="17"/>
  <c r="Q43" i="17"/>
  <c r="Q123" i="17"/>
  <c r="O110" i="17"/>
  <c r="Q110" i="17"/>
  <c r="X110" i="17"/>
  <c r="Z110" i="17"/>
  <c r="AB110" i="17"/>
  <c r="AG110" i="17"/>
  <c r="AE110" i="17" s="1"/>
  <c r="AK110" i="17" s="1"/>
  <c r="AN27" i="17"/>
  <c r="AO27" i="17"/>
  <c r="L27" i="17"/>
  <c r="AF27" i="17"/>
  <c r="AH27" i="17"/>
  <c r="Q61" i="16"/>
  <c r="Q63" i="16" s="1"/>
  <c r="V53" i="16"/>
  <c r="X52" i="16"/>
  <c r="X55" i="16" s="1"/>
  <c r="W55" i="16" s="1"/>
  <c r="X46" i="16"/>
  <c r="V30" i="16"/>
  <c r="V29" i="16"/>
  <c r="V31" i="16" s="1"/>
  <c r="U31" i="16" s="1"/>
  <c r="AB25" i="16"/>
  <c r="AB27" i="16" s="1"/>
  <c r="X24" i="16"/>
  <c r="X27" i="16" s="1"/>
  <c r="X22" i="16"/>
  <c r="X21" i="16"/>
  <c r="X20" i="16"/>
  <c r="R11" i="16"/>
  <c r="Q6" i="16"/>
  <c r="Z6" i="16"/>
  <c r="AD6" i="16"/>
  <c r="AD126" i="17"/>
  <c r="AD127" i="17" s="1"/>
  <c r="Q125" i="17"/>
  <c r="T125" i="17"/>
  <c r="V125" i="17"/>
  <c r="Z125" i="17"/>
  <c r="AG125" i="17"/>
  <c r="AE125" i="17" s="1"/>
  <c r="AK125" i="17" s="1"/>
  <c r="X121" i="17"/>
  <c r="X123" i="17" s="1"/>
  <c r="Z113" i="17"/>
  <c r="O115" i="17"/>
  <c r="N115" i="17" s="1"/>
  <c r="AF107" i="17"/>
  <c r="Q90" i="17"/>
  <c r="T90" i="17"/>
  <c r="V90" i="17"/>
  <c r="X90" i="17"/>
  <c r="Z90" i="17"/>
  <c r="AB90" i="17"/>
  <c r="AG90" i="17"/>
  <c r="AE90" i="17" s="1"/>
  <c r="AK90" i="17" s="1"/>
  <c r="AE57" i="16"/>
  <c r="AK57" i="16" s="1"/>
  <c r="Q53" i="16"/>
  <c r="Q55" i="16" s="1"/>
  <c r="P55" i="16" s="1"/>
  <c r="T52" i="16"/>
  <c r="T55" i="16" s="1"/>
  <c r="R55" i="16" s="1"/>
  <c r="T46" i="16"/>
  <c r="Q30" i="16"/>
  <c r="Q29" i="16"/>
  <c r="M27" i="16"/>
  <c r="V25" i="16"/>
  <c r="V27" i="16" s="1"/>
  <c r="T24" i="16"/>
  <c r="T27" i="16" s="1"/>
  <c r="T22" i="16"/>
  <c r="T21" i="16"/>
  <c r="T23" i="16" s="1"/>
  <c r="R23" i="16" s="1"/>
  <c r="Y19" i="16"/>
  <c r="AC19" i="16"/>
  <c r="Z126" i="17"/>
  <c r="Q121" i="17"/>
  <c r="T113" i="17"/>
  <c r="T115" i="17" s="1"/>
  <c r="R115" i="17" s="1"/>
  <c r="X107" i="17"/>
  <c r="O97" i="17"/>
  <c r="Q97" i="17"/>
  <c r="T97" i="17"/>
  <c r="X97" i="17"/>
  <c r="Z97" i="17"/>
  <c r="AE97" i="17"/>
  <c r="AK97" i="17" s="1"/>
  <c r="Q82" i="17"/>
  <c r="Q83" i="17" s="1"/>
  <c r="X82" i="17"/>
  <c r="X83" i="17" s="1"/>
  <c r="AB82" i="17"/>
  <c r="AG82" i="17"/>
  <c r="AG83" i="17" s="1"/>
  <c r="T82" i="17"/>
  <c r="AD82" i="17"/>
  <c r="AD83" i="17" s="1"/>
  <c r="AJ83" i="17" s="1"/>
  <c r="AI43" i="17"/>
  <c r="AD57" i="16"/>
  <c r="O30" i="16"/>
  <c r="O29" i="16"/>
  <c r="O31" i="16" s="1"/>
  <c r="N31" i="16" s="1"/>
  <c r="AE28" i="16"/>
  <c r="AK28" i="16" s="1"/>
  <c r="Q21" i="16"/>
  <c r="Q23" i="16" s="1"/>
  <c r="P23" i="16" s="1"/>
  <c r="AE19" i="16"/>
  <c r="AK19" i="16" s="1"/>
  <c r="AO19" i="16"/>
  <c r="L19" i="16"/>
  <c r="AP127" i="17"/>
  <c r="AP128" i="17" s="1"/>
  <c r="AN128" i="17" s="1"/>
  <c r="AN123" i="17"/>
  <c r="L111" i="17"/>
  <c r="AO111" i="17" s="1"/>
  <c r="AH111" i="17"/>
  <c r="AD107" i="17"/>
  <c r="AJ107" i="17" s="1"/>
  <c r="Q24" i="16"/>
  <c r="Q27" i="16" s="1"/>
  <c r="Z24" i="16"/>
  <c r="Z27" i="16" s="1"/>
  <c r="U11" i="16"/>
  <c r="Y11" i="16"/>
  <c r="AC11" i="16"/>
  <c r="P11" i="16"/>
  <c r="O126" i="17"/>
  <c r="O127" i="17" s="1"/>
  <c r="Q126" i="17"/>
  <c r="T126" i="17"/>
  <c r="X126" i="17"/>
  <c r="AE126" i="17"/>
  <c r="AK126" i="17" s="1"/>
  <c r="AB121" i="17"/>
  <c r="AB123" i="17" s="1"/>
  <c r="T121" i="17"/>
  <c r="T123" i="17" s="1"/>
  <c r="AE113" i="17"/>
  <c r="AK113" i="17" s="1"/>
  <c r="AG113" i="17"/>
  <c r="AG115" i="17" s="1"/>
  <c r="O113" i="17"/>
  <c r="X113" i="17"/>
  <c r="AP63" i="17"/>
  <c r="AE52" i="17"/>
  <c r="AK52" i="17" s="1"/>
  <c r="Z38" i="17"/>
  <c r="Z39" i="17" s="1"/>
  <c r="V35" i="17"/>
  <c r="AD31" i="17"/>
  <c r="V23" i="17"/>
  <c r="Z11" i="17"/>
  <c r="Z57" i="16"/>
  <c r="Z59" i="16" s="1"/>
  <c r="O25" i="16"/>
  <c r="O27" i="16" s="1"/>
  <c r="X25" i="16"/>
  <c r="AE22" i="16"/>
  <c r="AK22" i="16" s="1"/>
  <c r="AG23" i="16"/>
  <c r="AO11" i="16"/>
  <c r="L11" i="16"/>
  <c r="AL128" i="17"/>
  <c r="AM128" i="17" s="1"/>
  <c r="Q107" i="17"/>
  <c r="Z93" i="17"/>
  <c r="Z95" i="17" s="1"/>
  <c r="AB93" i="17"/>
  <c r="AB95" i="17" s="1"/>
  <c r="M95" i="17"/>
  <c r="AG93" i="17"/>
  <c r="AE93" i="17" s="1"/>
  <c r="AK93" i="17" s="1"/>
  <c r="Q93" i="17"/>
  <c r="Q95" i="17" s="1"/>
  <c r="X93" i="17"/>
  <c r="M83" i="17"/>
  <c r="AB55" i="17"/>
  <c r="O48" i="17"/>
  <c r="O51" i="17" s="1"/>
  <c r="Q48" i="17"/>
  <c r="T48" i="17"/>
  <c r="T51" i="17" s="1"/>
  <c r="V48" i="17"/>
  <c r="X48" i="17"/>
  <c r="X51" i="17" s="1"/>
  <c r="Z48" i="17"/>
  <c r="AD48" i="17"/>
  <c r="M51" i="17"/>
  <c r="AE48" i="17"/>
  <c r="AK48" i="17" s="1"/>
  <c r="AG48" i="17"/>
  <c r="AG51" i="17" s="1"/>
  <c r="X38" i="17"/>
  <c r="X39" i="17" s="1"/>
  <c r="AB38" i="17"/>
  <c r="AB39" i="17" s="1"/>
  <c r="AD38" i="17"/>
  <c r="AD39" i="17" s="1"/>
  <c r="AJ39" i="17" s="1"/>
  <c r="AG38" i="17"/>
  <c r="AG39" i="17" s="1"/>
  <c r="O38" i="17"/>
  <c r="O39" i="17" s="1"/>
  <c r="Q38" i="17"/>
  <c r="Q39" i="17" s="1"/>
  <c r="M39" i="17"/>
  <c r="V38" i="17"/>
  <c r="V39" i="17" s="1"/>
  <c r="M43" i="16"/>
  <c r="AF123" i="17"/>
  <c r="T118" i="17"/>
  <c r="V118" i="17"/>
  <c r="X118" i="17"/>
  <c r="AB118" i="17"/>
  <c r="AQ103" i="17"/>
  <c r="O89" i="17"/>
  <c r="O91" i="17" s="1"/>
  <c r="AE89" i="17"/>
  <c r="AK89" i="17" s="1"/>
  <c r="Q89" i="17"/>
  <c r="T89" i="17"/>
  <c r="T91" i="17" s="1"/>
  <c r="V89" i="17"/>
  <c r="X89" i="17"/>
  <c r="Z89" i="17"/>
  <c r="Z91" i="17" s="1"/>
  <c r="AB89" i="17"/>
  <c r="O86" i="17"/>
  <c r="O87" i="17" s="1"/>
  <c r="Q86" i="17"/>
  <c r="T86" i="17"/>
  <c r="X86" i="17"/>
  <c r="Z86" i="17"/>
  <c r="V86" i="17"/>
  <c r="AB86" i="17"/>
  <c r="AD86" i="17"/>
  <c r="AG86" i="17"/>
  <c r="AE86" i="17" s="1"/>
  <c r="AK86" i="17" s="1"/>
  <c r="Z67" i="17"/>
  <c r="Y67" i="17" s="1"/>
  <c r="AG35" i="17"/>
  <c r="AE32" i="17"/>
  <c r="AK32" i="17" s="1"/>
  <c r="AA67" i="17"/>
  <c r="AI67" i="17"/>
  <c r="AE57" i="17"/>
  <c r="AK57" i="17" s="1"/>
  <c r="Q19" i="17"/>
  <c r="V15" i="17"/>
  <c r="AB11" i="17"/>
  <c r="V120" i="17"/>
  <c r="V123" i="17" s="1"/>
  <c r="V114" i="17"/>
  <c r="V115" i="17" s="1"/>
  <c r="U115" i="17" s="1"/>
  <c r="Z112" i="17"/>
  <c r="M107" i="17"/>
  <c r="Z106" i="17"/>
  <c r="Z107" i="17" s="1"/>
  <c r="AB105" i="17"/>
  <c r="AB107" i="17" s="1"/>
  <c r="T92" i="17"/>
  <c r="T95" i="17" s="1"/>
  <c r="AE88" i="17"/>
  <c r="AK88" i="17" s="1"/>
  <c r="AH87" i="17"/>
  <c r="O62" i="17"/>
  <c r="Q62" i="17"/>
  <c r="Q63" i="17" s="1"/>
  <c r="V62" i="17"/>
  <c r="X62" i="17"/>
  <c r="Z62" i="17"/>
  <c r="AB62" i="17"/>
  <c r="AD62" i="17"/>
  <c r="AE62" i="17"/>
  <c r="AK62" i="17" s="1"/>
  <c r="O33" i="17"/>
  <c r="O35" i="17" s="1"/>
  <c r="Q33" i="17"/>
  <c r="Q35" i="17" s="1"/>
  <c r="V33" i="17"/>
  <c r="X33" i="17"/>
  <c r="Z33" i="17"/>
  <c r="Z35" i="17" s="1"/>
  <c r="AB33" i="17"/>
  <c r="M35" i="17"/>
  <c r="AD33" i="17"/>
  <c r="AE33" i="17"/>
  <c r="AK33" i="17" s="1"/>
  <c r="AQ27" i="17"/>
  <c r="T11" i="17"/>
  <c r="AG85" i="17"/>
  <c r="AE85" i="17" s="1"/>
  <c r="AK85" i="17" s="1"/>
  <c r="Q85" i="17"/>
  <c r="Q87" i="17" s="1"/>
  <c r="T85" i="17"/>
  <c r="T87" i="17" s="1"/>
  <c r="V85" i="17"/>
  <c r="Z85" i="17"/>
  <c r="Z87" i="17" s="1"/>
  <c r="AB85" i="17"/>
  <c r="AB87" i="17" s="1"/>
  <c r="M87" i="17"/>
  <c r="T67" i="17"/>
  <c r="R67" i="17" s="1"/>
  <c r="X60" i="17"/>
  <c r="X63" i="17" s="1"/>
  <c r="AQ51" i="17"/>
  <c r="Q112" i="17"/>
  <c r="Q115" i="17" s="1"/>
  <c r="P115" i="17" s="1"/>
  <c r="Q106" i="17"/>
  <c r="T105" i="17"/>
  <c r="T107" i="17" s="1"/>
  <c r="M91" i="17"/>
  <c r="V88" i="17"/>
  <c r="AQ87" i="17"/>
  <c r="O77" i="17"/>
  <c r="O79" i="17" s="1"/>
  <c r="N79" i="17" s="1"/>
  <c r="Q77" i="17"/>
  <c r="Q79" i="17" s="1"/>
  <c r="P79" i="17" s="1"/>
  <c r="V77" i="17"/>
  <c r="V79" i="17" s="1"/>
  <c r="U79" i="17" s="1"/>
  <c r="X77" i="17"/>
  <c r="Z77" i="17"/>
  <c r="AD77" i="17"/>
  <c r="AD79" i="17" s="1"/>
  <c r="AE77" i="17"/>
  <c r="AK77" i="17" s="1"/>
  <c r="T75" i="17"/>
  <c r="AD67" i="17"/>
  <c r="U59" i="17"/>
  <c r="AC59" i="17"/>
  <c r="AP51" i="17"/>
  <c r="AE28" i="17"/>
  <c r="AK28" i="17" s="1"/>
  <c r="V9" i="17"/>
  <c r="V11" i="17" s="1"/>
  <c r="O60" i="17"/>
  <c r="O63" i="17" s="1"/>
  <c r="T60" i="17"/>
  <c r="T63" i="17" s="1"/>
  <c r="V60" i="17"/>
  <c r="V63" i="17" s="1"/>
  <c r="Z60" i="17"/>
  <c r="Z63" i="17" s="1"/>
  <c r="AB60" i="17"/>
  <c r="AD60" i="17"/>
  <c r="M63" i="17"/>
  <c r="AE60" i="17"/>
  <c r="AK60" i="17" s="1"/>
  <c r="AG60" i="17"/>
  <c r="AG63" i="17" s="1"/>
  <c r="O42" i="17"/>
  <c r="Q42" i="17"/>
  <c r="T42" i="17"/>
  <c r="V42" i="17"/>
  <c r="X42" i="17"/>
  <c r="Z42" i="17"/>
  <c r="AD42" i="17"/>
  <c r="AE42" i="17"/>
  <c r="AK42" i="17" s="1"/>
  <c r="V43" i="17"/>
  <c r="L39" i="17"/>
  <c r="AO39" i="17" s="1"/>
  <c r="AF39" i="17"/>
  <c r="AH39" i="17"/>
  <c r="O25" i="17"/>
  <c r="Q25" i="17"/>
  <c r="T25" i="17"/>
  <c r="V25" i="17"/>
  <c r="Z25" i="17"/>
  <c r="AB25" i="17"/>
  <c r="AD25" i="17"/>
  <c r="AG25" i="17"/>
  <c r="AE25" i="17" s="1"/>
  <c r="AK25" i="17" s="1"/>
  <c r="L47" i="17"/>
  <c r="AO47" i="17" s="1"/>
  <c r="AF47" i="17"/>
  <c r="AH47" i="17"/>
  <c r="AN47" i="17"/>
  <c r="AG23" i="17"/>
  <c r="AP19" i="17"/>
  <c r="X9" i="17"/>
  <c r="X11" i="17" s="1"/>
  <c r="Z9" i="17"/>
  <c r="AB9" i="17"/>
  <c r="M11" i="17"/>
  <c r="AD9" i="17"/>
  <c r="AD11" i="17" s="1"/>
  <c r="AJ11" i="17" s="1"/>
  <c r="AG9" i="17"/>
  <c r="AE9" i="17" s="1"/>
  <c r="AK9" i="17" s="1"/>
  <c r="O9" i="17"/>
  <c r="Q9" i="17"/>
  <c r="Q11" i="17" s="1"/>
  <c r="AH95" i="17"/>
  <c r="Q88" i="17"/>
  <c r="Q91" i="17" s="1"/>
  <c r="AB88" i="17"/>
  <c r="AB91" i="17" s="1"/>
  <c r="AG88" i="17"/>
  <c r="AG91" i="17" s="1"/>
  <c r="Z83" i="17"/>
  <c r="X73" i="17"/>
  <c r="X75" i="17" s="1"/>
  <c r="AB73" i="17"/>
  <c r="AB75" i="17" s="1"/>
  <c r="M75" i="17"/>
  <c r="AD73" i="17"/>
  <c r="AD75" i="17" s="1"/>
  <c r="AJ75" i="17" s="1"/>
  <c r="AG73" i="17"/>
  <c r="AE73" i="17" s="1"/>
  <c r="AK73" i="17" s="1"/>
  <c r="O73" i="17"/>
  <c r="Q73" i="17"/>
  <c r="Q75" i="17" s="1"/>
  <c r="O55" i="17"/>
  <c r="O43" i="17"/>
  <c r="AE20" i="17"/>
  <c r="AK20" i="17" s="1"/>
  <c r="O13" i="17"/>
  <c r="O15" i="17" s="1"/>
  <c r="Q13" i="17"/>
  <c r="Q15" i="17" s="1"/>
  <c r="T13" i="17"/>
  <c r="T15" i="17" s="1"/>
  <c r="V13" i="17"/>
  <c r="X13" i="17"/>
  <c r="Z13" i="17"/>
  <c r="AD13" i="17"/>
  <c r="AD15" i="17" s="1"/>
  <c r="AJ15" i="17" s="1"/>
  <c r="AE13" i="17"/>
  <c r="AK13" i="17" s="1"/>
  <c r="AD101" i="17"/>
  <c r="AI79" i="17"/>
  <c r="Q18" i="17"/>
  <c r="T18" i="17"/>
  <c r="V18" i="17"/>
  <c r="V19" i="17" s="1"/>
  <c r="U19" i="17" s="1"/>
  <c r="X18" i="17"/>
  <c r="AB18" i="17"/>
  <c r="AD18" i="17"/>
  <c r="AG18" i="17"/>
  <c r="AE18" i="17" s="1"/>
  <c r="AK18" i="17" s="1"/>
  <c r="AQ15" i="17"/>
  <c r="AG7" i="17"/>
  <c r="AD92" i="17"/>
  <c r="AD95" i="17" s="1"/>
  <c r="AJ95" i="17" s="1"/>
  <c r="V83" i="17"/>
  <c r="R79" i="17"/>
  <c r="AA79" i="17"/>
  <c r="AH23" i="17"/>
  <c r="AN23" i="17"/>
  <c r="AO23" i="17"/>
  <c r="L23" i="17"/>
  <c r="N19" i="17"/>
  <c r="P19" i="17"/>
  <c r="R19" i="17"/>
  <c r="AE8" i="17"/>
  <c r="AK8" i="17" s="1"/>
  <c r="M123" i="17"/>
  <c r="AE72" i="17"/>
  <c r="AK72" i="17" s="1"/>
  <c r="AG75" i="17"/>
  <c r="Q53" i="17"/>
  <c r="Q55" i="17" s="1"/>
  <c r="V53" i="17"/>
  <c r="V55" i="17" s="1"/>
  <c r="X53" i="17"/>
  <c r="X55" i="17" s="1"/>
  <c r="AB53" i="17"/>
  <c r="M55" i="17"/>
  <c r="AD53" i="17"/>
  <c r="AG53" i="17"/>
  <c r="AG55" i="17" s="1"/>
  <c r="U31" i="17"/>
  <c r="AA31" i="17"/>
  <c r="T19" i="17"/>
  <c r="M15" i="17"/>
  <c r="AD84" i="17"/>
  <c r="AD87" i="17" s="1"/>
  <c r="AJ87" i="17" s="1"/>
  <c r="O80" i="17"/>
  <c r="O83" i="17" s="1"/>
  <c r="AF79" i="17"/>
  <c r="AD78" i="17"/>
  <c r="AG76" i="17"/>
  <c r="O74" i="17"/>
  <c r="AH71" i="17"/>
  <c r="AG70" i="17"/>
  <c r="T66" i="17"/>
  <c r="V65" i="17"/>
  <c r="V67" i="17" s="1"/>
  <c r="U67" i="17" s="1"/>
  <c r="X64" i="17"/>
  <c r="X67" i="17" s="1"/>
  <c r="W67" i="17" s="1"/>
  <c r="L59" i="17"/>
  <c r="AO59" i="17" s="1"/>
  <c r="X58" i="17"/>
  <c r="Z57" i="17"/>
  <c r="AB56" i="17"/>
  <c r="AB59" i="17" s="1"/>
  <c r="AA59" i="17" s="1"/>
  <c r="AB50" i="17"/>
  <c r="AB51" i="17" s="1"/>
  <c r="AD49" i="17"/>
  <c r="O45" i="17"/>
  <c r="AG41" i="17"/>
  <c r="AE41" i="17" s="1"/>
  <c r="AK41" i="17" s="1"/>
  <c r="T37" i="17"/>
  <c r="T39" i="17" s="1"/>
  <c r="X29" i="17"/>
  <c r="X31" i="17" s="1"/>
  <c r="W31" i="17" s="1"/>
  <c r="Z28" i="17"/>
  <c r="Z31" i="17" s="1"/>
  <c r="Y31" i="17" s="1"/>
  <c r="M23" i="17"/>
  <c r="Z22" i="17"/>
  <c r="AB21" i="17"/>
  <c r="AB23" i="17" s="1"/>
  <c r="O16" i="17"/>
  <c r="O19" i="17" s="1"/>
  <c r="AG12" i="17"/>
  <c r="O10" i="17"/>
  <c r="AH7" i="17"/>
  <c r="AG6" i="17"/>
  <c r="AE6" i="17" s="1"/>
  <c r="AK6" i="17" s="1"/>
  <c r="AE70" i="17"/>
  <c r="AK70" i="17" s="1"/>
  <c r="AG69" i="17"/>
  <c r="AE69" i="17" s="1"/>
  <c r="AK69" i="17" s="1"/>
  <c r="X57" i="17"/>
  <c r="X59" i="17" s="1"/>
  <c r="W59" i="17" s="1"/>
  <c r="Z56" i="17"/>
  <c r="Z50" i="17"/>
  <c r="AG40" i="17"/>
  <c r="AH35" i="17"/>
  <c r="AG34" i="17"/>
  <c r="AE34" i="17" s="1"/>
  <c r="AK34" i="17" s="1"/>
  <c r="Z21" i="17"/>
  <c r="Z23" i="17" s="1"/>
  <c r="AG5" i="17"/>
  <c r="AE5" i="17" s="1"/>
  <c r="AK5" i="17" s="1"/>
  <c r="X84" i="17"/>
  <c r="X78" i="17"/>
  <c r="AB76" i="17"/>
  <c r="AB79" i="17" s="1"/>
  <c r="AB70" i="17"/>
  <c r="AD69" i="17"/>
  <c r="O65" i="17"/>
  <c r="Q64" i="17"/>
  <c r="Q67" i="17" s="1"/>
  <c r="P67" i="17" s="1"/>
  <c r="Q58" i="17"/>
  <c r="T57" i="17"/>
  <c r="V56" i="17"/>
  <c r="V59" i="17" s="1"/>
  <c r="V50" i="17"/>
  <c r="M43" i="17"/>
  <c r="AB41" i="17"/>
  <c r="AD40" i="17"/>
  <c r="AF35" i="17"/>
  <c r="AD34" i="17"/>
  <c r="Q29" i="17"/>
  <c r="T28" i="17"/>
  <c r="T31" i="17" s="1"/>
  <c r="R31" i="17" s="1"/>
  <c r="T22" i="17"/>
  <c r="V21" i="17"/>
  <c r="AB12" i="17"/>
  <c r="AB15" i="17" s="1"/>
  <c r="AB6" i="17"/>
  <c r="AD5" i="17"/>
  <c r="AE4" i="17"/>
  <c r="AK4" i="17" s="1"/>
  <c r="V84" i="17"/>
  <c r="V87" i="17" s="1"/>
  <c r="V78" i="17"/>
  <c r="Z76" i="17"/>
  <c r="Z79" i="17" s="1"/>
  <c r="Y79" i="17" s="1"/>
  <c r="Z70" i="17"/>
  <c r="AB69" i="17"/>
  <c r="O64" i="17"/>
  <c r="O67" i="17" s="1"/>
  <c r="N67" i="17" s="1"/>
  <c r="AE61" i="17"/>
  <c r="AK61" i="17" s="1"/>
  <c r="O58" i="17"/>
  <c r="Q57" i="17"/>
  <c r="T56" i="17"/>
  <c r="T50" i="17"/>
  <c r="Z41" i="17"/>
  <c r="AB40" i="17"/>
  <c r="AB34" i="17"/>
  <c r="O29" i="17"/>
  <c r="Q28" i="17"/>
  <c r="Q31" i="17" s="1"/>
  <c r="P31" i="17" s="1"/>
  <c r="AE26" i="17"/>
  <c r="AK26" i="17" s="1"/>
  <c r="Q22" i="17"/>
  <c r="T21" i="17"/>
  <c r="T23" i="17" s="1"/>
  <c r="Z12" i="17"/>
  <c r="Z15" i="17" s="1"/>
  <c r="M7" i="17"/>
  <c r="Z6" i="17"/>
  <c r="AB5" i="17"/>
  <c r="AD4" i="17"/>
  <c r="X76" i="17"/>
  <c r="L71" i="17"/>
  <c r="AO71" i="17" s="1"/>
  <c r="X70" i="17"/>
  <c r="Z69" i="17"/>
  <c r="AN59" i="17"/>
  <c r="O57" i="17"/>
  <c r="O59" i="17" s="1"/>
  <c r="N59" i="17" s="1"/>
  <c r="Q56" i="17"/>
  <c r="Q50" i="17"/>
  <c r="X41" i="17"/>
  <c r="Z40" i="17"/>
  <c r="Z43" i="17" s="1"/>
  <c r="Z34" i="17"/>
  <c r="O28" i="17"/>
  <c r="O22" i="17"/>
  <c r="Q21" i="17"/>
  <c r="Q23" i="17" s="1"/>
  <c r="AH19" i="17"/>
  <c r="X12" i="17"/>
  <c r="X6" i="17"/>
  <c r="Z5" i="17"/>
  <c r="AB4" i="17"/>
  <c r="X40" i="17"/>
  <c r="L35" i="17"/>
  <c r="AO35" i="17" s="1"/>
  <c r="X34" i="17"/>
  <c r="O21" i="17"/>
  <c r="O23" i="17" s="1"/>
  <c r="V6" i="17"/>
  <c r="X5" i="17"/>
  <c r="Z4" i="17"/>
  <c r="Z7" i="17" s="1"/>
  <c r="V69" i="17"/>
  <c r="V5" i="17"/>
  <c r="X4" i="17"/>
  <c r="X7" i="17" s="1"/>
  <c r="AE80" i="17"/>
  <c r="AK80" i="17" s="1"/>
  <c r="AE74" i="17"/>
  <c r="AK74" i="17" s="1"/>
  <c r="T69" i="17"/>
  <c r="AD52" i="17"/>
  <c r="AD46" i="17"/>
  <c r="AE45" i="17"/>
  <c r="AK45" i="17" s="1"/>
  <c r="T40" i="17"/>
  <c r="T43" i="17" s="1"/>
  <c r="T34" i="17"/>
  <c r="T35" i="17" s="1"/>
  <c r="AD17" i="17"/>
  <c r="AD19" i="17" s="1"/>
  <c r="AE16" i="17"/>
  <c r="AK16" i="17" s="1"/>
  <c r="AE10" i="17"/>
  <c r="AK10" i="17" s="1"/>
  <c r="T5" i="17"/>
  <c r="T7" i="17" s="1"/>
  <c r="V4" i="17"/>
  <c r="V7" i="17" s="1"/>
  <c r="AB80" i="17"/>
  <c r="AB83" i="17" s="1"/>
  <c r="AB74" i="17"/>
  <c r="AB45" i="17"/>
  <c r="AB16" i="17"/>
  <c r="AB19" i="17" s="1"/>
  <c r="AA19" i="17" s="1"/>
  <c r="AB10" i="17"/>
  <c r="Q4" i="17"/>
  <c r="Q7" i="17" s="1"/>
  <c r="AG28" i="17"/>
  <c r="AG31" i="17" s="1"/>
  <c r="X16" i="17"/>
  <c r="X10" i="17"/>
  <c r="AD43" i="10"/>
  <c r="AJ43" i="10" s="1"/>
  <c r="O51" i="10"/>
  <c r="AD47" i="10"/>
  <c r="AJ47" i="10" s="1"/>
  <c r="AK47" i="10"/>
  <c r="T41" i="10"/>
  <c r="T43" i="10" s="1"/>
  <c r="Q48" i="10"/>
  <c r="Q51" i="10" s="1"/>
  <c r="O49" i="10"/>
  <c r="AN51" i="10"/>
  <c r="AE52" i="10"/>
  <c r="AK52" i="10" s="1"/>
  <c r="AD53" i="10"/>
  <c r="AD55" i="10" s="1"/>
  <c r="AB54" i="10"/>
  <c r="AB55" i="10" s="1"/>
  <c r="AA55" i="10" s="1"/>
  <c r="AE55" i="10"/>
  <c r="V41" i="10"/>
  <c r="V43" i="10" s="1"/>
  <c r="AH47" i="10"/>
  <c r="T48" i="10"/>
  <c r="Q49" i="10"/>
  <c r="AG52" i="10"/>
  <c r="AE53" i="10"/>
  <c r="AK53" i="10" s="1"/>
  <c r="AD54" i="10"/>
  <c r="AF55" i="10"/>
  <c r="Z41" i="10"/>
  <c r="Z43" i="10" s="1"/>
  <c r="L43" i="10"/>
  <c r="AO43" i="10" s="1"/>
  <c r="V49" i="10"/>
  <c r="V51" i="10" s="1"/>
  <c r="AG54" i="10"/>
  <c r="AE54" i="10" s="1"/>
  <c r="AK54" i="10" s="1"/>
  <c r="AH55" i="10"/>
  <c r="T49" i="10"/>
  <c r="AB41" i="10"/>
  <c r="AB43" i="10" s="1"/>
  <c r="M43" i="10"/>
  <c r="AE40" i="10"/>
  <c r="AK40" i="10" s="1"/>
  <c r="AD41" i="10"/>
  <c r="Z49" i="10"/>
  <c r="Z51" i="10" s="1"/>
  <c r="L51" i="10"/>
  <c r="AO51" i="10" s="1"/>
  <c r="U55" i="10"/>
  <c r="Q44" i="10"/>
  <c r="O45" i="10"/>
  <c r="O47" i="10" s="1"/>
  <c r="N47" i="10" s="1"/>
  <c r="AN47" i="10"/>
  <c r="AE48" i="10"/>
  <c r="AK48" i="10" s="1"/>
  <c r="AD49" i="10"/>
  <c r="AD51" i="10" s="1"/>
  <c r="AJ51" i="10" s="1"/>
  <c r="U47" i="10"/>
  <c r="X49" i="10"/>
  <c r="X51" i="10" s="1"/>
  <c r="AE41" i="10"/>
  <c r="AK41" i="10" s="1"/>
  <c r="AF43" i="10"/>
  <c r="W47" i="10"/>
  <c r="AB49" i="10"/>
  <c r="AB51" i="10" s="1"/>
  <c r="M51" i="10"/>
  <c r="AG41" i="10"/>
  <c r="AG43" i="10" s="1"/>
  <c r="AH43" i="10"/>
  <c r="T44" i="10"/>
  <c r="T47" i="10" s="1"/>
  <c r="R47" i="10" s="1"/>
  <c r="Q45" i="10"/>
  <c r="AE49" i="10"/>
  <c r="AK49" i="10" s="1"/>
  <c r="AF51" i="10"/>
  <c r="W55" i="10"/>
  <c r="X41" i="10"/>
  <c r="X43" i="10" s="1"/>
  <c r="Q52" i="10"/>
  <c r="Q55" i="10" s="1"/>
  <c r="P55" i="10" s="1"/>
  <c r="O53" i="10"/>
  <c r="O55" i="10" s="1"/>
  <c r="N55" i="10" s="1"/>
  <c r="AN55" i="10"/>
  <c r="T52" i="10"/>
  <c r="T55" i="10" s="1"/>
  <c r="R55" i="10" s="1"/>
  <c r="Q53" i="10"/>
  <c r="O54" i="10"/>
  <c r="Y55" i="10"/>
  <c r="AB44" i="10"/>
  <c r="AB47" i="10" s="1"/>
  <c r="AA47" i="10" s="1"/>
  <c r="Z45" i="10"/>
  <c r="Z47" i="10" s="1"/>
  <c r="Y47" i="10" s="1"/>
  <c r="AC47" i="10"/>
  <c r="AG27" i="10"/>
  <c r="W27" i="10"/>
  <c r="AO27" i="10"/>
  <c r="V24" i="10"/>
  <c r="V27" i="10" s="1"/>
  <c r="U27" i="10" s="1"/>
  <c r="T25" i="10"/>
  <c r="Q26" i="10"/>
  <c r="Q27" i="10" s="1"/>
  <c r="P27" i="10" s="1"/>
  <c r="AP27" i="10"/>
  <c r="AG29" i="10"/>
  <c r="AE29" i="10" s="1"/>
  <c r="AK29" i="10" s="1"/>
  <c r="Q32" i="10"/>
  <c r="Q35" i="10" s="1"/>
  <c r="O33" i="10"/>
  <c r="O35" i="10" s="1"/>
  <c r="AN35" i="10"/>
  <c r="AD37" i="10"/>
  <c r="AD39" i="10" s="1"/>
  <c r="AB38" i="10"/>
  <c r="AB39" i="10" s="1"/>
  <c r="AA39" i="10" s="1"/>
  <c r="N39" i="10"/>
  <c r="Y27" i="10"/>
  <c r="X24" i="10"/>
  <c r="X27" i="10" s="1"/>
  <c r="T26" i="10"/>
  <c r="AA27" i="10"/>
  <c r="AH31" i="10"/>
  <c r="T32" i="10"/>
  <c r="T35" i="10" s="1"/>
  <c r="Q33" i="10"/>
  <c r="AE37" i="10"/>
  <c r="AK37" i="10" s="1"/>
  <c r="AD26" i="10"/>
  <c r="AD27" i="10" s="1"/>
  <c r="AF27" i="10"/>
  <c r="O28" i="10"/>
  <c r="AD32" i="10"/>
  <c r="AB33" i="10"/>
  <c r="AB35" i="10" s="1"/>
  <c r="M35" i="10"/>
  <c r="N27" i="10"/>
  <c r="L35" i="10"/>
  <c r="AO35" i="10" s="1"/>
  <c r="AE26" i="10"/>
  <c r="AK26" i="10" s="1"/>
  <c r="Q28" i="10"/>
  <c r="O29" i="10"/>
  <c r="AN31" i="10"/>
  <c r="AE32" i="10"/>
  <c r="AK32" i="10" s="1"/>
  <c r="AD33" i="10"/>
  <c r="AH27" i="10"/>
  <c r="T28" i="10"/>
  <c r="T31" i="10" s="1"/>
  <c r="Q29" i="10"/>
  <c r="AE33" i="10"/>
  <c r="AK33" i="10" s="1"/>
  <c r="AF35" i="10"/>
  <c r="W39" i="10"/>
  <c r="V28" i="10"/>
  <c r="V31" i="10" s="1"/>
  <c r="AB28" i="10"/>
  <c r="AB31" i="10" s="1"/>
  <c r="Z29" i="10"/>
  <c r="L31" i="10"/>
  <c r="AO31" i="10" s="1"/>
  <c r="V37" i="10"/>
  <c r="T38" i="10"/>
  <c r="T39" i="10" s="1"/>
  <c r="R39" i="10" s="1"/>
  <c r="Z28" i="10"/>
  <c r="AD28" i="10"/>
  <c r="AD31" i="10" s="1"/>
  <c r="AJ31" i="10" s="1"/>
  <c r="M31" i="10"/>
  <c r="V38" i="10"/>
  <c r="V39" i="10" s="1"/>
  <c r="U39" i="10" s="1"/>
  <c r="AE28" i="10"/>
  <c r="AK28" i="10" s="1"/>
  <c r="R23" i="10"/>
  <c r="V23" i="10"/>
  <c r="U23" i="10" s="1"/>
  <c r="AC15" i="10"/>
  <c r="AA15" i="10"/>
  <c r="P15" i="10"/>
  <c r="X23" i="10"/>
  <c r="W23" i="10" s="1"/>
  <c r="AB15" i="10"/>
  <c r="O19" i="10"/>
  <c r="AG7" i="10"/>
  <c r="AE4" i="10"/>
  <c r="AK4" i="10" s="1"/>
  <c r="AE13" i="10"/>
  <c r="AK13" i="10" s="1"/>
  <c r="V8" i="10"/>
  <c r="V11" i="10" s="1"/>
  <c r="Q10" i="10"/>
  <c r="AG13" i="10"/>
  <c r="AG15" i="10" s="1"/>
  <c r="AE14" i="10"/>
  <c r="AK14" i="10" s="1"/>
  <c r="Q16" i="10"/>
  <c r="Q19" i="10" s="1"/>
  <c r="O17" i="10"/>
  <c r="AN19" i="10"/>
  <c r="AE20" i="10"/>
  <c r="AK20" i="10" s="1"/>
  <c r="AD21" i="10"/>
  <c r="AB22" i="10"/>
  <c r="AB8" i="10"/>
  <c r="L11" i="10"/>
  <c r="AD8" i="10"/>
  <c r="AD11" i="10" s="1"/>
  <c r="AJ11" i="10" s="1"/>
  <c r="M11" i="10"/>
  <c r="Q4" i="10"/>
  <c r="Q7" i="10" s="1"/>
  <c r="O5" i="10"/>
  <c r="O7" i="10" s="1"/>
  <c r="AN7" i="10"/>
  <c r="AB10" i="10"/>
  <c r="AB16" i="10"/>
  <c r="AB19" i="10" s="1"/>
  <c r="Z17" i="10"/>
  <c r="Z19" i="10" s="1"/>
  <c r="L19" i="10"/>
  <c r="T4" i="10"/>
  <c r="Q5" i="10"/>
  <c r="AG8" i="10"/>
  <c r="AG11" i="10" s="1"/>
  <c r="AD10" i="10"/>
  <c r="AF11" i="10"/>
  <c r="AD16" i="10"/>
  <c r="AB17" i="10"/>
  <c r="M19" i="10"/>
  <c r="V4" i="10"/>
  <c r="V7" i="10" s="1"/>
  <c r="T5" i="10"/>
  <c r="O13" i="10"/>
  <c r="O15" i="10" s="1"/>
  <c r="N15" i="10" s="1"/>
  <c r="AN15" i="10"/>
  <c r="X4" i="10"/>
  <c r="V5" i="10"/>
  <c r="T6" i="10"/>
  <c r="AG10" i="10"/>
  <c r="AE10" i="10" s="1"/>
  <c r="AK10" i="10" s="1"/>
  <c r="AH11" i="10"/>
  <c r="T12" i="10"/>
  <c r="Q13" i="10"/>
  <c r="Q15" i="10" s="1"/>
  <c r="O14" i="10"/>
  <c r="AO15" i="10"/>
  <c r="AG16" i="10"/>
  <c r="AG19" i="10" s="1"/>
  <c r="AE17" i="10"/>
  <c r="AK17" i="10" s="1"/>
  <c r="AD18" i="10"/>
  <c r="AF19" i="10"/>
  <c r="O20" i="10"/>
  <c r="Z4" i="10"/>
  <c r="Z7" i="10" s="1"/>
  <c r="X5" i="10"/>
  <c r="V12" i="10"/>
  <c r="T13" i="10"/>
  <c r="Q14" i="10"/>
  <c r="AP15" i="10"/>
  <c r="Q20" i="10"/>
  <c r="Q23" i="10" s="1"/>
  <c r="P23" i="10" s="1"/>
  <c r="AB4" i="10"/>
  <c r="Z5" i="10"/>
  <c r="X6" i="10"/>
  <c r="L7" i="10"/>
  <c r="X12" i="10"/>
  <c r="X15" i="10" s="1"/>
  <c r="W15" i="10" s="1"/>
  <c r="V13" i="10"/>
  <c r="T14" i="10"/>
  <c r="T20" i="10"/>
  <c r="T23" i="10" s="1"/>
  <c r="Q21" i="10"/>
  <c r="O22" i="10"/>
  <c r="AD4" i="10"/>
  <c r="AD7" i="10" s="1"/>
  <c r="AJ7" i="10" s="1"/>
  <c r="AB5" i="10"/>
  <c r="M7" i="10"/>
  <c r="AD5" i="10"/>
  <c r="AE5" i="10"/>
  <c r="AK5" i="10" s="1"/>
  <c r="O8" i="10"/>
  <c r="O11" i="10" s="1"/>
  <c r="AD12" i="10"/>
  <c r="AD15" i="10" s="1"/>
  <c r="AJ15" i="10" s="1"/>
  <c r="AB13" i="10"/>
  <c r="Z14" i="10"/>
  <c r="Z15" i="10" s="1"/>
  <c r="Y15" i="10" s="1"/>
  <c r="Z20" i="10"/>
  <c r="Z23" i="10" s="1"/>
  <c r="Y23" i="10" s="1"/>
  <c r="Q8" i="10"/>
  <c r="Q11" i="10" s="1"/>
  <c r="AN11" i="10"/>
  <c r="AB20" i="10"/>
  <c r="AB23" i="10" s="1"/>
  <c r="AA23" i="10" s="1"/>
  <c r="AD20" i="10"/>
  <c r="AD119" i="9"/>
  <c r="W119" i="9"/>
  <c r="Q116" i="9"/>
  <c r="Q119" i="9" s="1"/>
  <c r="P119" i="9" s="1"/>
  <c r="O117" i="9"/>
  <c r="O119" i="9" s="1"/>
  <c r="N119" i="9" s="1"/>
  <c r="AN119" i="9"/>
  <c r="AD121" i="9"/>
  <c r="AB122" i="9"/>
  <c r="AB123" i="9" s="1"/>
  <c r="AA123" i="9" s="1"/>
  <c r="T116" i="9"/>
  <c r="T119" i="9" s="1"/>
  <c r="R119" i="9" s="1"/>
  <c r="Q117" i="9"/>
  <c r="O118" i="9"/>
  <c r="Y119" i="9"/>
  <c r="AG120" i="9"/>
  <c r="AD122" i="9"/>
  <c r="AF123" i="9"/>
  <c r="V116" i="9"/>
  <c r="V119" i="9" s="1"/>
  <c r="AG121" i="9"/>
  <c r="AE121" i="9" s="1"/>
  <c r="AK121" i="9" s="1"/>
  <c r="AA119" i="9"/>
  <c r="AE116" i="9"/>
  <c r="AK116" i="9" s="1"/>
  <c r="AD117" i="9"/>
  <c r="AG116" i="9"/>
  <c r="AG119" i="9" s="1"/>
  <c r="AF119" i="9"/>
  <c r="Q120" i="9"/>
  <c r="Q123" i="9" s="1"/>
  <c r="P123" i="9" s="1"/>
  <c r="O121" i="9"/>
  <c r="O123" i="9" s="1"/>
  <c r="N123" i="9" s="1"/>
  <c r="T120" i="9"/>
  <c r="T123" i="9" s="1"/>
  <c r="R123" i="9" s="1"/>
  <c r="Q121" i="9"/>
  <c r="V121" i="9"/>
  <c r="V123" i="9" s="1"/>
  <c r="U123" i="9" s="1"/>
  <c r="U119" i="9"/>
  <c r="Z120" i="9"/>
  <c r="X121" i="9"/>
  <c r="X123" i="9" s="1"/>
  <c r="W123" i="9" s="1"/>
  <c r="Z121" i="9"/>
  <c r="AD120" i="9"/>
  <c r="Y115" i="9"/>
  <c r="P115" i="9"/>
  <c r="N115" i="9"/>
  <c r="O111" i="9"/>
  <c r="T103" i="9"/>
  <c r="AE105" i="9"/>
  <c r="AK105" i="9" s="1"/>
  <c r="Q103" i="9"/>
  <c r="Z103" i="9"/>
  <c r="AD111" i="9"/>
  <c r="AJ111" i="9" s="1"/>
  <c r="X115" i="9"/>
  <c r="W115" i="9" s="1"/>
  <c r="AD103" i="9"/>
  <c r="AJ103" i="9" s="1"/>
  <c r="AE104" i="9"/>
  <c r="AK104" i="9" s="1"/>
  <c r="AG103" i="9"/>
  <c r="W111" i="9"/>
  <c r="AD96" i="9"/>
  <c r="AD99" i="9" s="1"/>
  <c r="AJ99" i="9" s="1"/>
  <c r="Z92" i="9"/>
  <c r="X93" i="9"/>
  <c r="V94" i="9"/>
  <c r="V100" i="9"/>
  <c r="V103" i="9" s="1"/>
  <c r="T101" i="9"/>
  <c r="Q102" i="9"/>
  <c r="AG105" i="9"/>
  <c r="Q108" i="9"/>
  <c r="Q111" i="9" s="1"/>
  <c r="P111" i="9" s="1"/>
  <c r="O109" i="9"/>
  <c r="AN111" i="9"/>
  <c r="AD113" i="9"/>
  <c r="AB114" i="9"/>
  <c r="AB115" i="9" s="1"/>
  <c r="AA115" i="9" s="1"/>
  <c r="AB92" i="9"/>
  <c r="AB95" i="9" s="1"/>
  <c r="Z93" i="9"/>
  <c r="X94" i="9"/>
  <c r="X95" i="9" s="1"/>
  <c r="X100" i="9"/>
  <c r="X103" i="9" s="1"/>
  <c r="V101" i="9"/>
  <c r="T102" i="9"/>
  <c r="AG106" i="9"/>
  <c r="AE106" i="9" s="1"/>
  <c r="AK106" i="9" s="1"/>
  <c r="AH107" i="9"/>
  <c r="T108" i="9"/>
  <c r="T111" i="9" s="1"/>
  <c r="Q109" i="9"/>
  <c r="Y111" i="9"/>
  <c r="AG112" i="9"/>
  <c r="AG115" i="9" s="1"/>
  <c r="AE113" i="9"/>
  <c r="AK113" i="9" s="1"/>
  <c r="AD114" i="9"/>
  <c r="AF115" i="9"/>
  <c r="AD92" i="9"/>
  <c r="M95" i="9"/>
  <c r="AE92" i="9"/>
  <c r="AK92" i="9" s="1"/>
  <c r="AG92" i="9"/>
  <c r="AG95" i="9" s="1"/>
  <c r="O96" i="9"/>
  <c r="O99" i="9" s="1"/>
  <c r="Z102" i="9"/>
  <c r="M103" i="9"/>
  <c r="AD93" i="9"/>
  <c r="AG93" i="9"/>
  <c r="AE93" i="9" s="1"/>
  <c r="AK93" i="9" s="1"/>
  <c r="AE94" i="9"/>
  <c r="AK94" i="9" s="1"/>
  <c r="Q96" i="9"/>
  <c r="Q99" i="9" s="1"/>
  <c r="O97" i="9"/>
  <c r="AN99" i="9"/>
  <c r="AE100" i="9"/>
  <c r="AK100" i="9" s="1"/>
  <c r="AD101" i="9"/>
  <c r="AB102" i="9"/>
  <c r="AB103" i="9" s="1"/>
  <c r="AB108" i="9"/>
  <c r="AB111" i="9" s="1"/>
  <c r="AA111" i="9" s="1"/>
  <c r="L111" i="9"/>
  <c r="AO111" i="9" s="1"/>
  <c r="AC111" i="9"/>
  <c r="T96" i="9"/>
  <c r="AF103" i="9"/>
  <c r="V96" i="9"/>
  <c r="V99" i="9" s="1"/>
  <c r="T97" i="9"/>
  <c r="Q98" i="9"/>
  <c r="AG101" i="9"/>
  <c r="AE101" i="9" s="1"/>
  <c r="AK101" i="9" s="1"/>
  <c r="AE102" i="9"/>
  <c r="AK102" i="9" s="1"/>
  <c r="Q104" i="9"/>
  <c r="Q107" i="9" s="1"/>
  <c r="O105" i="9"/>
  <c r="O107" i="9" s="1"/>
  <c r="AN107" i="9"/>
  <c r="AE108" i="9"/>
  <c r="AK108" i="9" s="1"/>
  <c r="N111" i="9"/>
  <c r="AE111" i="9"/>
  <c r="AK111" i="9" s="1"/>
  <c r="X96" i="9"/>
  <c r="X99" i="9" s="1"/>
  <c r="AH103" i="9"/>
  <c r="Q105" i="9"/>
  <c r="L99" i="9"/>
  <c r="AO99" i="9" s="1"/>
  <c r="M99" i="9"/>
  <c r="R111" i="9"/>
  <c r="Q92" i="9"/>
  <c r="O93" i="9"/>
  <c r="AE96" i="9"/>
  <c r="AK96" i="9" s="1"/>
  <c r="AD97" i="9"/>
  <c r="Z105" i="9"/>
  <c r="Z107" i="9" s="1"/>
  <c r="L107" i="9"/>
  <c r="AO107" i="9" s="1"/>
  <c r="V113" i="9"/>
  <c r="T114" i="9"/>
  <c r="T115" i="9" s="1"/>
  <c r="R115" i="9" s="1"/>
  <c r="O92" i="9"/>
  <c r="O95" i="9" s="1"/>
  <c r="T92" i="9"/>
  <c r="T95" i="9" s="1"/>
  <c r="Q93" i="9"/>
  <c r="O94" i="9"/>
  <c r="AF99" i="9"/>
  <c r="O100" i="9"/>
  <c r="O103" i="9" s="1"/>
  <c r="AB105" i="9"/>
  <c r="AB107" i="9" s="1"/>
  <c r="M107" i="9"/>
  <c r="U111" i="9"/>
  <c r="X113" i="9"/>
  <c r="V114" i="9"/>
  <c r="V115" i="9" s="1"/>
  <c r="U115" i="9" s="1"/>
  <c r="V92" i="9"/>
  <c r="V95" i="9" s="1"/>
  <c r="T93" i="9"/>
  <c r="AD105" i="9"/>
  <c r="AD107" i="9" s="1"/>
  <c r="AJ107" i="9" s="1"/>
  <c r="X114" i="9"/>
  <c r="AD112" i="9"/>
  <c r="AD115" i="9" s="1"/>
  <c r="AJ115" i="9" s="1"/>
  <c r="N67" i="9"/>
  <c r="AB91" i="9"/>
  <c r="AA91" i="9" s="1"/>
  <c r="O87" i="9"/>
  <c r="X91" i="9"/>
  <c r="W91" i="9" s="1"/>
  <c r="AD75" i="9"/>
  <c r="AJ67" i="9"/>
  <c r="AC67" i="9"/>
  <c r="AG67" i="9"/>
  <c r="AD87" i="9"/>
  <c r="AJ87" i="9" s="1"/>
  <c r="AG87" i="9"/>
  <c r="AG75" i="9"/>
  <c r="AE72" i="9"/>
  <c r="Z68" i="9"/>
  <c r="X69" i="9"/>
  <c r="X71" i="9" s="1"/>
  <c r="V70" i="9"/>
  <c r="V76" i="9"/>
  <c r="V79" i="9" s="1"/>
  <c r="T77" i="9"/>
  <c r="T79" i="9" s="1"/>
  <c r="AG81" i="9"/>
  <c r="AE81" i="9" s="1"/>
  <c r="AK81" i="9" s="1"/>
  <c r="AE82" i="9"/>
  <c r="AK82" i="9" s="1"/>
  <c r="O85" i="9"/>
  <c r="AN87" i="9"/>
  <c r="AE88" i="9"/>
  <c r="AK88" i="9" s="1"/>
  <c r="AD89" i="9"/>
  <c r="AD91" i="9" s="1"/>
  <c r="AB90" i="9"/>
  <c r="AH83" i="9"/>
  <c r="AF91" i="9"/>
  <c r="Z69" i="9"/>
  <c r="O64" i="9"/>
  <c r="O67" i="9" s="1"/>
  <c r="W67" i="9"/>
  <c r="AD68" i="9"/>
  <c r="AB69" i="9"/>
  <c r="Z70" i="9"/>
  <c r="M71" i="9"/>
  <c r="Z76" i="9"/>
  <c r="Z79" i="9" s="1"/>
  <c r="AP87" i="9"/>
  <c r="AE67" i="9"/>
  <c r="AB68" i="9"/>
  <c r="X70" i="9"/>
  <c r="X76" i="9"/>
  <c r="X79" i="9" s="1"/>
  <c r="Q64" i="9"/>
  <c r="Q67" i="9" s="1"/>
  <c r="P67" i="9" s="1"/>
  <c r="AN67" i="9"/>
  <c r="AD69" i="9"/>
  <c r="AB70" i="9"/>
  <c r="AB76" i="9"/>
  <c r="AB79" i="9" s="1"/>
  <c r="AH91" i="9"/>
  <c r="Y67" i="9"/>
  <c r="AG68" i="9"/>
  <c r="AD70" i="9"/>
  <c r="AD76" i="9"/>
  <c r="AD79" i="9" s="1"/>
  <c r="AJ79" i="9" s="1"/>
  <c r="M79" i="9"/>
  <c r="V64" i="9"/>
  <c r="V67" i="9" s="1"/>
  <c r="U67" i="9" s="1"/>
  <c r="AG69" i="9"/>
  <c r="O73" i="9"/>
  <c r="O75" i="9" s="1"/>
  <c r="N75" i="9" s="1"/>
  <c r="AN75" i="9"/>
  <c r="AE76" i="9"/>
  <c r="AK76" i="9" s="1"/>
  <c r="L87" i="9"/>
  <c r="AO87" i="9" s="1"/>
  <c r="L75" i="9"/>
  <c r="AO75" i="9" s="1"/>
  <c r="AE69" i="9"/>
  <c r="AK69" i="9" s="1"/>
  <c r="W75" i="9"/>
  <c r="T66" i="9"/>
  <c r="T67" i="9" s="1"/>
  <c r="R67" i="9" s="1"/>
  <c r="AA67" i="9"/>
  <c r="AG70" i="9"/>
  <c r="AE70" i="9" s="1"/>
  <c r="AK70" i="9" s="1"/>
  <c r="T72" i="9"/>
  <c r="Q73" i="9"/>
  <c r="Q75" i="9" s="1"/>
  <c r="P75" i="9" s="1"/>
  <c r="O74" i="9"/>
  <c r="Y75" i="9"/>
  <c r="AG76" i="9"/>
  <c r="AF79" i="9"/>
  <c r="O80" i="9"/>
  <c r="O83" i="9" s="1"/>
  <c r="AB85" i="9"/>
  <c r="AB87" i="9" s="1"/>
  <c r="M87" i="9"/>
  <c r="U91" i="9"/>
  <c r="V72" i="9"/>
  <c r="V75" i="9" s="1"/>
  <c r="U75" i="9" s="1"/>
  <c r="T73" i="9"/>
  <c r="Q74" i="9"/>
  <c r="AG77" i="9"/>
  <c r="AE77" i="9" s="1"/>
  <c r="AK77" i="9" s="1"/>
  <c r="Q80" i="9"/>
  <c r="Q83" i="9" s="1"/>
  <c r="AN83" i="9"/>
  <c r="AD85" i="9"/>
  <c r="AH79" i="9"/>
  <c r="T80" i="9"/>
  <c r="T83" i="9" s="1"/>
  <c r="Q81" i="9"/>
  <c r="O82" i="9"/>
  <c r="AE85" i="9"/>
  <c r="AK85" i="9" s="1"/>
  <c r="AF87" i="9"/>
  <c r="O88" i="9"/>
  <c r="V80" i="9"/>
  <c r="V83" i="9" s="1"/>
  <c r="Q88" i="9"/>
  <c r="Q91" i="9" s="1"/>
  <c r="P91" i="9" s="1"/>
  <c r="O89" i="9"/>
  <c r="AN91" i="9"/>
  <c r="AF67" i="9"/>
  <c r="O68" i="9"/>
  <c r="O71" i="9" s="1"/>
  <c r="Q68" i="9"/>
  <c r="L83" i="9"/>
  <c r="AO83" i="9" s="1"/>
  <c r="T68" i="9"/>
  <c r="T71" i="9" s="1"/>
  <c r="Q69" i="9"/>
  <c r="O70" i="9"/>
  <c r="AE73" i="9"/>
  <c r="AK73" i="9" s="1"/>
  <c r="AD74" i="9"/>
  <c r="AF75" i="9"/>
  <c r="O76" i="9"/>
  <c r="AD80" i="9"/>
  <c r="AD83" i="9" s="1"/>
  <c r="AJ83" i="9" s="1"/>
  <c r="M83" i="9"/>
  <c r="V68" i="9"/>
  <c r="T69" i="9"/>
  <c r="Q70" i="9"/>
  <c r="AE74" i="9"/>
  <c r="AK74" i="9" s="1"/>
  <c r="Q76" i="9"/>
  <c r="Q79" i="9" s="1"/>
  <c r="O77" i="9"/>
  <c r="AE80" i="9"/>
  <c r="AK80" i="9" s="1"/>
  <c r="AG11" i="9"/>
  <c r="AE8" i="9"/>
  <c r="AK8" i="9" s="1"/>
  <c r="AE24" i="9"/>
  <c r="AK24" i="9" s="1"/>
  <c r="AB63" i="9"/>
  <c r="AA63" i="9" s="1"/>
  <c r="U31" i="9"/>
  <c r="R31" i="9"/>
  <c r="P31" i="9"/>
  <c r="AA31" i="9"/>
  <c r="W31" i="9"/>
  <c r="AC31" i="9"/>
  <c r="AB51" i="9"/>
  <c r="AE53" i="9"/>
  <c r="AK53" i="9" s="1"/>
  <c r="AG47" i="9"/>
  <c r="T51" i="9"/>
  <c r="AG43" i="9"/>
  <c r="AB35" i="9"/>
  <c r="AG19" i="9"/>
  <c r="AE18" i="9"/>
  <c r="AK18" i="9" s="1"/>
  <c r="O23" i="9"/>
  <c r="T39" i="9"/>
  <c r="AE52" i="9"/>
  <c r="AK52" i="9" s="1"/>
  <c r="W63" i="9"/>
  <c r="AG39" i="9"/>
  <c r="T9" i="9"/>
  <c r="Q16" i="9"/>
  <c r="Q19" i="9" s="1"/>
  <c r="AB4" i="9"/>
  <c r="AB7" i="9" s="1"/>
  <c r="Z5" i="9"/>
  <c r="Z7" i="9" s="1"/>
  <c r="X6" i="9"/>
  <c r="X12" i="9"/>
  <c r="V13" i="9"/>
  <c r="V15" i="9" s="1"/>
  <c r="U15" i="9" s="1"/>
  <c r="AG18" i="9"/>
  <c r="AH19" i="9"/>
  <c r="Q21" i="9"/>
  <c r="Q23" i="9" s="1"/>
  <c r="AO23" i="9"/>
  <c r="AG24" i="9"/>
  <c r="AG27" i="9" s="1"/>
  <c r="AD26" i="9"/>
  <c r="AF27" i="9"/>
  <c r="AD32" i="9"/>
  <c r="AB33" i="9"/>
  <c r="Z34" i="9"/>
  <c r="Z35" i="9" s="1"/>
  <c r="M35" i="9"/>
  <c r="Z40" i="9"/>
  <c r="Z43" i="9" s="1"/>
  <c r="X41" i="9"/>
  <c r="X43" i="9" s="1"/>
  <c r="V42" i="9"/>
  <c r="V43" i="9" s="1"/>
  <c r="V48" i="9"/>
  <c r="Q50" i="9"/>
  <c r="AG53" i="9"/>
  <c r="Q56" i="9"/>
  <c r="Q59" i="9" s="1"/>
  <c r="O57" i="9"/>
  <c r="O59" i="9" s="1"/>
  <c r="AN59" i="9"/>
  <c r="AD61" i="9"/>
  <c r="AB62" i="9"/>
  <c r="AD4" i="9"/>
  <c r="AD7" i="9" s="1"/>
  <c r="AJ7" i="9" s="1"/>
  <c r="AB5" i="9"/>
  <c r="Z6" i="9"/>
  <c r="M7" i="9"/>
  <c r="Z12" i="9"/>
  <c r="X13" i="9"/>
  <c r="T21" i="9"/>
  <c r="T23" i="9" s="1"/>
  <c r="AE26" i="9"/>
  <c r="AK26" i="9" s="1"/>
  <c r="AD33" i="9"/>
  <c r="AB34" i="9"/>
  <c r="AB40" i="9"/>
  <c r="AB43" i="9" s="1"/>
  <c r="Z41" i="9"/>
  <c r="X42" i="9"/>
  <c r="X48" i="9"/>
  <c r="X51" i="9" s="1"/>
  <c r="T50" i="9"/>
  <c r="AA51" i="9"/>
  <c r="AG54" i="9"/>
  <c r="AE54" i="9" s="1"/>
  <c r="AK54" i="9" s="1"/>
  <c r="AH55" i="9"/>
  <c r="T56" i="9"/>
  <c r="T59" i="9" s="1"/>
  <c r="AG60" i="9"/>
  <c r="AG63" i="9" s="1"/>
  <c r="AD62" i="9"/>
  <c r="AE4" i="9"/>
  <c r="AK4" i="9" s="1"/>
  <c r="AD5" i="9"/>
  <c r="AB6" i="9"/>
  <c r="AB12" i="9"/>
  <c r="AB15" i="9" s="1"/>
  <c r="AA15" i="9" s="1"/>
  <c r="Z13" i="9"/>
  <c r="L15" i="9"/>
  <c r="AC15" i="9"/>
  <c r="V21" i="9"/>
  <c r="V23" i="9" s="1"/>
  <c r="AG26" i="9"/>
  <c r="AH27" i="9"/>
  <c r="O30" i="9"/>
  <c r="O31" i="9" s="1"/>
  <c r="N31" i="9" s="1"/>
  <c r="AG32" i="9"/>
  <c r="AG35" i="9" s="1"/>
  <c r="AE33" i="9"/>
  <c r="AK33" i="9" s="1"/>
  <c r="AD34" i="9"/>
  <c r="AF35" i="9"/>
  <c r="O36" i="9"/>
  <c r="AD40" i="9"/>
  <c r="AD43" i="9" s="1"/>
  <c r="AJ43" i="9" s="1"/>
  <c r="AB41" i="9"/>
  <c r="Z42" i="9"/>
  <c r="M43" i="9"/>
  <c r="Z48" i="9"/>
  <c r="Z51" i="9" s="1"/>
  <c r="Y51" i="9" s="1"/>
  <c r="V50" i="9"/>
  <c r="V56" i="9"/>
  <c r="V59" i="9" s="1"/>
  <c r="AG61" i="9"/>
  <c r="AE61" i="9" s="1"/>
  <c r="AK61" i="9" s="1"/>
  <c r="AE62" i="9"/>
  <c r="AK62" i="9" s="1"/>
  <c r="AE40" i="9"/>
  <c r="AK40" i="9" s="1"/>
  <c r="O38" i="9"/>
  <c r="L23" i="9"/>
  <c r="AG6" i="9"/>
  <c r="AE6" i="9" s="1"/>
  <c r="AK6" i="9" s="1"/>
  <c r="T8" i="9"/>
  <c r="Q9" i="9"/>
  <c r="O10" i="9"/>
  <c r="AO11" i="9"/>
  <c r="AG12" i="9"/>
  <c r="AE13" i="9"/>
  <c r="AK13" i="9" s="1"/>
  <c r="AF15" i="9"/>
  <c r="O16" i="9"/>
  <c r="O19" i="9" s="1"/>
  <c r="AB21" i="9"/>
  <c r="AB23" i="9" s="1"/>
  <c r="M23" i="9"/>
  <c r="V36" i="9"/>
  <c r="V39" i="9" s="1"/>
  <c r="Q38" i="9"/>
  <c r="Q39" i="9" s="1"/>
  <c r="AG41" i="9"/>
  <c r="AE41" i="9" s="1"/>
  <c r="AK41" i="9" s="1"/>
  <c r="AE42" i="9"/>
  <c r="AK42" i="9" s="1"/>
  <c r="Q44" i="9"/>
  <c r="O45" i="9"/>
  <c r="O47" i="9" s="1"/>
  <c r="AN47" i="9"/>
  <c r="AE48" i="9"/>
  <c r="AK48" i="9" s="1"/>
  <c r="AB50" i="9"/>
  <c r="AB56" i="9"/>
  <c r="AB59" i="9" s="1"/>
  <c r="L59" i="9"/>
  <c r="AO59" i="9" s="1"/>
  <c r="AD50" i="9"/>
  <c r="AD51" i="9" s="1"/>
  <c r="O52" i="9"/>
  <c r="O55" i="9" s="1"/>
  <c r="AD56" i="9"/>
  <c r="AD59" i="9" s="1"/>
  <c r="AJ59" i="9" s="1"/>
  <c r="M59" i="9"/>
  <c r="X8" i="9"/>
  <c r="X11" i="9" s="1"/>
  <c r="V9" i="9"/>
  <c r="V11" i="9" s="1"/>
  <c r="T10" i="9"/>
  <c r="AH15" i="9"/>
  <c r="T16" i="9"/>
  <c r="Q17" i="9"/>
  <c r="O18" i="9"/>
  <c r="AG20" i="9"/>
  <c r="AE21" i="9"/>
  <c r="AK21" i="9" s="1"/>
  <c r="AF23" i="9"/>
  <c r="O24" i="9"/>
  <c r="O27" i="9" s="1"/>
  <c r="AD28" i="9"/>
  <c r="AD31" i="9" s="1"/>
  <c r="AJ31" i="9" s="1"/>
  <c r="Z30" i="9"/>
  <c r="Z31" i="9" s="1"/>
  <c r="Y31" i="9" s="1"/>
  <c r="Z36" i="9"/>
  <c r="Z39" i="9" s="1"/>
  <c r="V38" i="9"/>
  <c r="V44" i="9"/>
  <c r="T45" i="9"/>
  <c r="T47" i="9" s="1"/>
  <c r="Q46" i="9"/>
  <c r="Q52" i="9"/>
  <c r="Q55" i="9" s="1"/>
  <c r="AN55" i="9"/>
  <c r="AE56" i="9"/>
  <c r="AK56" i="9" s="1"/>
  <c r="X9" i="9"/>
  <c r="V10" i="9"/>
  <c r="V16" i="9"/>
  <c r="V19" i="9" s="1"/>
  <c r="Q18" i="9"/>
  <c r="AG21" i="9"/>
  <c r="Q24" i="9"/>
  <c r="AE28" i="9"/>
  <c r="AK28" i="9" s="1"/>
  <c r="X38" i="9"/>
  <c r="X39" i="9" s="1"/>
  <c r="X44" i="9"/>
  <c r="X47" i="9" s="1"/>
  <c r="V45" i="9"/>
  <c r="AG50" i="9"/>
  <c r="AG51" i="9" s="1"/>
  <c r="AG56" i="9"/>
  <c r="AG59" i="9" s="1"/>
  <c r="AF59" i="9"/>
  <c r="Z9" i="9"/>
  <c r="X10" i="9"/>
  <c r="X16" i="9"/>
  <c r="T18" i="9"/>
  <c r="AH23" i="9"/>
  <c r="T24" i="9"/>
  <c r="T27" i="9" s="1"/>
  <c r="Z38" i="9"/>
  <c r="M39" i="9"/>
  <c r="Z44" i="9"/>
  <c r="X45" i="9"/>
  <c r="R51" i="9"/>
  <c r="O4" i="9"/>
  <c r="O7" i="9" s="1"/>
  <c r="AB9" i="9"/>
  <c r="AB11" i="9" s="1"/>
  <c r="Z10" i="9"/>
  <c r="M11" i="9"/>
  <c r="Z16" i="9"/>
  <c r="V18" i="9"/>
  <c r="V24" i="9"/>
  <c r="Q26" i="9"/>
  <c r="Q32" i="9"/>
  <c r="Q35" i="9" s="1"/>
  <c r="O33" i="9"/>
  <c r="O35" i="9" s="1"/>
  <c r="AN35" i="9"/>
  <c r="AB38" i="9"/>
  <c r="AB39" i="9" s="1"/>
  <c r="AB44" i="9"/>
  <c r="AB47" i="9" s="1"/>
  <c r="Z45" i="9"/>
  <c r="X46" i="9"/>
  <c r="L47" i="9"/>
  <c r="AO47" i="9" s="1"/>
  <c r="X52" i="9"/>
  <c r="X55" i="9" s="1"/>
  <c r="O62" i="9"/>
  <c r="O63" i="9" s="1"/>
  <c r="N63" i="9" s="1"/>
  <c r="Q4" i="9"/>
  <c r="AD9" i="9"/>
  <c r="AB10" i="9"/>
  <c r="AB16" i="9"/>
  <c r="X18" i="9"/>
  <c r="X24" i="9"/>
  <c r="X27" i="9" s="1"/>
  <c r="Q33" i="9"/>
  <c r="AD38" i="9"/>
  <c r="AD39" i="9" s="1"/>
  <c r="AJ39" i="9" s="1"/>
  <c r="AD44" i="9"/>
  <c r="AB45" i="9"/>
  <c r="M47" i="9"/>
  <c r="Q62" i="9"/>
  <c r="Q63" i="9" s="1"/>
  <c r="P63" i="9" s="1"/>
  <c r="O9" i="9"/>
  <c r="O11" i="9" s="1"/>
  <c r="Q10" i="9"/>
  <c r="Q11" i="9" s="1"/>
  <c r="P15" i="9"/>
  <c r="T38" i="9"/>
  <c r="T4" i="9"/>
  <c r="Q5" i="9"/>
  <c r="O6" i="9"/>
  <c r="AE9" i="9"/>
  <c r="AK9" i="9" s="1"/>
  <c r="AD10" i="9"/>
  <c r="AD11" i="9" s="1"/>
  <c r="AJ11" i="9" s="1"/>
  <c r="AF11" i="9"/>
  <c r="O12" i="9"/>
  <c r="AD16" i="9"/>
  <c r="Z18" i="9"/>
  <c r="M19" i="9"/>
  <c r="Z24" i="9"/>
  <c r="Z27" i="9" s="1"/>
  <c r="V26" i="9"/>
  <c r="V32" i="9"/>
  <c r="V35" i="9" s="1"/>
  <c r="T33" i="9"/>
  <c r="T35" i="9" s="1"/>
  <c r="AE38" i="9"/>
  <c r="AK38" i="9" s="1"/>
  <c r="O41" i="9"/>
  <c r="O43" i="9" s="1"/>
  <c r="AE44" i="9"/>
  <c r="AK44" i="9" s="1"/>
  <c r="AD45" i="9"/>
  <c r="L55" i="9"/>
  <c r="AO55" i="9" s="1"/>
  <c r="V61" i="9"/>
  <c r="V63" i="9" s="1"/>
  <c r="U63" i="9" s="1"/>
  <c r="T62" i="9"/>
  <c r="T63" i="9" s="1"/>
  <c r="R63" i="9" s="1"/>
  <c r="V4" i="9"/>
  <c r="V7" i="9" s="1"/>
  <c r="T5" i="9"/>
  <c r="Q6" i="9"/>
  <c r="AE10" i="9"/>
  <c r="AK10" i="9" s="1"/>
  <c r="Q12" i="9"/>
  <c r="Q15" i="9" s="1"/>
  <c r="O13" i="9"/>
  <c r="AE16" i="9"/>
  <c r="AK16" i="9" s="1"/>
  <c r="AD17" i="9"/>
  <c r="AB18" i="9"/>
  <c r="AB24" i="9"/>
  <c r="AB27" i="9" s="1"/>
  <c r="X26" i="9"/>
  <c r="X32" i="9"/>
  <c r="V33" i="9"/>
  <c r="T34" i="9"/>
  <c r="T40" i="9"/>
  <c r="Q41" i="9"/>
  <c r="O42" i="9"/>
  <c r="AE45" i="9"/>
  <c r="AK45" i="9" s="1"/>
  <c r="AD46" i="9"/>
  <c r="AF47" i="9"/>
  <c r="O48" i="9"/>
  <c r="O51" i="9" s="1"/>
  <c r="N51" i="9" s="1"/>
  <c r="W51" i="9"/>
  <c r="AD52" i="9"/>
  <c r="AD55" i="9" s="1"/>
  <c r="AJ55" i="9" s="1"/>
  <c r="AB53" i="9"/>
  <c r="AB55" i="9" s="1"/>
  <c r="Z54" i="9"/>
  <c r="Z55" i="9" s="1"/>
  <c r="M55" i="9"/>
  <c r="Z60" i="9"/>
  <c r="Z63" i="9" s="1"/>
  <c r="Y63" i="9" s="1"/>
  <c r="X61" i="9"/>
  <c r="X63" i="9" s="1"/>
  <c r="V62" i="9"/>
  <c r="X4" i="9"/>
  <c r="T6" i="9"/>
  <c r="T12" i="9"/>
  <c r="T15" i="9" s="1"/>
  <c r="R15" i="9" s="1"/>
  <c r="AD18" i="9"/>
  <c r="AD24" i="9"/>
  <c r="AD27" i="9" s="1"/>
  <c r="AJ27" i="9" s="1"/>
  <c r="Z26" i="9"/>
  <c r="M27" i="9"/>
  <c r="X33" i="9"/>
  <c r="T41" i="9"/>
  <c r="Q42" i="9"/>
  <c r="Q48" i="9"/>
  <c r="Q51" i="9" s="1"/>
  <c r="P51" i="9" s="1"/>
  <c r="AD60" i="9"/>
  <c r="AD63" i="9" s="1"/>
  <c r="AJ63" i="9" s="1"/>
  <c r="AJ115" i="8"/>
  <c r="AC115" i="8"/>
  <c r="U127" i="8"/>
  <c r="N127" i="8"/>
  <c r="AB116" i="8"/>
  <c r="AB119" i="8" s="1"/>
  <c r="L119" i="8"/>
  <c r="AO119" i="8" s="1"/>
  <c r="AB117" i="8"/>
  <c r="V112" i="8"/>
  <c r="V115" i="8" s="1"/>
  <c r="T113" i="8"/>
  <c r="T115" i="8" s="1"/>
  <c r="R115" i="8" s="1"/>
  <c r="AG117" i="8"/>
  <c r="AE117" i="8" s="1"/>
  <c r="AK117" i="8" s="1"/>
  <c r="AE118" i="8"/>
  <c r="AK118" i="8" s="1"/>
  <c r="O121" i="8"/>
  <c r="O123" i="8" s="1"/>
  <c r="N123" i="8" s="1"/>
  <c r="AN123" i="8"/>
  <c r="AE124" i="8"/>
  <c r="AK124" i="8" s="1"/>
  <c r="AD125" i="8"/>
  <c r="AB126" i="8"/>
  <c r="AH119" i="8"/>
  <c r="Y123" i="8"/>
  <c r="AF127" i="8"/>
  <c r="AP123" i="8"/>
  <c r="L115" i="8"/>
  <c r="AO115" i="8" s="1"/>
  <c r="L123" i="8"/>
  <c r="AO123" i="8" s="1"/>
  <c r="AG112" i="8"/>
  <c r="AF115" i="8"/>
  <c r="O116" i="8"/>
  <c r="AG113" i="8"/>
  <c r="AE113" i="8" s="1"/>
  <c r="AK113" i="8" s="1"/>
  <c r="P115" i="8"/>
  <c r="Q116" i="8"/>
  <c r="Q119" i="8" s="1"/>
  <c r="O117" i="8"/>
  <c r="AN119" i="8"/>
  <c r="AD121" i="8"/>
  <c r="AD123" i="8" s="1"/>
  <c r="AE123" i="8"/>
  <c r="AH115" i="8"/>
  <c r="T116" i="8"/>
  <c r="Q117" i="8"/>
  <c r="O118" i="8"/>
  <c r="AF123" i="8"/>
  <c r="V116" i="8"/>
  <c r="V119" i="8" s="1"/>
  <c r="T117" i="8"/>
  <c r="Q118" i="8"/>
  <c r="P123" i="8"/>
  <c r="AN127" i="8"/>
  <c r="T124" i="8"/>
  <c r="T127" i="8" s="1"/>
  <c r="R127" i="8" s="1"/>
  <c r="Q125" i="8"/>
  <c r="Q127" i="8" s="1"/>
  <c r="P127" i="8" s="1"/>
  <c r="O126" i="8"/>
  <c r="O127" i="8" s="1"/>
  <c r="U115" i="8"/>
  <c r="O112" i="8"/>
  <c r="Q112" i="8"/>
  <c r="Q115" i="8" s="1"/>
  <c r="O113" i="8"/>
  <c r="AE116" i="8"/>
  <c r="AK116" i="8" s="1"/>
  <c r="AD117" i="8"/>
  <c r="AB118" i="8"/>
  <c r="AB124" i="8"/>
  <c r="Z125" i="8"/>
  <c r="Z127" i="8" s="1"/>
  <c r="Y127" i="8" s="1"/>
  <c r="X126" i="8"/>
  <c r="X127" i="8" s="1"/>
  <c r="W127" i="8" s="1"/>
  <c r="W115" i="8"/>
  <c r="AD116" i="8"/>
  <c r="AD119" i="8" s="1"/>
  <c r="AJ119" i="8" s="1"/>
  <c r="M119" i="8"/>
  <c r="U123" i="8"/>
  <c r="AD124" i="8"/>
  <c r="AD127" i="8" s="1"/>
  <c r="AJ127" i="8" s="1"/>
  <c r="V103" i="8"/>
  <c r="AG107" i="8"/>
  <c r="AE104" i="8"/>
  <c r="AK104" i="8" s="1"/>
  <c r="AB111" i="8"/>
  <c r="AA111" i="8" s="1"/>
  <c r="AD111" i="8"/>
  <c r="AJ111" i="8" s="1"/>
  <c r="T111" i="8"/>
  <c r="R111" i="8" s="1"/>
  <c r="AC111" i="8"/>
  <c r="V111" i="8"/>
  <c r="U111" i="8" s="1"/>
  <c r="Q103" i="8"/>
  <c r="Z111" i="8"/>
  <c r="Y111" i="8" s="1"/>
  <c r="AG100" i="8"/>
  <c r="AE100" i="8" s="1"/>
  <c r="AK100" i="8" s="1"/>
  <c r="AD102" i="8"/>
  <c r="AD103" i="8" s="1"/>
  <c r="AJ103" i="8" s="1"/>
  <c r="O105" i="8"/>
  <c r="O107" i="8" s="1"/>
  <c r="AN107" i="8"/>
  <c r="AE108" i="8"/>
  <c r="AK108" i="8" s="1"/>
  <c r="AD109" i="8"/>
  <c r="AB110" i="8"/>
  <c r="X102" i="8"/>
  <c r="M103" i="8"/>
  <c r="AB102" i="8"/>
  <c r="AB103" i="8" s="1"/>
  <c r="AG101" i="8"/>
  <c r="AE101" i="8" s="1"/>
  <c r="AK101" i="8" s="1"/>
  <c r="T104" i="8"/>
  <c r="Q105" i="8"/>
  <c r="O106" i="8"/>
  <c r="AG108" i="8"/>
  <c r="AD110" i="8"/>
  <c r="AF111" i="8"/>
  <c r="AG102" i="8"/>
  <c r="AE102" i="8" s="1"/>
  <c r="AK102" i="8" s="1"/>
  <c r="V104" i="8"/>
  <c r="V107" i="8" s="1"/>
  <c r="T105" i="8"/>
  <c r="Q106" i="8"/>
  <c r="AG109" i="8"/>
  <c r="AE109" i="8" s="1"/>
  <c r="AE110" i="8"/>
  <c r="AK110" i="8" s="1"/>
  <c r="P111" i="8"/>
  <c r="AH111" i="8"/>
  <c r="O102" i="8"/>
  <c r="X105" i="8"/>
  <c r="X107" i="8" s="1"/>
  <c r="Z105" i="8"/>
  <c r="Z107" i="8" s="1"/>
  <c r="L107" i="8"/>
  <c r="AO107" i="8" s="1"/>
  <c r="AB105" i="8"/>
  <c r="AB107" i="8" s="1"/>
  <c r="M107" i="8"/>
  <c r="O100" i="8"/>
  <c r="AD105" i="8"/>
  <c r="AD107" i="8" s="1"/>
  <c r="AJ107" i="8" s="1"/>
  <c r="O108" i="8"/>
  <c r="O111" i="8" s="1"/>
  <c r="N111" i="8" s="1"/>
  <c r="AN111" i="8"/>
  <c r="Q102" i="8"/>
  <c r="X100" i="8"/>
  <c r="X103" i="8" s="1"/>
  <c r="T102" i="8"/>
  <c r="T103" i="8" s="1"/>
  <c r="Z100" i="8"/>
  <c r="Z103" i="8" s="1"/>
  <c r="X101" i="8"/>
  <c r="V102" i="8"/>
  <c r="X108" i="8"/>
  <c r="X111" i="8" s="1"/>
  <c r="W111" i="8" s="1"/>
  <c r="V109" i="8"/>
  <c r="T110" i="8"/>
  <c r="O83" i="8"/>
  <c r="AB99" i="8"/>
  <c r="AJ79" i="8"/>
  <c r="AC79" i="8"/>
  <c r="AK76" i="8"/>
  <c r="AB95" i="8"/>
  <c r="AA95" i="8" s="1"/>
  <c r="AD95" i="8"/>
  <c r="AC99" i="8"/>
  <c r="AA99" i="8"/>
  <c r="Y99" i="8"/>
  <c r="W99" i="8"/>
  <c r="U99" i="8"/>
  <c r="N99" i="8"/>
  <c r="V84" i="8"/>
  <c r="V87" i="8" s="1"/>
  <c r="T85" i="8"/>
  <c r="T87" i="8" s="1"/>
  <c r="R87" i="8" s="1"/>
  <c r="Q86" i="8"/>
  <c r="AG89" i="8"/>
  <c r="AG91" i="8" s="1"/>
  <c r="Q92" i="8"/>
  <c r="Q95" i="8" s="1"/>
  <c r="AN95" i="8"/>
  <c r="AE96" i="8"/>
  <c r="AK96" i="8" s="1"/>
  <c r="AA87" i="8"/>
  <c r="AH91" i="8"/>
  <c r="V92" i="8"/>
  <c r="V95" i="8" s="1"/>
  <c r="AC87" i="8"/>
  <c r="AG78" i="8"/>
  <c r="AE78" i="8" s="1"/>
  <c r="AK78" i="8" s="1"/>
  <c r="AH79" i="8"/>
  <c r="T80" i="8"/>
  <c r="Q81" i="8"/>
  <c r="Q83" i="8" s="1"/>
  <c r="O82" i="8"/>
  <c r="AG84" i="8"/>
  <c r="AF87" i="8"/>
  <c r="O88" i="8"/>
  <c r="O91" i="8" s="1"/>
  <c r="R79" i="8"/>
  <c r="V80" i="8"/>
  <c r="V83" i="8" s="1"/>
  <c r="T81" i="8"/>
  <c r="Q82" i="8"/>
  <c r="AG85" i="8"/>
  <c r="AE85" i="8" s="1"/>
  <c r="AK85" i="8" s="1"/>
  <c r="AE86" i="8"/>
  <c r="AK86" i="8" s="1"/>
  <c r="Q88" i="8"/>
  <c r="O89" i="8"/>
  <c r="AN91" i="8"/>
  <c r="AD93" i="8"/>
  <c r="AB94" i="8"/>
  <c r="N95" i="8"/>
  <c r="AG86" i="8"/>
  <c r="AH87" i="8"/>
  <c r="T88" i="8"/>
  <c r="T91" i="8" s="1"/>
  <c r="Q89" i="8"/>
  <c r="AG92" i="8"/>
  <c r="AG95" i="8" s="1"/>
  <c r="AD94" i="8"/>
  <c r="AF95" i="8"/>
  <c r="V88" i="8"/>
  <c r="V91" i="8" s="1"/>
  <c r="T89" i="8"/>
  <c r="AE94" i="8"/>
  <c r="AK94" i="8" s="1"/>
  <c r="P95" i="8"/>
  <c r="Q96" i="8"/>
  <c r="O97" i="8"/>
  <c r="O99" i="8" s="1"/>
  <c r="AN99" i="8"/>
  <c r="T96" i="8"/>
  <c r="T99" i="8" s="1"/>
  <c r="R99" i="8" s="1"/>
  <c r="Q97" i="8"/>
  <c r="X88" i="8"/>
  <c r="X91" i="8" s="1"/>
  <c r="O76" i="8"/>
  <c r="O79" i="8" s="1"/>
  <c r="N79" i="8" s="1"/>
  <c r="W79" i="8"/>
  <c r="X80" i="8"/>
  <c r="X83" i="8" s="1"/>
  <c r="V81" i="8"/>
  <c r="T82" i="8"/>
  <c r="U79" i="8"/>
  <c r="Z80" i="8"/>
  <c r="X81" i="8"/>
  <c r="V82" i="8"/>
  <c r="AB80" i="8"/>
  <c r="AB83" i="8" s="1"/>
  <c r="Z81" i="8"/>
  <c r="X82" i="8"/>
  <c r="L83" i="8"/>
  <c r="AO83" i="8" s="1"/>
  <c r="AD80" i="8"/>
  <c r="AB81" i="8"/>
  <c r="Z82" i="8"/>
  <c r="M83" i="8"/>
  <c r="U87" i="8"/>
  <c r="Z88" i="8"/>
  <c r="Z91" i="8" s="1"/>
  <c r="O77" i="8"/>
  <c r="Q76" i="8"/>
  <c r="Q79" i="8" s="1"/>
  <c r="P79" i="8" s="1"/>
  <c r="AE80" i="8"/>
  <c r="AK80" i="8" s="1"/>
  <c r="AD81" i="8"/>
  <c r="AB82" i="8"/>
  <c r="AB88" i="8"/>
  <c r="AB91" i="8" s="1"/>
  <c r="L91" i="8"/>
  <c r="AO91" i="8" s="1"/>
  <c r="T76" i="8"/>
  <c r="T79" i="8" s="1"/>
  <c r="Q77" i="8"/>
  <c r="O78" i="8"/>
  <c r="AE81" i="8"/>
  <c r="AK81" i="8" s="1"/>
  <c r="AD82" i="8"/>
  <c r="AF83" i="8"/>
  <c r="O84" i="8"/>
  <c r="O87" i="8" s="1"/>
  <c r="N87" i="8" s="1"/>
  <c r="W87" i="8"/>
  <c r="AD88" i="8"/>
  <c r="AD91" i="8" s="1"/>
  <c r="AJ91" i="8" s="1"/>
  <c r="AB89" i="8"/>
  <c r="M91" i="8"/>
  <c r="U95" i="8"/>
  <c r="AE82" i="8"/>
  <c r="AK82" i="8" s="1"/>
  <c r="Q84" i="8"/>
  <c r="O85" i="8"/>
  <c r="AE88" i="8"/>
  <c r="AK88" i="8" s="1"/>
  <c r="AD89" i="8"/>
  <c r="AD96" i="8"/>
  <c r="AD99" i="8" s="1"/>
  <c r="AJ99" i="8" s="1"/>
  <c r="AD75" i="8"/>
  <c r="AJ75" i="8" s="1"/>
  <c r="AC75" i="8"/>
  <c r="AE72" i="8"/>
  <c r="AK72" i="8" s="1"/>
  <c r="AB74" i="8"/>
  <c r="AB75" i="8" s="1"/>
  <c r="AA75" i="8" s="1"/>
  <c r="N75" i="8"/>
  <c r="AE75" i="8"/>
  <c r="AF75" i="8"/>
  <c r="R75" i="8"/>
  <c r="O72" i="8"/>
  <c r="O75" i="8" s="1"/>
  <c r="W75" i="8"/>
  <c r="Q72" i="8"/>
  <c r="Q75" i="8" s="1"/>
  <c r="P75" i="8" s="1"/>
  <c r="AN75" i="8"/>
  <c r="V72" i="8"/>
  <c r="V75" i="8" s="1"/>
  <c r="U75" i="8" s="1"/>
  <c r="Y75" i="8"/>
  <c r="X72" i="8"/>
  <c r="X75" i="8" s="1"/>
  <c r="Z51" i="8"/>
  <c r="AK60" i="8"/>
  <c r="O71" i="8"/>
  <c r="N71" i="8" s="1"/>
  <c r="AG67" i="8"/>
  <c r="AJ71" i="8"/>
  <c r="AC71" i="8"/>
  <c r="X55" i="8"/>
  <c r="Y51" i="8"/>
  <c r="W51" i="8"/>
  <c r="AG59" i="8"/>
  <c r="W71" i="8"/>
  <c r="AC63" i="8"/>
  <c r="AJ63" i="8"/>
  <c r="Y63" i="8"/>
  <c r="AB50" i="8"/>
  <c r="AB51" i="8" s="1"/>
  <c r="AA51" i="8" s="1"/>
  <c r="Z52" i="8"/>
  <c r="Z55" i="8" s="1"/>
  <c r="X53" i="8"/>
  <c r="V54" i="8"/>
  <c r="V60" i="8"/>
  <c r="T61" i="8"/>
  <c r="T63" i="8" s="1"/>
  <c r="R63" i="8" s="1"/>
  <c r="Q62" i="8"/>
  <c r="AP63" i="8"/>
  <c r="AG65" i="8"/>
  <c r="AE65" i="8" s="1"/>
  <c r="AK65" i="8" s="1"/>
  <c r="AE66" i="8"/>
  <c r="AK66" i="8" s="1"/>
  <c r="Q68" i="8"/>
  <c r="Q71" i="8" s="1"/>
  <c r="O69" i="8"/>
  <c r="AN71" i="8"/>
  <c r="AB52" i="8"/>
  <c r="AB55" i="8" s="1"/>
  <c r="Z53" i="8"/>
  <c r="X54" i="8"/>
  <c r="X60" i="8"/>
  <c r="V61" i="8"/>
  <c r="AA63" i="8"/>
  <c r="AG66" i="8"/>
  <c r="AH67" i="8"/>
  <c r="T68" i="8"/>
  <c r="T71" i="8" s="1"/>
  <c r="Y71" i="8"/>
  <c r="O48" i="8"/>
  <c r="O51" i="8" s="1"/>
  <c r="N51" i="8" s="1"/>
  <c r="AD52" i="8"/>
  <c r="AD55" i="8" s="1"/>
  <c r="AJ55" i="8" s="1"/>
  <c r="AB53" i="8"/>
  <c r="Z54" i="8"/>
  <c r="M55" i="8"/>
  <c r="Z60" i="8"/>
  <c r="Z63" i="8" s="1"/>
  <c r="X61" i="8"/>
  <c r="V68" i="8"/>
  <c r="V71" i="8" s="1"/>
  <c r="U71" i="8" s="1"/>
  <c r="O56" i="8"/>
  <c r="O59" i="8" s="1"/>
  <c r="AG52" i="8"/>
  <c r="Q50" i="8"/>
  <c r="Q51" i="8" s="1"/>
  <c r="P51" i="8" s="1"/>
  <c r="Q56" i="8"/>
  <c r="O57" i="8"/>
  <c r="T50" i="8"/>
  <c r="T51" i="8" s="1"/>
  <c r="R51" i="8" s="1"/>
  <c r="T56" i="8"/>
  <c r="Q57" i="8"/>
  <c r="O58" i="8"/>
  <c r="AE61" i="8"/>
  <c r="AK61" i="8" s="1"/>
  <c r="O64" i="8"/>
  <c r="O67" i="8" s="1"/>
  <c r="O50" i="8"/>
  <c r="V50" i="8"/>
  <c r="V51" i="8" s="1"/>
  <c r="U51" i="8" s="1"/>
  <c r="V56" i="8"/>
  <c r="V59" i="8" s="1"/>
  <c r="T57" i="8"/>
  <c r="Q58" i="8"/>
  <c r="Q64" i="8"/>
  <c r="AE68" i="8"/>
  <c r="AF71" i="8"/>
  <c r="X56" i="8"/>
  <c r="AD48" i="8"/>
  <c r="AD51" i="8" s="1"/>
  <c r="AJ51" i="8" s="1"/>
  <c r="Z50" i="8"/>
  <c r="Z56" i="8"/>
  <c r="Z59" i="8" s="1"/>
  <c r="X57" i="8"/>
  <c r="V58" i="8"/>
  <c r="V64" i="8"/>
  <c r="T65" i="8"/>
  <c r="T67" i="8" s="1"/>
  <c r="Q66" i="8"/>
  <c r="P71" i="8"/>
  <c r="AD50" i="8"/>
  <c r="AF51" i="8"/>
  <c r="O52" i="8"/>
  <c r="O55" i="8" s="1"/>
  <c r="AD56" i="8"/>
  <c r="AB57" i="8"/>
  <c r="Z58" i="8"/>
  <c r="M59" i="8"/>
  <c r="Z64" i="8"/>
  <c r="X65" i="8"/>
  <c r="X67" i="8" s="1"/>
  <c r="V66" i="8"/>
  <c r="R71" i="8"/>
  <c r="AB56" i="8"/>
  <c r="AE50" i="8"/>
  <c r="AK50" i="8" s="1"/>
  <c r="Q52" i="8"/>
  <c r="O53" i="8"/>
  <c r="AE56" i="8"/>
  <c r="AK56" i="8" s="1"/>
  <c r="AD57" i="8"/>
  <c r="AB58" i="8"/>
  <c r="AB64" i="8"/>
  <c r="Z65" i="8"/>
  <c r="X66" i="8"/>
  <c r="L67" i="8"/>
  <c r="AO67" i="8" s="1"/>
  <c r="T52" i="8"/>
  <c r="AE57" i="8"/>
  <c r="AK57" i="8" s="1"/>
  <c r="AD58" i="8"/>
  <c r="AD64" i="8"/>
  <c r="AB65" i="8"/>
  <c r="Z66" i="8"/>
  <c r="M67" i="8"/>
  <c r="V52" i="8"/>
  <c r="V55" i="8" s="1"/>
  <c r="T53" i="8"/>
  <c r="Q54" i="8"/>
  <c r="AE58" i="8"/>
  <c r="AK58" i="8" s="1"/>
  <c r="Q60" i="8"/>
  <c r="Q63" i="8" s="1"/>
  <c r="P63" i="8" s="1"/>
  <c r="O61" i="8"/>
  <c r="O63" i="8" s="1"/>
  <c r="N63" i="8" s="1"/>
  <c r="AE64" i="8"/>
  <c r="AK64" i="8" s="1"/>
  <c r="AD65" i="8"/>
  <c r="AB66" i="8"/>
  <c r="AB47" i="8"/>
  <c r="AA47" i="8" s="1"/>
  <c r="V45" i="8"/>
  <c r="T46" i="8"/>
  <c r="X45" i="8"/>
  <c r="X47" i="8" s="1"/>
  <c r="W47" i="8" s="1"/>
  <c r="Z45" i="8"/>
  <c r="Z47" i="8" s="1"/>
  <c r="Y47" i="8" s="1"/>
  <c r="X46" i="8"/>
  <c r="L47" i="8"/>
  <c r="AO47" i="8" s="1"/>
  <c r="AE44" i="8"/>
  <c r="AK44" i="8" s="1"/>
  <c r="AD45" i="8"/>
  <c r="AB46" i="8"/>
  <c r="AD46" i="8"/>
  <c r="AF47" i="8"/>
  <c r="AG45" i="8"/>
  <c r="AE45" i="8" s="1"/>
  <c r="AK45" i="8" s="1"/>
  <c r="AG46" i="8"/>
  <c r="AE46" i="8" s="1"/>
  <c r="AK46" i="8" s="1"/>
  <c r="AH47" i="8"/>
  <c r="T44" i="8"/>
  <c r="Q45" i="8"/>
  <c r="Q47" i="8" s="1"/>
  <c r="P47" i="8" s="1"/>
  <c r="O46" i="8"/>
  <c r="O47" i="8" s="1"/>
  <c r="N47" i="8" s="1"/>
  <c r="T45" i="8"/>
  <c r="Q46" i="8"/>
  <c r="V46" i="8"/>
  <c r="V47" i="8" s="1"/>
  <c r="U47" i="8" s="1"/>
  <c r="AD44" i="8"/>
  <c r="Q39" i="8"/>
  <c r="AD43" i="8"/>
  <c r="AJ43" i="8" s="1"/>
  <c r="T31" i="8"/>
  <c r="R31" i="8" s="1"/>
  <c r="AJ31" i="8"/>
  <c r="AC31" i="8"/>
  <c r="Z35" i="8"/>
  <c r="X43" i="8"/>
  <c r="W43" i="8" s="1"/>
  <c r="AC43" i="8"/>
  <c r="O39" i="8"/>
  <c r="V28" i="8"/>
  <c r="T29" i="8"/>
  <c r="AG33" i="8"/>
  <c r="AE33" i="8" s="1"/>
  <c r="AK33" i="8" s="1"/>
  <c r="AE34" i="8"/>
  <c r="AK34" i="8" s="1"/>
  <c r="O37" i="8"/>
  <c r="AN39" i="8"/>
  <c r="AD41" i="8"/>
  <c r="AB42" i="8"/>
  <c r="AB43" i="8" s="1"/>
  <c r="AA43" i="8" s="1"/>
  <c r="X28" i="8"/>
  <c r="X31" i="8" s="1"/>
  <c r="W31" i="8" s="1"/>
  <c r="V29" i="8"/>
  <c r="AA31" i="8"/>
  <c r="AG34" i="8"/>
  <c r="AH35" i="8"/>
  <c r="Q37" i="8"/>
  <c r="O38" i="8"/>
  <c r="AG40" i="8"/>
  <c r="AG43" i="8" s="1"/>
  <c r="AE41" i="8"/>
  <c r="AK41" i="8" s="1"/>
  <c r="AD42" i="8"/>
  <c r="AF43" i="8"/>
  <c r="L39" i="8"/>
  <c r="AO39" i="8" s="1"/>
  <c r="AG28" i="8"/>
  <c r="AG31" i="8" s="1"/>
  <c r="AE29" i="8"/>
  <c r="AK29" i="8" s="1"/>
  <c r="AF31" i="8"/>
  <c r="O32" i="8"/>
  <c r="O35" i="8" s="1"/>
  <c r="AB37" i="8"/>
  <c r="AB39" i="8" s="1"/>
  <c r="M39" i="8"/>
  <c r="U43" i="8"/>
  <c r="AD37" i="8"/>
  <c r="AD39" i="8" s="1"/>
  <c r="AJ39" i="8" s="1"/>
  <c r="P31" i="8"/>
  <c r="AN35" i="8"/>
  <c r="AH31" i="8"/>
  <c r="T32" i="8"/>
  <c r="O34" i="8"/>
  <c r="AF39" i="8"/>
  <c r="O40" i="8"/>
  <c r="L31" i="8"/>
  <c r="AO31" i="8" s="1"/>
  <c r="V32" i="8"/>
  <c r="V35" i="8" s="1"/>
  <c r="Q34" i="8"/>
  <c r="Q35" i="8" s="1"/>
  <c r="Q40" i="8"/>
  <c r="Q43" i="8" s="1"/>
  <c r="P43" i="8" s="1"/>
  <c r="O41" i="8"/>
  <c r="AN43" i="8"/>
  <c r="X32" i="8"/>
  <c r="X35" i="8" s="1"/>
  <c r="T34" i="8"/>
  <c r="T40" i="8"/>
  <c r="T43" i="8" s="1"/>
  <c r="R43" i="8" s="1"/>
  <c r="Q41" i="8"/>
  <c r="O42" i="8"/>
  <c r="Y43" i="8"/>
  <c r="AD32" i="8"/>
  <c r="AD35" i="8" s="1"/>
  <c r="AJ35" i="8" s="1"/>
  <c r="Z34" i="8"/>
  <c r="M35" i="8"/>
  <c r="O28" i="8"/>
  <c r="Q28" i="8"/>
  <c r="Q31" i="8" s="1"/>
  <c r="O29" i="8"/>
  <c r="AE32" i="8"/>
  <c r="AK32" i="8" s="1"/>
  <c r="AB34" i="8"/>
  <c r="AB35" i="8" s="1"/>
  <c r="L35" i="8"/>
  <c r="AO35" i="8" s="1"/>
  <c r="V27" i="8"/>
  <c r="U27" i="8" s="1"/>
  <c r="AB27" i="8"/>
  <c r="AA27" i="8" s="1"/>
  <c r="AG27" i="8"/>
  <c r="O27" i="8"/>
  <c r="N27" i="8" s="1"/>
  <c r="AD19" i="8"/>
  <c r="Y27" i="8"/>
  <c r="W27" i="8"/>
  <c r="P19" i="8"/>
  <c r="Q20" i="8"/>
  <c r="Q23" i="8" s="1"/>
  <c r="AN23" i="8"/>
  <c r="AE24" i="8"/>
  <c r="AK24" i="8" s="1"/>
  <c r="AD25" i="8"/>
  <c r="AB26" i="8"/>
  <c r="AH19" i="8"/>
  <c r="T20" i="8"/>
  <c r="T23" i="8" s="1"/>
  <c r="AO23" i="8"/>
  <c r="AD26" i="8"/>
  <c r="AF27" i="8"/>
  <c r="V20" i="8"/>
  <c r="V23" i="8" s="1"/>
  <c r="Q22" i="8"/>
  <c r="AG25" i="8"/>
  <c r="AE25" i="8" s="1"/>
  <c r="AK25" i="8" s="1"/>
  <c r="AE26" i="8"/>
  <c r="AK26" i="8" s="1"/>
  <c r="O16" i="8"/>
  <c r="O19" i="8" s="1"/>
  <c r="N19" i="8" s="1"/>
  <c r="W19" i="8"/>
  <c r="AD20" i="8"/>
  <c r="AD23" i="8" s="1"/>
  <c r="AJ23" i="8" s="1"/>
  <c r="AB21" i="8"/>
  <c r="AB23" i="8" s="1"/>
  <c r="Z22" i="8"/>
  <c r="Z23" i="8" s="1"/>
  <c r="M23" i="8"/>
  <c r="Q16" i="8"/>
  <c r="Q19" i="8" s="1"/>
  <c r="O17" i="8"/>
  <c r="AN19" i="8"/>
  <c r="AB22" i="8"/>
  <c r="AG26" i="8"/>
  <c r="L23" i="8"/>
  <c r="T16" i="8"/>
  <c r="T19" i="8" s="1"/>
  <c r="R19" i="8" s="1"/>
  <c r="Y19" i="8"/>
  <c r="AO19" i="8"/>
  <c r="AG20" i="8"/>
  <c r="AG23" i="8" s="1"/>
  <c r="AF23" i="8"/>
  <c r="O26" i="8"/>
  <c r="AO27" i="8"/>
  <c r="Q26" i="8"/>
  <c r="Q27" i="8" s="1"/>
  <c r="P27" i="8" s="1"/>
  <c r="T26" i="8"/>
  <c r="T27" i="8" s="1"/>
  <c r="R27" i="8" s="1"/>
  <c r="V26" i="8"/>
  <c r="X26" i="8"/>
  <c r="X27" i="8" s="1"/>
  <c r="L19" i="8"/>
  <c r="AE16" i="8"/>
  <c r="AK16" i="8" s="1"/>
  <c r="AD24" i="8"/>
  <c r="AB15" i="8"/>
  <c r="AA15" i="8"/>
  <c r="Y15" i="8"/>
  <c r="W15" i="8"/>
  <c r="U15" i="8"/>
  <c r="R15" i="8"/>
  <c r="P15" i="8"/>
  <c r="AH7" i="8"/>
  <c r="T8" i="8"/>
  <c r="O10" i="8"/>
  <c r="O11" i="8" s="1"/>
  <c r="AO11" i="8"/>
  <c r="AG12" i="8"/>
  <c r="AE13" i="8"/>
  <c r="AK13" i="8" s="1"/>
  <c r="AD14" i="8"/>
  <c r="AF15" i="8"/>
  <c r="V8" i="8"/>
  <c r="T9" i="8"/>
  <c r="Q10" i="8"/>
  <c r="Q11" i="8" s="1"/>
  <c r="AG13" i="8"/>
  <c r="AG14" i="8"/>
  <c r="AE14" i="8" s="1"/>
  <c r="AK14" i="8" s="1"/>
  <c r="AH15" i="8"/>
  <c r="O4" i="8"/>
  <c r="O7" i="8" s="1"/>
  <c r="AD8" i="8"/>
  <c r="AB9" i="8"/>
  <c r="AB11" i="8" s="1"/>
  <c r="Z10" i="8"/>
  <c r="Z11" i="8" s="1"/>
  <c r="M11" i="8"/>
  <c r="T10" i="8"/>
  <c r="L11" i="8"/>
  <c r="Q4" i="8"/>
  <c r="Q7" i="8" s="1"/>
  <c r="O5" i="8"/>
  <c r="AN7" i="8"/>
  <c r="AE8" i="8"/>
  <c r="AK8" i="8" s="1"/>
  <c r="AD9" i="8"/>
  <c r="AB10" i="8"/>
  <c r="T4" i="8"/>
  <c r="AO7" i="8"/>
  <c r="AG8" i="8"/>
  <c r="AG11" i="8" s="1"/>
  <c r="AD10" i="8"/>
  <c r="AF11" i="8"/>
  <c r="V10" i="8"/>
  <c r="X10" i="8"/>
  <c r="X11" i="8" s="1"/>
  <c r="V4" i="8"/>
  <c r="V7" i="8" s="1"/>
  <c r="T5" i="8"/>
  <c r="AE10" i="8"/>
  <c r="AK10" i="8" s="1"/>
  <c r="O13" i="8"/>
  <c r="O15" i="8" s="1"/>
  <c r="N15" i="8" s="1"/>
  <c r="L7" i="8"/>
  <c r="AD4" i="8"/>
  <c r="AD7" i="8" s="1"/>
  <c r="AJ7" i="8" s="1"/>
  <c r="M7" i="8"/>
  <c r="AE4" i="8"/>
  <c r="AK4" i="8" s="1"/>
  <c r="AD12" i="8"/>
  <c r="Q123" i="7"/>
  <c r="P123" i="7" s="1"/>
  <c r="AG127" i="7"/>
  <c r="AJ115" i="7"/>
  <c r="AC115" i="7"/>
  <c r="AP128" i="7"/>
  <c r="AN128" i="7" s="1"/>
  <c r="AQ128" i="7"/>
  <c r="AO128" i="7" s="1"/>
  <c r="AI128" i="7"/>
  <c r="AH128" i="7" s="1"/>
  <c r="AU115" i="7"/>
  <c r="AT116" i="7"/>
  <c r="AT117" i="7" s="1"/>
  <c r="AT118" i="7" s="1"/>
  <c r="AA115" i="7"/>
  <c r="Y123" i="7"/>
  <c r="O123" i="7"/>
  <c r="N123" i="7" s="1"/>
  <c r="L123" i="7"/>
  <c r="AO123" i="7" s="1"/>
  <c r="Q116" i="7"/>
  <c r="O117" i="7"/>
  <c r="AN119" i="7"/>
  <c r="AE120" i="7"/>
  <c r="AK120" i="7" s="1"/>
  <c r="AH115" i="7"/>
  <c r="T116" i="7"/>
  <c r="Q117" i="7"/>
  <c r="AF123" i="7"/>
  <c r="O124" i="7"/>
  <c r="O127" i="7" s="1"/>
  <c r="AM127" i="7"/>
  <c r="V116" i="7"/>
  <c r="V119" i="7" s="1"/>
  <c r="T117" i="7"/>
  <c r="Q124" i="7"/>
  <c r="AN127" i="7"/>
  <c r="O116" i="7"/>
  <c r="O119" i="7" s="1"/>
  <c r="X116" i="7"/>
  <c r="V117" i="7"/>
  <c r="AG122" i="7"/>
  <c r="AE122" i="7" s="1"/>
  <c r="AK122" i="7" s="1"/>
  <c r="AH123" i="7"/>
  <c r="T124" i="7"/>
  <c r="Q125" i="7"/>
  <c r="O126" i="7"/>
  <c r="U115" i="7"/>
  <c r="Z116" i="7"/>
  <c r="X117" i="7"/>
  <c r="R123" i="7"/>
  <c r="V124" i="7"/>
  <c r="V127" i="7" s="1"/>
  <c r="V128" i="7" s="1"/>
  <c r="T125" i="7"/>
  <c r="Q126" i="7"/>
  <c r="AB116" i="7"/>
  <c r="Z117" i="7"/>
  <c r="X124" i="7"/>
  <c r="V125" i="7"/>
  <c r="T126" i="7"/>
  <c r="O112" i="7"/>
  <c r="AM115" i="7"/>
  <c r="AM128" i="7" s="1"/>
  <c r="AD116" i="7"/>
  <c r="AB117" i="7"/>
  <c r="Z118" i="7"/>
  <c r="M119" i="7"/>
  <c r="U123" i="7"/>
  <c r="Z124" i="7"/>
  <c r="Z127" i="7" s="1"/>
  <c r="X125" i="7"/>
  <c r="V126" i="7"/>
  <c r="Q112" i="7"/>
  <c r="O113" i="7"/>
  <c r="AE116" i="7"/>
  <c r="AK116" i="7" s="1"/>
  <c r="AD117" i="7"/>
  <c r="AB118" i="7"/>
  <c r="AB124" i="7"/>
  <c r="Z125" i="7"/>
  <c r="X126" i="7"/>
  <c r="T112" i="7"/>
  <c r="T115" i="7" s="1"/>
  <c r="R115" i="7" s="1"/>
  <c r="Q113" i="7"/>
  <c r="O114" i="7"/>
  <c r="Y115" i="7"/>
  <c r="AE117" i="7"/>
  <c r="AK117" i="7" s="1"/>
  <c r="AD118" i="7"/>
  <c r="W123" i="7"/>
  <c r="AD124" i="7"/>
  <c r="AB125" i="7"/>
  <c r="Z126" i="7"/>
  <c r="M127" i="7"/>
  <c r="V112" i="7"/>
  <c r="V115" i="7" s="1"/>
  <c r="O121" i="7"/>
  <c r="AD125" i="7"/>
  <c r="AB126" i="7"/>
  <c r="AE115" i="7"/>
  <c r="AK115" i="7" s="1"/>
  <c r="X112" i="7"/>
  <c r="X115" i="7" s="1"/>
  <c r="W115" i="7" s="1"/>
  <c r="R107" i="7"/>
  <c r="AT100" i="7"/>
  <c r="AT101" i="7" s="1"/>
  <c r="AT102" i="7" s="1"/>
  <c r="AU99" i="7"/>
  <c r="AJ99" i="7"/>
  <c r="AC99" i="7"/>
  <c r="O101" i="7"/>
  <c r="O103" i="7" s="1"/>
  <c r="V102" i="7"/>
  <c r="Y99" i="7"/>
  <c r="AD102" i="7"/>
  <c r="AF103" i="7"/>
  <c r="W107" i="7"/>
  <c r="AD108" i="7"/>
  <c r="AB109" i="7"/>
  <c r="M111" i="7"/>
  <c r="V96" i="7"/>
  <c r="V99" i="7" s="1"/>
  <c r="U99" i="7" s="1"/>
  <c r="AG101" i="7"/>
  <c r="AG103" i="7" s="1"/>
  <c r="O105" i="7"/>
  <c r="O107" i="7" s="1"/>
  <c r="N107" i="7" s="1"/>
  <c r="AN107" i="7"/>
  <c r="AE108" i="7"/>
  <c r="AK108" i="7" s="1"/>
  <c r="AD109" i="7"/>
  <c r="AB110" i="7"/>
  <c r="AB111" i="7" s="1"/>
  <c r="AA99" i="7"/>
  <c r="AG102" i="7"/>
  <c r="AE102" i="7" s="1"/>
  <c r="AK102" i="7" s="1"/>
  <c r="AH103" i="7"/>
  <c r="Y107" i="7"/>
  <c r="AG108" i="7"/>
  <c r="AG111" i="7" s="1"/>
  <c r="AE109" i="7"/>
  <c r="AK109" i="7" s="1"/>
  <c r="L99" i="7"/>
  <c r="AO99" i="7" s="1"/>
  <c r="AA107" i="7"/>
  <c r="AE96" i="7"/>
  <c r="AK96" i="7" s="1"/>
  <c r="N99" i="7"/>
  <c r="AE99" i="7"/>
  <c r="Z105" i="7"/>
  <c r="Z107" i="7" s="1"/>
  <c r="L107" i="7"/>
  <c r="AO107" i="7" s="1"/>
  <c r="AC107" i="7"/>
  <c r="AF99" i="7"/>
  <c r="AE107" i="7"/>
  <c r="AK107" i="7" s="1"/>
  <c r="AH99" i="7"/>
  <c r="Q101" i="7"/>
  <c r="Q103" i="7" s="1"/>
  <c r="O102" i="7"/>
  <c r="AF107" i="7"/>
  <c r="O108" i="7"/>
  <c r="R99" i="7"/>
  <c r="V100" i="7"/>
  <c r="T101" i="7"/>
  <c r="Q102" i="7"/>
  <c r="P107" i="7"/>
  <c r="Q108" i="7"/>
  <c r="O109" i="7"/>
  <c r="V101" i="7"/>
  <c r="T102" i="7"/>
  <c r="T108" i="7"/>
  <c r="Q109" i="7"/>
  <c r="X108" i="7"/>
  <c r="V109" i="7"/>
  <c r="T110" i="7"/>
  <c r="Z101" i="7"/>
  <c r="Z103" i="7" s="1"/>
  <c r="X102" i="7"/>
  <c r="O96" i="7"/>
  <c r="O99" i="7" s="1"/>
  <c r="W99" i="7"/>
  <c r="AD100" i="7"/>
  <c r="AB101" i="7"/>
  <c r="AB103" i="7" s="1"/>
  <c r="Z102" i="7"/>
  <c r="M103" i="7"/>
  <c r="U107" i="7"/>
  <c r="Z108" i="7"/>
  <c r="Z111" i="7" s="1"/>
  <c r="X109" i="7"/>
  <c r="V110" i="7"/>
  <c r="X101" i="7"/>
  <c r="X103" i="7" s="1"/>
  <c r="V108" i="7"/>
  <c r="AB63" i="7"/>
  <c r="AB50" i="7"/>
  <c r="T58" i="7"/>
  <c r="T61" i="7"/>
  <c r="X65" i="7"/>
  <c r="X67" i="7" s="1"/>
  <c r="Q76" i="7"/>
  <c r="Q79" i="7" s="1"/>
  <c r="AB82" i="7"/>
  <c r="AF91" i="7"/>
  <c r="V49" i="7"/>
  <c r="M55" i="7"/>
  <c r="AN55" i="7"/>
  <c r="V58" i="7"/>
  <c r="X61" i="7"/>
  <c r="X63" i="7" s="1"/>
  <c r="Z65" i="7"/>
  <c r="L71" i="7"/>
  <c r="AO71" i="7" s="1"/>
  <c r="AG74" i="7"/>
  <c r="X76" i="7"/>
  <c r="AE77" i="7"/>
  <c r="AK77" i="7" s="1"/>
  <c r="AH79" i="7"/>
  <c r="AD82" i="7"/>
  <c r="O85" i="7"/>
  <c r="T90" i="7"/>
  <c r="AH91" i="7"/>
  <c r="M59" i="7"/>
  <c r="R59" i="7" s="1"/>
  <c r="AB65" i="7"/>
  <c r="Z76" i="7"/>
  <c r="Z79" i="7" s="1"/>
  <c r="Q85" i="7"/>
  <c r="X90" i="7"/>
  <c r="AB49" i="7"/>
  <c r="Z58" i="7"/>
  <c r="AB61" i="7"/>
  <c r="AG65" i="7"/>
  <c r="L67" i="7"/>
  <c r="AO67" i="7" s="1"/>
  <c r="AF71" i="7"/>
  <c r="AB76" i="7"/>
  <c r="AG82" i="7"/>
  <c r="AE82" i="7" s="1"/>
  <c r="AK82" i="7" s="1"/>
  <c r="V85" i="7"/>
  <c r="X88" i="7"/>
  <c r="X91" i="7" s="1"/>
  <c r="Z90" i="7"/>
  <c r="AQ95" i="7"/>
  <c r="AD49" i="7"/>
  <c r="AD61" i="7"/>
  <c r="AB85" i="7"/>
  <c r="AB90" i="7"/>
  <c r="Q49" i="7"/>
  <c r="O58" i="7"/>
  <c r="L55" i="7"/>
  <c r="AO55" i="7" s="1"/>
  <c r="X58" i="7"/>
  <c r="AH71" i="7"/>
  <c r="AI47" i="7"/>
  <c r="T46" i="7"/>
  <c r="AG49" i="7"/>
  <c r="AE49" i="7" s="1"/>
  <c r="AK49" i="7" s="1"/>
  <c r="X57" i="7"/>
  <c r="AD58" i="7"/>
  <c r="AE61" i="7"/>
  <c r="AK61" i="7" s="1"/>
  <c r="T64" i="7"/>
  <c r="AN67" i="7"/>
  <c r="AQ71" i="7"/>
  <c r="AQ79" i="7"/>
  <c r="O84" i="7"/>
  <c r="O87" i="7" s="1"/>
  <c r="AD85" i="7"/>
  <c r="AE88" i="7"/>
  <c r="AK88" i="7" s="1"/>
  <c r="AD90" i="7"/>
  <c r="Z93" i="7"/>
  <c r="T49" i="7"/>
  <c r="V47" i="7"/>
  <c r="Z61" i="7"/>
  <c r="V46" i="7"/>
  <c r="Z57" i="7"/>
  <c r="V64" i="7"/>
  <c r="Z70" i="7"/>
  <c r="AD73" i="7"/>
  <c r="AI83" i="7"/>
  <c r="Q84" i="7"/>
  <c r="AE85" i="7"/>
  <c r="AK85" i="7" s="1"/>
  <c r="AG90" i="7"/>
  <c r="AE90" i="7" s="1"/>
  <c r="AK90" i="7" s="1"/>
  <c r="X56" i="7"/>
  <c r="X59" i="7" s="1"/>
  <c r="W59" i="7" s="1"/>
  <c r="AD57" i="7"/>
  <c r="Z60" i="7"/>
  <c r="Z64" i="7"/>
  <c r="Q69" i="7"/>
  <c r="AD70" i="7"/>
  <c r="AI75" i="7"/>
  <c r="AB84" i="7"/>
  <c r="L95" i="7"/>
  <c r="AO95" i="7" s="1"/>
  <c r="AB71" i="7"/>
  <c r="AD71" i="7"/>
  <c r="AJ71" i="7" s="1"/>
  <c r="T59" i="7"/>
  <c r="V84" i="7"/>
  <c r="V87" i="7" s="1"/>
  <c r="AQ47" i="7"/>
  <c r="AE46" i="7"/>
  <c r="AK46" i="7" s="1"/>
  <c r="V48" i="7"/>
  <c r="V51" i="7" s="1"/>
  <c r="AQ51" i="7"/>
  <c r="Z56" i="7"/>
  <c r="AE57" i="7"/>
  <c r="AK57" i="7" s="1"/>
  <c r="Z66" i="7"/>
  <c r="Q68" i="7"/>
  <c r="T69" i="7"/>
  <c r="O77" i="7"/>
  <c r="AD84" i="7"/>
  <c r="O92" i="7"/>
  <c r="AD63" i="7"/>
  <c r="AJ63" i="7" s="1"/>
  <c r="AQ91" i="7"/>
  <c r="T45" i="7"/>
  <c r="T47" i="7" s="1"/>
  <c r="O50" i="7"/>
  <c r="AD56" i="7"/>
  <c r="AD59" i="7" s="1"/>
  <c r="AJ59" i="7" s="1"/>
  <c r="AI67" i="7"/>
  <c r="V68" i="7"/>
  <c r="V71" i="7" s="1"/>
  <c r="U71" i="7" s="1"/>
  <c r="X69" i="7"/>
  <c r="AG84" i="7"/>
  <c r="AE84" i="7" s="1"/>
  <c r="AK84" i="7" s="1"/>
  <c r="O94" i="7"/>
  <c r="AB59" i="7"/>
  <c r="V45" i="7"/>
  <c r="Q50" i="7"/>
  <c r="AI87" i="7"/>
  <c r="Q94" i="7"/>
  <c r="X45" i="7"/>
  <c r="T50" i="7"/>
  <c r="AP63" i="7"/>
  <c r="T62" i="7"/>
  <c r="AH63" i="7"/>
  <c r="AP67" i="7"/>
  <c r="Z68" i="7"/>
  <c r="Z71" i="7" s="1"/>
  <c r="X75" i="7"/>
  <c r="Y71" i="7"/>
  <c r="V81" i="7"/>
  <c r="AB81" i="7"/>
  <c r="X81" i="7"/>
  <c r="T81" i="7"/>
  <c r="O66" i="7"/>
  <c r="T60" i="7"/>
  <c r="Q60" i="7"/>
  <c r="O67" i="7"/>
  <c r="T66" i="7"/>
  <c r="AP83" i="7"/>
  <c r="V56" i="7"/>
  <c r="V60" i="7"/>
  <c r="M63" i="7"/>
  <c r="AF63" i="7"/>
  <c r="X66" i="7"/>
  <c r="X70" i="7"/>
  <c r="X71" i="7" s="1"/>
  <c r="W71" i="7" s="1"/>
  <c r="AI79" i="7"/>
  <c r="Z84" i="7"/>
  <c r="Z85" i="7"/>
  <c r="AP91" i="7"/>
  <c r="X93" i="7"/>
  <c r="X95" i="7" s="1"/>
  <c r="O81" i="7"/>
  <c r="M91" i="7"/>
  <c r="AB93" i="7"/>
  <c r="AB95" i="7" s="1"/>
  <c r="P71" i="7"/>
  <c r="M83" i="7"/>
  <c r="AD80" i="7"/>
  <c r="Z80" i="7"/>
  <c r="X80" i="7"/>
  <c r="V80" i="7"/>
  <c r="AG70" i="7"/>
  <c r="O80" i="7"/>
  <c r="AD81" i="7"/>
  <c r="Z89" i="7"/>
  <c r="AG56" i="7"/>
  <c r="AG60" i="7"/>
  <c r="O78" i="7"/>
  <c r="O79" i="7" s="1"/>
  <c r="Q80" i="7"/>
  <c r="Q83" i="7" s="1"/>
  <c r="T88" i="7"/>
  <c r="T91" i="7" s="1"/>
  <c r="Z88" i="7"/>
  <c r="V88" i="7"/>
  <c r="Q88" i="7"/>
  <c r="AI95" i="7"/>
  <c r="Q89" i="7"/>
  <c r="X89" i="7"/>
  <c r="T89" i="7"/>
  <c r="O89" i="7"/>
  <c r="O91" i="7" s="1"/>
  <c r="Z81" i="7"/>
  <c r="Q78" i="7"/>
  <c r="AG81" i="7"/>
  <c r="AE81" i="7" s="1"/>
  <c r="AK81" i="7" s="1"/>
  <c r="AD89" i="7"/>
  <c r="AD91" i="7" s="1"/>
  <c r="AJ91" i="7" s="1"/>
  <c r="T76" i="7"/>
  <c r="T78" i="7"/>
  <c r="AB80" i="7"/>
  <c r="T80" i="7"/>
  <c r="X74" i="7"/>
  <c r="AD74" i="7"/>
  <c r="Z74" i="7"/>
  <c r="V76" i="7"/>
  <c r="V78" i="7"/>
  <c r="L79" i="7"/>
  <c r="AO79" i="7" s="1"/>
  <c r="AF79" i="7"/>
  <c r="AB88" i="7"/>
  <c r="AG89" i="7"/>
  <c r="AG91" i="7" s="1"/>
  <c r="AD94" i="7"/>
  <c r="AE94" i="7"/>
  <c r="AK94" i="7" s="1"/>
  <c r="AB94" i="7"/>
  <c r="Q81" i="7"/>
  <c r="V89" i="7"/>
  <c r="AF75" i="7"/>
  <c r="L75" i="7"/>
  <c r="AO75" i="7" s="1"/>
  <c r="AH75" i="7"/>
  <c r="X78" i="7"/>
  <c r="X79" i="7" s="1"/>
  <c r="M79" i="7"/>
  <c r="AG80" i="7"/>
  <c r="AG83" i="7" s="1"/>
  <c r="AG86" i="7"/>
  <c r="AE86" i="7" s="1"/>
  <c r="AK86" i="7" s="1"/>
  <c r="AH95" i="7"/>
  <c r="AE73" i="7"/>
  <c r="AK73" i="7" s="1"/>
  <c r="AB73" i="7"/>
  <c r="Z73" i="7"/>
  <c r="Z75" i="7" s="1"/>
  <c r="AF87" i="7"/>
  <c r="AE65" i="7"/>
  <c r="AK65" i="7" s="1"/>
  <c r="AD65" i="7"/>
  <c r="AD67" i="7" s="1"/>
  <c r="AJ67" i="7" s="1"/>
  <c r="O70" i="7"/>
  <c r="O71" i="7" s="1"/>
  <c r="N71" i="7" s="1"/>
  <c r="O73" i="7"/>
  <c r="O75" i="7" s="1"/>
  <c r="AB78" i="7"/>
  <c r="AB79" i="7" s="1"/>
  <c r="L87" i="7"/>
  <c r="AO87" i="7" s="1"/>
  <c r="O93" i="7"/>
  <c r="M95" i="7"/>
  <c r="AF55" i="7"/>
  <c r="O56" i="7"/>
  <c r="O59" i="7" s="1"/>
  <c r="N59" i="7" s="1"/>
  <c r="AG58" i="7"/>
  <c r="AE58" i="7"/>
  <c r="AK58" i="7" s="1"/>
  <c r="Q61" i="7"/>
  <c r="O61" i="7"/>
  <c r="AG64" i="7"/>
  <c r="AG67" i="7" s="1"/>
  <c r="AE64" i="7"/>
  <c r="AK64" i="7" s="1"/>
  <c r="O65" i="7"/>
  <c r="Q70" i="7"/>
  <c r="Q71" i="7" s="1"/>
  <c r="AG72" i="7"/>
  <c r="M75" i="7"/>
  <c r="AD72" i="7"/>
  <c r="AD75" i="7" s="1"/>
  <c r="AJ75" i="7" s="1"/>
  <c r="AB72" i="7"/>
  <c r="Q73" i="7"/>
  <c r="V74" i="7"/>
  <c r="AD76" i="7"/>
  <c r="AD78" i="7"/>
  <c r="T84" i="7"/>
  <c r="T85" i="7"/>
  <c r="T86" i="7"/>
  <c r="M87" i="7"/>
  <c r="AG92" i="7"/>
  <c r="AE92" i="7"/>
  <c r="AK92" i="7" s="1"/>
  <c r="V94" i="7"/>
  <c r="AD66" i="7"/>
  <c r="AB66" i="7"/>
  <c r="AB67" i="7" s="1"/>
  <c r="AA71" i="7"/>
  <c r="AG93" i="7"/>
  <c r="AE93" i="7" s="1"/>
  <c r="AK93" i="7" s="1"/>
  <c r="AD93" i="7"/>
  <c r="AA59" i="7"/>
  <c r="Q56" i="7"/>
  <c r="Q65" i="7"/>
  <c r="T70" i="7"/>
  <c r="T71" i="7" s="1"/>
  <c r="R71" i="7" s="1"/>
  <c r="T73" i="7"/>
  <c r="T75" i="7" s="1"/>
  <c r="AE78" i="7"/>
  <c r="AK78" i="7" s="1"/>
  <c r="Z82" i="7"/>
  <c r="V82" i="7"/>
  <c r="T82" i="7"/>
  <c r="Q82" i="7"/>
  <c r="O95" i="7"/>
  <c r="T93" i="7"/>
  <c r="T95" i="7" s="1"/>
  <c r="Q57" i="7"/>
  <c r="Q58" i="7"/>
  <c r="O60" i="7"/>
  <c r="V61" i="7"/>
  <c r="L63" i="7"/>
  <c r="AO63" i="7" s="1"/>
  <c r="Q64" i="7"/>
  <c r="T65" i="7"/>
  <c r="V66" i="7"/>
  <c r="V67" i="7" s="1"/>
  <c r="M67" i="7"/>
  <c r="AH67" i="7"/>
  <c r="Q72" i="7"/>
  <c r="V73" i="7"/>
  <c r="AE74" i="7"/>
  <c r="AK74" i="7" s="1"/>
  <c r="AG76" i="7"/>
  <c r="AQ83" i="7"/>
  <c r="O82" i="7"/>
  <c r="X85" i="7"/>
  <c r="X86" i="7"/>
  <c r="AN87" i="7"/>
  <c r="Q92" i="7"/>
  <c r="Q95" i="7" s="1"/>
  <c r="V93" i="7"/>
  <c r="V95" i="7" s="1"/>
  <c r="Z94" i="7"/>
  <c r="Z95" i="7" s="1"/>
  <c r="AN95" i="7"/>
  <c r="Q90" i="7"/>
  <c r="V90" i="7"/>
  <c r="AG50" i="7"/>
  <c r="AE50" i="7" s="1"/>
  <c r="AK50" i="7" s="1"/>
  <c r="AH51" i="7"/>
  <c r="T52" i="7"/>
  <c r="Q53" i="7"/>
  <c r="Q55" i="7" s="1"/>
  <c r="P55" i="7" s="1"/>
  <c r="O54" i="7"/>
  <c r="V52" i="7"/>
  <c r="V55" i="7" s="1"/>
  <c r="T53" i="7"/>
  <c r="Q54" i="7"/>
  <c r="AB44" i="7"/>
  <c r="AB47" i="7" s="1"/>
  <c r="Z45" i="7"/>
  <c r="Z47" i="7" s="1"/>
  <c r="X46" i="7"/>
  <c r="X47" i="7" s="1"/>
  <c r="L47" i="7"/>
  <c r="AO47" i="7" s="1"/>
  <c r="X52" i="7"/>
  <c r="V53" i="7"/>
  <c r="T54" i="7"/>
  <c r="Z52" i="7"/>
  <c r="X53" i="7"/>
  <c r="V54" i="7"/>
  <c r="AB52" i="7"/>
  <c r="Z53" i="7"/>
  <c r="X54" i="7"/>
  <c r="AD44" i="7"/>
  <c r="AB45" i="7"/>
  <c r="M47" i="7"/>
  <c r="AE44" i="7"/>
  <c r="AK44" i="7" s="1"/>
  <c r="AD45" i="7"/>
  <c r="AG44" i="7"/>
  <c r="AG47" i="7" s="1"/>
  <c r="AE45" i="7"/>
  <c r="AK45" i="7" s="1"/>
  <c r="AD46" i="7"/>
  <c r="AF47" i="7"/>
  <c r="O48" i="7"/>
  <c r="AD52" i="7"/>
  <c r="AB53" i="7"/>
  <c r="Z54" i="7"/>
  <c r="Q48" i="7"/>
  <c r="Q51" i="7" s="1"/>
  <c r="O49" i="7"/>
  <c r="AN51" i="7"/>
  <c r="AD53" i="7"/>
  <c r="AB54" i="7"/>
  <c r="AH47" i="7"/>
  <c r="T48" i="7"/>
  <c r="T51" i="7" s="1"/>
  <c r="AG52" i="7"/>
  <c r="AE53" i="7"/>
  <c r="AK53" i="7" s="1"/>
  <c r="AD54" i="7"/>
  <c r="AG53" i="7"/>
  <c r="AE54" i="7"/>
  <c r="AK54" i="7" s="1"/>
  <c r="X48" i="7"/>
  <c r="Z48" i="7"/>
  <c r="AB48" i="7"/>
  <c r="AB51" i="7" s="1"/>
  <c r="Z49" i="7"/>
  <c r="X50" i="7"/>
  <c r="L51" i="7"/>
  <c r="AO51" i="7" s="1"/>
  <c r="O44" i="7"/>
  <c r="AD48" i="7"/>
  <c r="AD51" i="7" s="1"/>
  <c r="AJ51" i="7" s="1"/>
  <c r="M51" i="7"/>
  <c r="Q44" i="7"/>
  <c r="Q47" i="7" s="1"/>
  <c r="O45" i="7"/>
  <c r="AE48" i="7"/>
  <c r="AK48" i="7" s="1"/>
  <c r="O52" i="7"/>
  <c r="O55" i="7" s="1"/>
  <c r="AT96" i="18" l="1"/>
  <c r="AT97" i="18" s="1"/>
  <c r="AT98" i="18" s="1"/>
  <c r="AU99" i="18" s="1"/>
  <c r="AU95" i="18"/>
  <c r="AJ15" i="18"/>
  <c r="AC15" i="18"/>
  <c r="AE7" i="18"/>
  <c r="AK7" i="18" s="1"/>
  <c r="N7" i="18"/>
  <c r="AC7" i="18"/>
  <c r="AA7" i="18"/>
  <c r="Y7" i="18"/>
  <c r="W7" i="18"/>
  <c r="U7" i="18"/>
  <c r="R7" i="18"/>
  <c r="P7" i="18"/>
  <c r="AE8" i="18"/>
  <c r="AK8" i="18" s="1"/>
  <c r="AG15" i="18"/>
  <c r="Q11" i="18"/>
  <c r="W11" i="18"/>
  <c r="U11" i="18"/>
  <c r="R11" i="18"/>
  <c r="Y11" i="18"/>
  <c r="P11" i="18"/>
  <c r="AE11" i="18"/>
  <c r="AK11" i="18" s="1"/>
  <c r="N11" i="18"/>
  <c r="AC11" i="18"/>
  <c r="AA11" i="18"/>
  <c r="AK15" i="18"/>
  <c r="AB11" i="18"/>
  <c r="AT12" i="18"/>
  <c r="AT13" i="18" s="1"/>
  <c r="AT14" i="18" s="1"/>
  <c r="AU11" i="18"/>
  <c r="W123" i="10"/>
  <c r="U123" i="10"/>
  <c r="R123" i="10"/>
  <c r="N123" i="10"/>
  <c r="AC123" i="10"/>
  <c r="AA123" i="10"/>
  <c r="Y123" i="10"/>
  <c r="Q127" i="10"/>
  <c r="P127" i="10" s="1"/>
  <c r="AE119" i="10"/>
  <c r="AK119" i="10" s="1"/>
  <c r="N119" i="10"/>
  <c r="AC119" i="10"/>
  <c r="Y119" i="10"/>
  <c r="W119" i="10"/>
  <c r="U119" i="10"/>
  <c r="R119" i="10"/>
  <c r="P119" i="10"/>
  <c r="O127" i="10"/>
  <c r="N127" i="10" s="1"/>
  <c r="AE124" i="10"/>
  <c r="AC127" i="10"/>
  <c r="AB119" i="10"/>
  <c r="AA119" i="10" s="1"/>
  <c r="AG123" i="10"/>
  <c r="AE120" i="10"/>
  <c r="AK120" i="10" s="1"/>
  <c r="Q123" i="10"/>
  <c r="P123" i="10" s="1"/>
  <c r="AJ115" i="10"/>
  <c r="AC115" i="10"/>
  <c r="AB111" i="10"/>
  <c r="AA111" i="10" s="1"/>
  <c r="W111" i="10"/>
  <c r="U111" i="10"/>
  <c r="R111" i="10"/>
  <c r="P111" i="10"/>
  <c r="AE111" i="10"/>
  <c r="AK111" i="10" s="1"/>
  <c r="N111" i="10"/>
  <c r="AC111" i="10"/>
  <c r="Y111" i="10"/>
  <c r="AJ91" i="10"/>
  <c r="AC91" i="10"/>
  <c r="AG103" i="10"/>
  <c r="AE100" i="10"/>
  <c r="AK100" i="10" s="1"/>
  <c r="O107" i="10"/>
  <c r="N107" i="10" s="1"/>
  <c r="AE95" i="10"/>
  <c r="AK95" i="10" s="1"/>
  <c r="AB99" i="10"/>
  <c r="AA99" i="10" s="1"/>
  <c r="X95" i="10"/>
  <c r="W95" i="10" s="1"/>
  <c r="Z87" i="10"/>
  <c r="Y87" i="10" s="1"/>
  <c r="AB87" i="10"/>
  <c r="AA87" i="10" s="1"/>
  <c r="T99" i="10"/>
  <c r="R99" i="10" s="1"/>
  <c r="AE99" i="10"/>
  <c r="AK99" i="10" s="1"/>
  <c r="N99" i="10"/>
  <c r="AC99" i="10"/>
  <c r="Y99" i="10"/>
  <c r="W99" i="10"/>
  <c r="U99" i="10"/>
  <c r="P99" i="10"/>
  <c r="X91" i="10"/>
  <c r="W91" i="10" s="1"/>
  <c r="AD95" i="10"/>
  <c r="AD99" i="10"/>
  <c r="AJ99" i="10" s="1"/>
  <c r="X99" i="10"/>
  <c r="Z91" i="10"/>
  <c r="Y91" i="10" s="1"/>
  <c r="R83" i="10"/>
  <c r="P83" i="10"/>
  <c r="AE83" i="10"/>
  <c r="AK83" i="10" s="1"/>
  <c r="N83" i="10"/>
  <c r="Y83" i="10"/>
  <c r="W83" i="10"/>
  <c r="U83" i="10"/>
  <c r="W103" i="10"/>
  <c r="U103" i="10"/>
  <c r="N103" i="10"/>
  <c r="P103" i="10"/>
  <c r="AE103" i="10"/>
  <c r="AK103" i="10" s="1"/>
  <c r="AC103" i="10"/>
  <c r="AA103" i="10"/>
  <c r="Y103" i="10"/>
  <c r="O91" i="10"/>
  <c r="N91" i="10" s="1"/>
  <c r="AG95" i="10"/>
  <c r="T103" i="10"/>
  <c r="R103" i="10" s="1"/>
  <c r="AB83" i="10"/>
  <c r="AA83" i="10" s="1"/>
  <c r="O99" i="10"/>
  <c r="AE85" i="10"/>
  <c r="V103" i="10"/>
  <c r="AD107" i="10"/>
  <c r="AB91" i="10"/>
  <c r="AA91" i="10" s="1"/>
  <c r="AD83" i="10"/>
  <c r="AJ83" i="10" s="1"/>
  <c r="W75" i="10"/>
  <c r="U75" i="10"/>
  <c r="R75" i="10"/>
  <c r="P75" i="10"/>
  <c r="N75" i="10"/>
  <c r="AC75" i="10"/>
  <c r="AA75" i="10"/>
  <c r="Y75" i="10"/>
  <c r="Y67" i="10"/>
  <c r="W67" i="10"/>
  <c r="U67" i="10"/>
  <c r="R67" i="10"/>
  <c r="P67" i="10"/>
  <c r="AA67" i="10"/>
  <c r="AE67" i="10"/>
  <c r="AK67" i="10" s="1"/>
  <c r="N67" i="10"/>
  <c r="AE79" i="10"/>
  <c r="AK79" i="10" s="1"/>
  <c r="AG75" i="10"/>
  <c r="AE72" i="10"/>
  <c r="AK72" i="10" s="1"/>
  <c r="O71" i="10"/>
  <c r="AD67" i="10"/>
  <c r="AJ67" i="10" s="1"/>
  <c r="O63" i="10"/>
  <c r="Z59" i="10"/>
  <c r="N63" i="10"/>
  <c r="P63" i="10"/>
  <c r="AE63" i="10"/>
  <c r="AK63" i="10" s="1"/>
  <c r="AA63" i="10"/>
  <c r="Y63" i="10"/>
  <c r="W63" i="10"/>
  <c r="U63" i="10"/>
  <c r="R63" i="10"/>
  <c r="AG67" i="10"/>
  <c r="AC79" i="10"/>
  <c r="AD63" i="10"/>
  <c r="AJ63" i="10" s="1"/>
  <c r="AA59" i="10"/>
  <c r="Y59" i="10"/>
  <c r="W59" i="10"/>
  <c r="R59" i="10"/>
  <c r="P59" i="10"/>
  <c r="AC59" i="10"/>
  <c r="O59" i="10"/>
  <c r="N59" i="10" s="1"/>
  <c r="T63" i="10"/>
  <c r="AE56" i="10"/>
  <c r="AK56" i="10" s="1"/>
  <c r="V59" i="10"/>
  <c r="U59" i="10" s="1"/>
  <c r="AB67" i="10"/>
  <c r="AC71" i="10"/>
  <c r="AE71" i="10"/>
  <c r="AK71" i="10" s="1"/>
  <c r="N71" i="10"/>
  <c r="AA71" i="10"/>
  <c r="Y71" i="10"/>
  <c r="W71" i="10"/>
  <c r="U71" i="10"/>
  <c r="R71" i="10"/>
  <c r="P71" i="10"/>
  <c r="Q79" i="10"/>
  <c r="P79" i="10" s="1"/>
  <c r="AJ19" i="17"/>
  <c r="AC19" i="17"/>
  <c r="AJ51" i="14"/>
  <c r="AC51" i="14"/>
  <c r="AJ107" i="16"/>
  <c r="AC107" i="16"/>
  <c r="AK102" i="14"/>
  <c r="AE103" i="14"/>
  <c r="AK103" i="14" s="1"/>
  <c r="T128" i="14"/>
  <c r="AJ79" i="15"/>
  <c r="AC79" i="15"/>
  <c r="AJ47" i="14"/>
  <c r="AC47" i="14"/>
  <c r="AJ127" i="17"/>
  <c r="AJ91" i="16"/>
  <c r="AC91" i="16"/>
  <c r="AJ63" i="14"/>
  <c r="AC63" i="14"/>
  <c r="T128" i="15"/>
  <c r="R128" i="15" s="1"/>
  <c r="AK44" i="14"/>
  <c r="AE47" i="14"/>
  <c r="AK47" i="14" s="1"/>
  <c r="AJ103" i="16"/>
  <c r="AC103" i="16"/>
  <c r="AJ115" i="14"/>
  <c r="AC115" i="14"/>
  <c r="AJ103" i="15"/>
  <c r="AC103" i="15"/>
  <c r="AJ79" i="17"/>
  <c r="AC79" i="17"/>
  <c r="AJ119" i="15"/>
  <c r="AC119" i="15"/>
  <c r="AJ91" i="14"/>
  <c r="AC91" i="14"/>
  <c r="AH35" i="13"/>
  <c r="AA35" i="13"/>
  <c r="AD7" i="17"/>
  <c r="AJ7" i="17" s="1"/>
  <c r="AB35" i="17"/>
  <c r="AE82" i="17"/>
  <c r="AK82" i="17" s="1"/>
  <c r="Q15" i="16"/>
  <c r="T27" i="17"/>
  <c r="AK67" i="17"/>
  <c r="AB87" i="16"/>
  <c r="AA87" i="16" s="1"/>
  <c r="Y47" i="16"/>
  <c r="AA47" i="16"/>
  <c r="AC47" i="16"/>
  <c r="AE47" i="16"/>
  <c r="AK47" i="16" s="1"/>
  <c r="X47" i="16"/>
  <c r="W47" i="16" s="1"/>
  <c r="AJ127" i="16"/>
  <c r="V7" i="15"/>
  <c r="U7" i="15" s="1"/>
  <c r="X19" i="15"/>
  <c r="AC127" i="15"/>
  <c r="P127" i="15"/>
  <c r="U127" i="15"/>
  <c r="N127" i="15"/>
  <c r="R127" i="15"/>
  <c r="W127" i="15"/>
  <c r="AA127" i="15"/>
  <c r="M128" i="15"/>
  <c r="V115" i="15"/>
  <c r="AG71" i="15"/>
  <c r="AA23" i="14"/>
  <c r="W23" i="14"/>
  <c r="AC23" i="14"/>
  <c r="AE23" i="14"/>
  <c r="AK23" i="14" s="1"/>
  <c r="N23" i="14"/>
  <c r="R23" i="14"/>
  <c r="U23" i="14"/>
  <c r="Y23" i="14"/>
  <c r="X11" i="14"/>
  <c r="W63" i="15"/>
  <c r="R63" i="15"/>
  <c r="AA63" i="15"/>
  <c r="AE63" i="15"/>
  <c r="AK63" i="15" s="1"/>
  <c r="N63" i="15"/>
  <c r="P63" i="15"/>
  <c r="U63" i="15"/>
  <c r="Y63" i="15"/>
  <c r="AC63" i="15"/>
  <c r="O31" i="14"/>
  <c r="Z31" i="15"/>
  <c r="O63" i="14"/>
  <c r="N63" i="14" s="1"/>
  <c r="X27" i="14"/>
  <c r="W27" i="14" s="1"/>
  <c r="AG91" i="14"/>
  <c r="AC5" i="13"/>
  <c r="AI5" i="13" s="1"/>
  <c r="Z95" i="14"/>
  <c r="AE108" i="14"/>
  <c r="AK108" i="14" s="1"/>
  <c r="X87" i="14"/>
  <c r="R59" i="13"/>
  <c r="U59" i="13"/>
  <c r="W59" i="13"/>
  <c r="P59" i="13"/>
  <c r="Y59" i="13"/>
  <c r="AC59" i="13"/>
  <c r="AI59" i="13" s="1"/>
  <c r="N59" i="13"/>
  <c r="AE55" i="13"/>
  <c r="AC52" i="13"/>
  <c r="AI52" i="13" s="1"/>
  <c r="AC84" i="13"/>
  <c r="AI84" i="13" s="1"/>
  <c r="AE87" i="13"/>
  <c r="X39" i="13"/>
  <c r="AC112" i="13"/>
  <c r="AI112" i="13" s="1"/>
  <c r="AB111" i="13"/>
  <c r="AH111" i="13" s="1"/>
  <c r="AG107" i="14"/>
  <c r="AA115" i="16"/>
  <c r="AC115" i="16"/>
  <c r="AE115" i="16"/>
  <c r="AK115" i="16" s="1"/>
  <c r="P115" i="16"/>
  <c r="U115" i="16"/>
  <c r="Y115" i="16"/>
  <c r="N115" i="16"/>
  <c r="R115" i="16"/>
  <c r="W115" i="16"/>
  <c r="V47" i="16"/>
  <c r="U47" i="16" s="1"/>
  <c r="AE59" i="17"/>
  <c r="AK59" i="17" s="1"/>
  <c r="W71" i="17"/>
  <c r="AA71" i="17"/>
  <c r="N71" i="17"/>
  <c r="AE71" i="17"/>
  <c r="AK71" i="17" s="1"/>
  <c r="P71" i="17"/>
  <c r="AE116" i="15"/>
  <c r="AE20" i="15"/>
  <c r="AK20" i="15" s="1"/>
  <c r="X59" i="15"/>
  <c r="AD71" i="15"/>
  <c r="AJ71" i="15" s="1"/>
  <c r="AE119" i="16"/>
  <c r="AK119" i="16" s="1"/>
  <c r="AD39" i="16"/>
  <c r="AJ39" i="16" s="1"/>
  <c r="Y115" i="15"/>
  <c r="AA115" i="15"/>
  <c r="P115" i="15"/>
  <c r="U115" i="15"/>
  <c r="AC115" i="15"/>
  <c r="N115" i="15"/>
  <c r="R115" i="15"/>
  <c r="T27" i="13"/>
  <c r="R27" i="13" s="1"/>
  <c r="AG63" i="14"/>
  <c r="AG79" i="14"/>
  <c r="AE76" i="14"/>
  <c r="AK76" i="14" s="1"/>
  <c r="V87" i="15"/>
  <c r="U87" i="15" s="1"/>
  <c r="AC91" i="15"/>
  <c r="AA27" i="14"/>
  <c r="R27" i="14"/>
  <c r="U27" i="14"/>
  <c r="N27" i="14"/>
  <c r="AE51" i="14"/>
  <c r="AK51" i="14" s="1"/>
  <c r="V39" i="13"/>
  <c r="Z119" i="13"/>
  <c r="AA27" i="13"/>
  <c r="Y103" i="13"/>
  <c r="AA103" i="13"/>
  <c r="N103" i="13"/>
  <c r="P103" i="13"/>
  <c r="R103" i="13"/>
  <c r="U103" i="13"/>
  <c r="W103" i="13"/>
  <c r="X59" i="14"/>
  <c r="AD43" i="17"/>
  <c r="AJ43" i="17" s="1"/>
  <c r="AE75" i="17"/>
  <c r="AK75" i="17" s="1"/>
  <c r="P75" i="17"/>
  <c r="R75" i="17"/>
  <c r="U75" i="17"/>
  <c r="Y75" i="17"/>
  <c r="W75" i="17"/>
  <c r="AA75" i="17"/>
  <c r="AC75" i="17"/>
  <c r="AJ67" i="17"/>
  <c r="AC67" i="17"/>
  <c r="AG91" i="16"/>
  <c r="AE88" i="16"/>
  <c r="AG95" i="17"/>
  <c r="T47" i="16"/>
  <c r="R47" i="16" s="1"/>
  <c r="Z27" i="15"/>
  <c r="AD71" i="17"/>
  <c r="AJ71" i="17" s="1"/>
  <c r="AB23" i="15"/>
  <c r="N7" i="14"/>
  <c r="AE7" i="14"/>
  <c r="AK7" i="14" s="1"/>
  <c r="P7" i="14"/>
  <c r="U7" i="14"/>
  <c r="Y7" i="14"/>
  <c r="AA7" i="14"/>
  <c r="AC7" i="14"/>
  <c r="R7" i="14"/>
  <c r="T39" i="16"/>
  <c r="R39" i="16" s="1"/>
  <c r="X95" i="15"/>
  <c r="W95" i="15" s="1"/>
  <c r="AE87" i="15"/>
  <c r="AK87" i="15" s="1"/>
  <c r="W87" i="15"/>
  <c r="AA87" i="15"/>
  <c r="AC87" i="15"/>
  <c r="N87" i="15"/>
  <c r="P87" i="15"/>
  <c r="AD87" i="14"/>
  <c r="AJ87" i="14" s="1"/>
  <c r="AC99" i="14"/>
  <c r="Z95" i="13"/>
  <c r="Y95" i="13" s="1"/>
  <c r="AC29" i="13"/>
  <c r="AI29" i="13" s="1"/>
  <c r="AB107" i="14"/>
  <c r="AS15" i="13"/>
  <c r="AR16" i="13"/>
  <c r="AR17" i="13" s="1"/>
  <c r="AR18" i="13" s="1"/>
  <c r="AH127" i="13"/>
  <c r="P23" i="17"/>
  <c r="R23" i="17"/>
  <c r="W23" i="17"/>
  <c r="Y23" i="17"/>
  <c r="AA23" i="17"/>
  <c r="AC23" i="17"/>
  <c r="U23" i="17"/>
  <c r="AE23" i="17"/>
  <c r="AK23" i="17" s="1"/>
  <c r="N23" i="17"/>
  <c r="AA47" i="17"/>
  <c r="AC47" i="17"/>
  <c r="P47" i="17"/>
  <c r="R47" i="17"/>
  <c r="U47" i="17"/>
  <c r="W47" i="17"/>
  <c r="Y47" i="17"/>
  <c r="AE53" i="17"/>
  <c r="AK53" i="17" s="1"/>
  <c r="W63" i="17"/>
  <c r="Y63" i="17"/>
  <c r="AC63" i="17"/>
  <c r="N63" i="17"/>
  <c r="AE63" i="17"/>
  <c r="AK63" i="17" s="1"/>
  <c r="P63" i="17"/>
  <c r="R63" i="17"/>
  <c r="U63" i="17"/>
  <c r="X35" i="17"/>
  <c r="AC83" i="17"/>
  <c r="N83" i="17"/>
  <c r="AE83" i="17"/>
  <c r="AK83" i="17" s="1"/>
  <c r="R83" i="17"/>
  <c r="W83" i="17"/>
  <c r="Y83" i="17"/>
  <c r="AA83" i="17"/>
  <c r="P83" i="17"/>
  <c r="U83" i="17"/>
  <c r="V119" i="17"/>
  <c r="U119" i="17" s="1"/>
  <c r="O31" i="17"/>
  <c r="N31" i="17" s="1"/>
  <c r="U7" i="17"/>
  <c r="W7" i="17"/>
  <c r="N7" i="17"/>
  <c r="AE7" i="17"/>
  <c r="AK7" i="17" s="1"/>
  <c r="P7" i="17"/>
  <c r="Y7" i="17"/>
  <c r="R7" i="17"/>
  <c r="AE76" i="17"/>
  <c r="AG79" i="17"/>
  <c r="AE19" i="17"/>
  <c r="AK19" i="17" s="1"/>
  <c r="AD63" i="17"/>
  <c r="AJ63" i="17" s="1"/>
  <c r="X95" i="17"/>
  <c r="W95" i="17" s="1"/>
  <c r="T119" i="17"/>
  <c r="R119" i="17" s="1"/>
  <c r="AB47" i="17"/>
  <c r="P63" i="16"/>
  <c r="W63" i="16"/>
  <c r="Y63" i="16"/>
  <c r="AC63" i="16"/>
  <c r="N63" i="16"/>
  <c r="R63" i="16"/>
  <c r="U63" i="16"/>
  <c r="AE63" i="16"/>
  <c r="AK63" i="16" s="1"/>
  <c r="AA63" i="16"/>
  <c r="O115" i="16"/>
  <c r="O128" i="16" s="1"/>
  <c r="AC111" i="17"/>
  <c r="N111" i="17"/>
  <c r="AE111" i="17"/>
  <c r="AK111" i="17" s="1"/>
  <c r="P111" i="17"/>
  <c r="R111" i="17"/>
  <c r="AA111" i="17"/>
  <c r="X99" i="17"/>
  <c r="Q47" i="16"/>
  <c r="P47" i="16" s="1"/>
  <c r="AE107" i="16"/>
  <c r="AK107" i="16" s="1"/>
  <c r="AE19" i="15"/>
  <c r="AK19" i="15" s="1"/>
  <c r="N19" i="15"/>
  <c r="R19" i="15"/>
  <c r="U19" i="15"/>
  <c r="AA19" i="15"/>
  <c r="AC19" i="15"/>
  <c r="W19" i="15"/>
  <c r="P19" i="15"/>
  <c r="Y19" i="15"/>
  <c r="AB71" i="17"/>
  <c r="Z67" i="15"/>
  <c r="Y67" i="15" s="1"/>
  <c r="U59" i="14"/>
  <c r="Y59" i="14"/>
  <c r="AC59" i="14"/>
  <c r="W59" i="14"/>
  <c r="AA59" i="14"/>
  <c r="N59" i="14"/>
  <c r="R59" i="14"/>
  <c r="AG39" i="16"/>
  <c r="P31" i="15"/>
  <c r="U31" i="15"/>
  <c r="R31" i="15"/>
  <c r="AA31" i="15"/>
  <c r="Y31" i="15"/>
  <c r="Z79" i="14"/>
  <c r="T87" i="15"/>
  <c r="R87" i="15" s="1"/>
  <c r="Q27" i="14"/>
  <c r="P27" i="14" s="1"/>
  <c r="N19" i="14"/>
  <c r="AE19" i="14"/>
  <c r="AK19" i="14" s="1"/>
  <c r="AA19" i="14"/>
  <c r="P19" i="14"/>
  <c r="W19" i="14"/>
  <c r="Y19" i="14"/>
  <c r="R19" i="14"/>
  <c r="AA87" i="14"/>
  <c r="N87" i="14"/>
  <c r="AE87" i="14"/>
  <c r="AK87" i="14" s="1"/>
  <c r="U87" i="14"/>
  <c r="R87" i="14"/>
  <c r="W87" i="14"/>
  <c r="Y87" i="14"/>
  <c r="P87" i="14"/>
  <c r="Z39" i="13"/>
  <c r="V119" i="13"/>
  <c r="V128" i="13" s="1"/>
  <c r="U128" i="13" s="1"/>
  <c r="T39" i="13"/>
  <c r="R39" i="13" s="1"/>
  <c r="Q107" i="14"/>
  <c r="V23" i="13"/>
  <c r="W43" i="17"/>
  <c r="Y43" i="17"/>
  <c r="P43" i="17"/>
  <c r="N43" i="17"/>
  <c r="R43" i="17"/>
  <c r="U43" i="17"/>
  <c r="AG43" i="17"/>
  <c r="AE40" i="17"/>
  <c r="AK40" i="17" s="1"/>
  <c r="Y55" i="17"/>
  <c r="AA55" i="17"/>
  <c r="N55" i="17"/>
  <c r="P55" i="17"/>
  <c r="R55" i="17"/>
  <c r="U55" i="17"/>
  <c r="W55" i="17"/>
  <c r="AB63" i="17"/>
  <c r="AA63" i="17" s="1"/>
  <c r="P87" i="17"/>
  <c r="Y87" i="17"/>
  <c r="AA87" i="17"/>
  <c r="AC87" i="17"/>
  <c r="R87" i="17"/>
  <c r="U87" i="17"/>
  <c r="AE87" i="17"/>
  <c r="AK87" i="17" s="1"/>
  <c r="N87" i="17"/>
  <c r="R107" i="17"/>
  <c r="W107" i="17"/>
  <c r="AA107" i="17"/>
  <c r="U107" i="17"/>
  <c r="Y107" i="17"/>
  <c r="AC107" i="17"/>
  <c r="N107" i="17"/>
  <c r="AE107" i="17"/>
  <c r="AK107" i="17" s="1"/>
  <c r="P107" i="17"/>
  <c r="AJ31" i="17"/>
  <c r="AC31" i="17"/>
  <c r="X23" i="16"/>
  <c r="W23" i="16" s="1"/>
  <c r="AE116" i="17"/>
  <c r="R79" i="16"/>
  <c r="P79" i="16"/>
  <c r="U79" i="16"/>
  <c r="AC79" i="16"/>
  <c r="N79" i="16"/>
  <c r="Y79" i="16"/>
  <c r="W79" i="16"/>
  <c r="AA79" i="16"/>
  <c r="AE31" i="16"/>
  <c r="AK31" i="16" s="1"/>
  <c r="AA75" i="15"/>
  <c r="P75" i="15"/>
  <c r="R75" i="15"/>
  <c r="U75" i="15"/>
  <c r="Y75" i="15"/>
  <c r="AC75" i="15"/>
  <c r="N75" i="15"/>
  <c r="W75" i="15"/>
  <c r="AE75" i="15"/>
  <c r="AK75" i="15" s="1"/>
  <c r="AG127" i="15"/>
  <c r="AE124" i="15"/>
  <c r="AK124" i="15" s="1"/>
  <c r="Z71" i="17"/>
  <c r="Y71" i="17" s="1"/>
  <c r="AG67" i="15"/>
  <c r="AE64" i="15"/>
  <c r="AK64" i="15" s="1"/>
  <c r="Y55" i="15"/>
  <c r="P55" i="15"/>
  <c r="R55" i="15"/>
  <c r="U55" i="15"/>
  <c r="AA55" i="15"/>
  <c r="AC55" i="15"/>
  <c r="AE55" i="15"/>
  <c r="AK55" i="15" s="1"/>
  <c r="W55" i="15"/>
  <c r="O91" i="15"/>
  <c r="N91" i="15" s="1"/>
  <c r="Q39" i="16"/>
  <c r="P39" i="16" s="1"/>
  <c r="AB47" i="15"/>
  <c r="T95" i="15"/>
  <c r="V19" i="14"/>
  <c r="U19" i="14" s="1"/>
  <c r="AE91" i="14"/>
  <c r="AK91" i="14" s="1"/>
  <c r="Q67" i="13"/>
  <c r="AE95" i="13"/>
  <c r="AC92" i="13"/>
  <c r="AI92" i="13" s="1"/>
  <c r="N39" i="13"/>
  <c r="W39" i="13"/>
  <c r="AA39" i="13"/>
  <c r="P39" i="13"/>
  <c r="U39" i="13"/>
  <c r="Y39" i="13"/>
  <c r="Q123" i="13"/>
  <c r="P107" i="14"/>
  <c r="AC107" i="14"/>
  <c r="AE107" i="14"/>
  <c r="AK107" i="14" s="1"/>
  <c r="R107" i="14"/>
  <c r="AA107" i="14"/>
  <c r="U107" i="14"/>
  <c r="O23" i="13"/>
  <c r="N23" i="13" s="1"/>
  <c r="AA43" i="13"/>
  <c r="R43" i="13"/>
  <c r="N43" i="13"/>
  <c r="P43" i="13"/>
  <c r="U43" i="13"/>
  <c r="Y43" i="13"/>
  <c r="AG67" i="16"/>
  <c r="AE64" i="16"/>
  <c r="AK64" i="16" s="1"/>
  <c r="AB111" i="17"/>
  <c r="U99" i="17"/>
  <c r="AC99" i="17"/>
  <c r="N99" i="17"/>
  <c r="W99" i="17"/>
  <c r="AA99" i="17"/>
  <c r="O87" i="16"/>
  <c r="N87" i="16" s="1"/>
  <c r="R83" i="16"/>
  <c r="AC83" i="16"/>
  <c r="N83" i="16"/>
  <c r="P83" i="16"/>
  <c r="W83" i="16"/>
  <c r="AE83" i="16"/>
  <c r="AK83" i="16" s="1"/>
  <c r="X71" i="17"/>
  <c r="AK15" i="15"/>
  <c r="AA67" i="15"/>
  <c r="U67" i="15"/>
  <c r="R67" i="15"/>
  <c r="AE67" i="15"/>
  <c r="AK67" i="15" s="1"/>
  <c r="N67" i="15"/>
  <c r="P67" i="15"/>
  <c r="W67" i="15"/>
  <c r="AC67" i="15"/>
  <c r="Z43" i="14"/>
  <c r="AC59" i="15"/>
  <c r="Y59" i="15"/>
  <c r="R59" i="15"/>
  <c r="P59" i="15"/>
  <c r="W59" i="15"/>
  <c r="AA59" i="15"/>
  <c r="N59" i="15"/>
  <c r="U59" i="15"/>
  <c r="AE59" i="15"/>
  <c r="AK59" i="15" s="1"/>
  <c r="Y43" i="14"/>
  <c r="AC43" i="14"/>
  <c r="P43" i="14"/>
  <c r="U43" i="14"/>
  <c r="R43" i="14"/>
  <c r="W43" i="14"/>
  <c r="AA43" i="14"/>
  <c r="N43" i="14"/>
  <c r="AG99" i="15"/>
  <c r="O71" i="15"/>
  <c r="V47" i="15"/>
  <c r="U47" i="15" s="1"/>
  <c r="Y31" i="14"/>
  <c r="U31" i="14"/>
  <c r="AA31" i="14"/>
  <c r="AC31" i="14"/>
  <c r="AE31" i="14"/>
  <c r="AK31" i="14" s="1"/>
  <c r="N31" i="14"/>
  <c r="R31" i="14"/>
  <c r="W31" i="14"/>
  <c r="AE96" i="14"/>
  <c r="AG99" i="14"/>
  <c r="AD31" i="15"/>
  <c r="AJ31" i="15" s="1"/>
  <c r="X15" i="13"/>
  <c r="W15" i="13" s="1"/>
  <c r="T19" i="14"/>
  <c r="AG95" i="14"/>
  <c r="AC103" i="14"/>
  <c r="AE91" i="13"/>
  <c r="AE128" i="13" s="1"/>
  <c r="R67" i="13"/>
  <c r="AA67" i="13"/>
  <c r="N67" i="13"/>
  <c r="P67" i="13"/>
  <c r="U67" i="13"/>
  <c r="W67" i="13"/>
  <c r="Y67" i="13"/>
  <c r="AE59" i="13"/>
  <c r="AB119" i="13"/>
  <c r="AH119" i="13" s="1"/>
  <c r="AB23" i="13"/>
  <c r="AH23" i="13" s="1"/>
  <c r="X43" i="13"/>
  <c r="W43" i="13" s="1"/>
  <c r="R99" i="13"/>
  <c r="U99" i="13"/>
  <c r="W99" i="13"/>
  <c r="Y99" i="13"/>
  <c r="AA99" i="13"/>
  <c r="N99" i="13"/>
  <c r="P99" i="13"/>
  <c r="T47" i="13"/>
  <c r="R47" i="13" s="1"/>
  <c r="Z115" i="17"/>
  <c r="Y115" i="17" s="1"/>
  <c r="Y27" i="16"/>
  <c r="AC27" i="16"/>
  <c r="AE27" i="16"/>
  <c r="AK27" i="16" s="1"/>
  <c r="U27" i="16"/>
  <c r="AA27" i="16"/>
  <c r="N27" i="16"/>
  <c r="P27" i="16"/>
  <c r="R27" i="16"/>
  <c r="W27" i="16"/>
  <c r="Z59" i="17"/>
  <c r="Y59" i="17" s="1"/>
  <c r="AG19" i="17"/>
  <c r="AC95" i="17"/>
  <c r="P95" i="17"/>
  <c r="R95" i="17"/>
  <c r="U95" i="17"/>
  <c r="Y95" i="17"/>
  <c r="N95" i="17"/>
  <c r="AA95" i="17"/>
  <c r="AE95" i="17"/>
  <c r="AK95" i="17" s="1"/>
  <c r="Q31" i="16"/>
  <c r="P31" i="16" s="1"/>
  <c r="Q127" i="17"/>
  <c r="P127" i="17" s="1"/>
  <c r="AD103" i="17"/>
  <c r="V111" i="17"/>
  <c r="U111" i="17" s="1"/>
  <c r="AE96" i="17"/>
  <c r="AK96" i="17" s="1"/>
  <c r="AC35" i="16"/>
  <c r="T15" i="15"/>
  <c r="R15" i="15" s="1"/>
  <c r="AC7" i="15"/>
  <c r="AB83" i="16"/>
  <c r="AA83" i="16" s="1"/>
  <c r="Q27" i="15"/>
  <c r="P27" i="15" s="1"/>
  <c r="AE16" i="15"/>
  <c r="AK16" i="15" s="1"/>
  <c r="T35" i="15"/>
  <c r="R35" i="15" s="1"/>
  <c r="AE123" i="16"/>
  <c r="AK123" i="16" s="1"/>
  <c r="V71" i="17"/>
  <c r="U71" i="17" s="1"/>
  <c r="W39" i="15"/>
  <c r="Y39" i="15"/>
  <c r="N39" i="15"/>
  <c r="P39" i="15"/>
  <c r="R39" i="15"/>
  <c r="AA39" i="15"/>
  <c r="O23" i="15"/>
  <c r="AE96" i="15"/>
  <c r="AK96" i="15" s="1"/>
  <c r="U71" i="15"/>
  <c r="P71" i="15"/>
  <c r="Y71" i="15"/>
  <c r="R71" i="15"/>
  <c r="AA71" i="15"/>
  <c r="AC71" i="15"/>
  <c r="N71" i="15"/>
  <c r="W71" i="15"/>
  <c r="AE36" i="16"/>
  <c r="AK36" i="16" s="1"/>
  <c r="AG95" i="15"/>
  <c r="X31" i="15"/>
  <c r="W31" i="15" s="1"/>
  <c r="N83" i="14"/>
  <c r="AE83" i="14"/>
  <c r="AK83" i="14" s="1"/>
  <c r="W83" i="14"/>
  <c r="AC83" i="14"/>
  <c r="P83" i="14"/>
  <c r="R83" i="14"/>
  <c r="AA83" i="14"/>
  <c r="U83" i="14"/>
  <c r="Y83" i="14"/>
  <c r="AD87" i="15"/>
  <c r="AJ87" i="15" s="1"/>
  <c r="AE60" i="14"/>
  <c r="AG115" i="14"/>
  <c r="O63" i="13"/>
  <c r="N63" i="13" s="1"/>
  <c r="Z59" i="13"/>
  <c r="Z23" i="13"/>
  <c r="Y23" i="13" s="1"/>
  <c r="AK53" i="16"/>
  <c r="AE55" i="16"/>
  <c r="AK55" i="16" s="1"/>
  <c r="X119" i="17"/>
  <c r="W119" i="17" s="1"/>
  <c r="Y127" i="17"/>
  <c r="AA127" i="17"/>
  <c r="AC127" i="17"/>
  <c r="N127" i="17"/>
  <c r="M128" i="17"/>
  <c r="AE127" i="17"/>
  <c r="AK127" i="17" s="1"/>
  <c r="O27" i="17"/>
  <c r="Y67" i="16"/>
  <c r="P67" i="16"/>
  <c r="U67" i="16"/>
  <c r="W67" i="16"/>
  <c r="AA67" i="16"/>
  <c r="AC67" i="16"/>
  <c r="R67" i="16"/>
  <c r="AI128" i="17"/>
  <c r="AH128" i="17" s="1"/>
  <c r="Q15" i="15"/>
  <c r="P15" i="15" s="1"/>
  <c r="AE68" i="16"/>
  <c r="AE103" i="16"/>
  <c r="AK103" i="16" s="1"/>
  <c r="Z19" i="15"/>
  <c r="AE37" i="15"/>
  <c r="AK37" i="15" s="1"/>
  <c r="AC99" i="15"/>
  <c r="N99" i="15"/>
  <c r="U99" i="15"/>
  <c r="W99" i="15"/>
  <c r="P99" i="15"/>
  <c r="R99" i="15"/>
  <c r="Y99" i="15"/>
  <c r="X51" i="15"/>
  <c r="AB39" i="16"/>
  <c r="AA39" i="16" s="1"/>
  <c r="Q31" i="15"/>
  <c r="Z87" i="15"/>
  <c r="Y87" i="15" s="1"/>
  <c r="AE115" i="14"/>
  <c r="AK115" i="14" s="1"/>
  <c r="N95" i="13"/>
  <c r="P95" i="13"/>
  <c r="R95" i="13"/>
  <c r="U95" i="13"/>
  <c r="W95" i="13"/>
  <c r="AA95" i="13"/>
  <c r="AA19" i="13"/>
  <c r="AH19" i="13"/>
  <c r="AE63" i="13"/>
  <c r="AC60" i="13"/>
  <c r="AI60" i="13" s="1"/>
  <c r="Z111" i="13"/>
  <c r="Z107" i="13"/>
  <c r="W31" i="13"/>
  <c r="U31" i="13"/>
  <c r="P31" i="13"/>
  <c r="R31" i="13"/>
  <c r="Y31" i="13"/>
  <c r="N31" i="13"/>
  <c r="AA31" i="13"/>
  <c r="Z123" i="13"/>
  <c r="Q51" i="13"/>
  <c r="AA47" i="13"/>
  <c r="AE48" i="16"/>
  <c r="AA7" i="16"/>
  <c r="N7" i="16"/>
  <c r="AE7" i="16"/>
  <c r="AK7" i="16" s="1"/>
  <c r="R7" i="16"/>
  <c r="W7" i="16"/>
  <c r="Y7" i="16"/>
  <c r="U7" i="16"/>
  <c r="AD71" i="16"/>
  <c r="AG11" i="15"/>
  <c r="AE8" i="15"/>
  <c r="AK8" i="15" s="1"/>
  <c r="Z83" i="16"/>
  <c r="Y83" i="16" s="1"/>
  <c r="N27" i="15"/>
  <c r="W27" i="15"/>
  <c r="AC27" i="15"/>
  <c r="R27" i="15"/>
  <c r="U27" i="15"/>
  <c r="Y27" i="15"/>
  <c r="AA27" i="15"/>
  <c r="AE27" i="15"/>
  <c r="AK27" i="15" s="1"/>
  <c r="AE32" i="15"/>
  <c r="N55" i="14"/>
  <c r="AE55" i="14"/>
  <c r="AK55" i="14" s="1"/>
  <c r="P55" i="14"/>
  <c r="R55" i="14"/>
  <c r="W55" i="14"/>
  <c r="Y55" i="14"/>
  <c r="AC55" i="14"/>
  <c r="U55" i="14"/>
  <c r="AA55" i="14"/>
  <c r="X7" i="14"/>
  <c r="W7" i="14" s="1"/>
  <c r="AD99" i="15"/>
  <c r="AJ99" i="15" s="1"/>
  <c r="V51" i="15"/>
  <c r="V128" i="15" s="1"/>
  <c r="U128" i="15" s="1"/>
  <c r="AE68" i="15"/>
  <c r="AK68" i="15" s="1"/>
  <c r="Z39" i="16"/>
  <c r="Y39" i="16" s="1"/>
  <c r="O47" i="15"/>
  <c r="AE103" i="15"/>
  <c r="AK103" i="15" s="1"/>
  <c r="AA107" i="15"/>
  <c r="AC107" i="15"/>
  <c r="R107" i="15"/>
  <c r="Y107" i="15"/>
  <c r="AE107" i="15"/>
  <c r="AK107" i="15" s="1"/>
  <c r="N107" i="15"/>
  <c r="P107" i="15"/>
  <c r="U107" i="15"/>
  <c r="W107" i="15"/>
  <c r="Z119" i="14"/>
  <c r="AB95" i="15"/>
  <c r="AE28" i="15"/>
  <c r="AK28" i="15" s="1"/>
  <c r="AA15" i="13"/>
  <c r="P15" i="13"/>
  <c r="R15" i="13"/>
  <c r="Y15" i="13"/>
  <c r="N15" i="13"/>
  <c r="AE91" i="15"/>
  <c r="AK91" i="15" s="1"/>
  <c r="AB59" i="13"/>
  <c r="AH59" i="13" s="1"/>
  <c r="R23" i="13"/>
  <c r="U23" i="13"/>
  <c r="AC23" i="13"/>
  <c r="AI23" i="13" s="1"/>
  <c r="W23" i="13"/>
  <c r="P23" i="13"/>
  <c r="Q59" i="14"/>
  <c r="P59" i="14" s="1"/>
  <c r="R51" i="13"/>
  <c r="AA51" i="13"/>
  <c r="Y51" i="13"/>
  <c r="AC51" i="13"/>
  <c r="AI51" i="13" s="1"/>
  <c r="N51" i="13"/>
  <c r="P51" i="13"/>
  <c r="U51" i="13"/>
  <c r="AC47" i="13"/>
  <c r="AI47" i="13" s="1"/>
  <c r="Q59" i="17"/>
  <c r="P59" i="17" s="1"/>
  <c r="W51" i="17"/>
  <c r="AA51" i="17"/>
  <c r="N51" i="17"/>
  <c r="AE51" i="17"/>
  <c r="AK51" i="17" s="1"/>
  <c r="R51" i="17"/>
  <c r="AG27" i="17"/>
  <c r="AD51" i="16"/>
  <c r="Z99" i="17"/>
  <c r="Y99" i="17" s="1"/>
  <c r="AU75" i="16"/>
  <c r="AT76" i="16"/>
  <c r="AT77" i="16" s="1"/>
  <c r="AT78" i="16" s="1"/>
  <c r="AE75" i="16"/>
  <c r="AK75" i="16" s="1"/>
  <c r="AD119" i="16"/>
  <c r="Q83" i="16"/>
  <c r="Z43" i="16"/>
  <c r="AD27" i="15"/>
  <c r="AJ27" i="15" s="1"/>
  <c r="X35" i="15"/>
  <c r="W35" i="15" s="1"/>
  <c r="O55" i="15"/>
  <c r="N55" i="15" s="1"/>
  <c r="AB99" i="15"/>
  <c r="AB128" i="15" s="1"/>
  <c r="AA128" i="15" s="1"/>
  <c r="P11" i="14"/>
  <c r="U11" i="14"/>
  <c r="Y11" i="14"/>
  <c r="AC11" i="14"/>
  <c r="AE11" i="14"/>
  <c r="AK11" i="14" s="1"/>
  <c r="N11" i="14"/>
  <c r="R11" i="14"/>
  <c r="W11" i="14"/>
  <c r="AA11" i="14"/>
  <c r="AA35" i="14"/>
  <c r="W35" i="14"/>
  <c r="P35" i="14"/>
  <c r="R35" i="14"/>
  <c r="U35" i="14"/>
  <c r="AC35" i="14"/>
  <c r="N35" i="14"/>
  <c r="AG15" i="14"/>
  <c r="AE13" i="14"/>
  <c r="AK13" i="14" s="1"/>
  <c r="X39" i="16"/>
  <c r="W39" i="16" s="1"/>
  <c r="AA47" i="15"/>
  <c r="P47" i="15"/>
  <c r="Y47" i="15"/>
  <c r="N47" i="15"/>
  <c r="AC47" i="15"/>
  <c r="AE47" i="15"/>
  <c r="AK47" i="15" s="1"/>
  <c r="R47" i="15"/>
  <c r="Z95" i="15"/>
  <c r="O31" i="15"/>
  <c r="N31" i="15" s="1"/>
  <c r="AG123" i="15"/>
  <c r="O83" i="14"/>
  <c r="O87" i="15"/>
  <c r="U123" i="14"/>
  <c r="AC123" i="14"/>
  <c r="Y123" i="14"/>
  <c r="AA123" i="14"/>
  <c r="N123" i="14"/>
  <c r="P123" i="14"/>
  <c r="R123" i="14"/>
  <c r="W123" i="14"/>
  <c r="AE123" i="14"/>
  <c r="AK123" i="14" s="1"/>
  <c r="R67" i="14"/>
  <c r="W67" i="14"/>
  <c r="AA67" i="14"/>
  <c r="N67" i="14"/>
  <c r="AE67" i="14"/>
  <c r="AK67" i="14" s="1"/>
  <c r="AC67" i="14"/>
  <c r="Y67" i="14"/>
  <c r="U67" i="14"/>
  <c r="P67" i="14"/>
  <c r="AB7" i="13"/>
  <c r="P75" i="14"/>
  <c r="U75" i="14"/>
  <c r="Y75" i="14"/>
  <c r="AC75" i="14"/>
  <c r="R75" i="14"/>
  <c r="W75" i="14"/>
  <c r="AA75" i="14"/>
  <c r="AE75" i="14"/>
  <c r="AK75" i="14" s="1"/>
  <c r="N75" i="14"/>
  <c r="W87" i="13"/>
  <c r="N87" i="13"/>
  <c r="P87" i="13"/>
  <c r="R87" i="13"/>
  <c r="U87" i="13"/>
  <c r="Y87" i="13"/>
  <c r="AA87" i="13"/>
  <c r="X51" i="13"/>
  <c r="W51" i="13" s="1"/>
  <c r="AA75" i="13"/>
  <c r="R75" i="13"/>
  <c r="P75" i="13"/>
  <c r="W75" i="13"/>
  <c r="N75" i="13"/>
  <c r="Y75" i="13"/>
  <c r="AC75" i="13"/>
  <c r="AI75" i="13" s="1"/>
  <c r="X127" i="17"/>
  <c r="W127" i="17" s="1"/>
  <c r="AQ128" i="17"/>
  <c r="AO128" i="17" s="1"/>
  <c r="AD7" i="16"/>
  <c r="AJ7" i="16" s="1"/>
  <c r="Q103" i="16"/>
  <c r="P103" i="16" s="1"/>
  <c r="AE23" i="16"/>
  <c r="AK23" i="16" s="1"/>
  <c r="Q123" i="16"/>
  <c r="P123" i="16" s="1"/>
  <c r="AG83" i="16"/>
  <c r="AG87" i="17"/>
  <c r="AB95" i="16"/>
  <c r="AB128" i="16" s="1"/>
  <c r="AA128" i="16" s="1"/>
  <c r="AE51" i="15"/>
  <c r="AK51" i="15" s="1"/>
  <c r="W51" i="15"/>
  <c r="AC51" i="15"/>
  <c r="P51" i="15"/>
  <c r="R51" i="15"/>
  <c r="U51" i="15"/>
  <c r="Y51" i="15"/>
  <c r="AG51" i="15"/>
  <c r="V39" i="16"/>
  <c r="U39" i="16" s="1"/>
  <c r="AG31" i="14"/>
  <c r="AE28" i="14"/>
  <c r="AK28" i="14" s="1"/>
  <c r="AC79" i="14"/>
  <c r="P79" i="14"/>
  <c r="W79" i="14"/>
  <c r="U79" i="14"/>
  <c r="Y79" i="14"/>
  <c r="AA79" i="14"/>
  <c r="R79" i="14"/>
  <c r="AE79" i="14"/>
  <c r="AK79" i="14" s="1"/>
  <c r="N79" i="14"/>
  <c r="Q95" i="15"/>
  <c r="Q128" i="15" s="1"/>
  <c r="P128" i="15" s="1"/>
  <c r="AE44" i="15"/>
  <c r="AK44" i="15" s="1"/>
  <c r="AJ123" i="14"/>
  <c r="Y95" i="14"/>
  <c r="AC95" i="14"/>
  <c r="R95" i="14"/>
  <c r="W95" i="14"/>
  <c r="AA95" i="14"/>
  <c r="AE95" i="14"/>
  <c r="AK95" i="14" s="1"/>
  <c r="N95" i="14"/>
  <c r="P95" i="14"/>
  <c r="O111" i="14"/>
  <c r="Z7" i="13"/>
  <c r="Y7" i="13" s="1"/>
  <c r="AC96" i="13"/>
  <c r="AI96" i="13" s="1"/>
  <c r="AE75" i="13"/>
  <c r="AE47" i="13"/>
  <c r="AC35" i="13"/>
  <c r="AI35" i="13" s="1"/>
  <c r="N55" i="13"/>
  <c r="W55" i="13"/>
  <c r="Y55" i="13"/>
  <c r="AA55" i="13"/>
  <c r="AC55" i="13"/>
  <c r="AI55" i="13" s="1"/>
  <c r="P55" i="13"/>
  <c r="U55" i="13"/>
  <c r="R55" i="13"/>
  <c r="X75" i="13"/>
  <c r="X43" i="17"/>
  <c r="AB43" i="17"/>
  <c r="AA43" i="17" s="1"/>
  <c r="O11" i="17"/>
  <c r="P43" i="16"/>
  <c r="R43" i="16"/>
  <c r="AE43" i="16"/>
  <c r="AK43" i="16" s="1"/>
  <c r="U43" i="16"/>
  <c r="Y43" i="16"/>
  <c r="AC43" i="16"/>
  <c r="W43" i="16"/>
  <c r="Z51" i="17"/>
  <c r="Y51" i="17" s="1"/>
  <c r="T103" i="17"/>
  <c r="R103" i="17" s="1"/>
  <c r="V127" i="17"/>
  <c r="AE44" i="17"/>
  <c r="AK44" i="17" s="1"/>
  <c r="N15" i="16"/>
  <c r="AE15" i="16"/>
  <c r="AK15" i="16" s="1"/>
  <c r="W15" i="16"/>
  <c r="AA15" i="16"/>
  <c r="Y15" i="16"/>
  <c r="U15" i="16"/>
  <c r="P15" i="16"/>
  <c r="Y27" i="17"/>
  <c r="AC27" i="17"/>
  <c r="N27" i="17"/>
  <c r="AE27" i="17"/>
  <c r="AK27" i="17" s="1"/>
  <c r="P27" i="17"/>
  <c r="W27" i="17"/>
  <c r="R27" i="17"/>
  <c r="AG127" i="17"/>
  <c r="AB7" i="16"/>
  <c r="W111" i="16"/>
  <c r="R111" i="16"/>
  <c r="AC111" i="16"/>
  <c r="AE111" i="16"/>
  <c r="AK111" i="16" s="1"/>
  <c r="N111" i="16"/>
  <c r="U111" i="16"/>
  <c r="Y111" i="16"/>
  <c r="P111" i="16"/>
  <c r="AA111" i="16"/>
  <c r="T99" i="17"/>
  <c r="R99" i="17" s="1"/>
  <c r="AE115" i="17"/>
  <c r="AK115" i="17" s="1"/>
  <c r="AC23" i="16"/>
  <c r="Z47" i="16"/>
  <c r="AG123" i="16"/>
  <c r="AG128" i="16" s="1"/>
  <c r="O71" i="16"/>
  <c r="N71" i="16" s="1"/>
  <c r="AP128" i="16"/>
  <c r="AN128" i="16" s="1"/>
  <c r="V83" i="16"/>
  <c r="U83" i="16" s="1"/>
  <c r="X43" i="16"/>
  <c r="AE87" i="16"/>
  <c r="AK87" i="16" s="1"/>
  <c r="T95" i="16"/>
  <c r="V39" i="15"/>
  <c r="U39" i="15" s="1"/>
  <c r="AB51" i="15"/>
  <c r="AA51" i="15" s="1"/>
  <c r="Y83" i="15"/>
  <c r="AE83" i="15"/>
  <c r="AK83" i="15" s="1"/>
  <c r="P83" i="15"/>
  <c r="R83" i="15"/>
  <c r="W83" i="15"/>
  <c r="AA83" i="15"/>
  <c r="N83" i="15"/>
  <c r="U83" i="15"/>
  <c r="AC83" i="15"/>
  <c r="O39" i="16"/>
  <c r="N39" i="16" s="1"/>
  <c r="X47" i="15"/>
  <c r="W47" i="15" s="1"/>
  <c r="X107" i="15"/>
  <c r="R119" i="14"/>
  <c r="W119" i="14"/>
  <c r="AC119" i="14"/>
  <c r="U119" i="14"/>
  <c r="AE119" i="14"/>
  <c r="AK119" i="14" s="1"/>
  <c r="AA119" i="14"/>
  <c r="N119" i="14"/>
  <c r="P119" i="14"/>
  <c r="Y119" i="14"/>
  <c r="R95" i="15"/>
  <c r="U95" i="15"/>
  <c r="AA95" i="15"/>
  <c r="N95" i="15"/>
  <c r="Y95" i="15"/>
  <c r="AE95" i="15"/>
  <c r="AK95" i="15" s="1"/>
  <c r="W127" i="14"/>
  <c r="Y127" i="14"/>
  <c r="N127" i="14"/>
  <c r="AE127" i="14"/>
  <c r="AK127" i="14" s="1"/>
  <c r="P127" i="14"/>
  <c r="R127" i="14"/>
  <c r="AA127" i="14"/>
  <c r="AC127" i="14"/>
  <c r="U127" i="14"/>
  <c r="M128" i="14"/>
  <c r="AG87" i="15"/>
  <c r="AB123" i="14"/>
  <c r="AC11" i="13"/>
  <c r="AI11" i="13" s="1"/>
  <c r="U111" i="14"/>
  <c r="N111" i="14"/>
  <c r="AE111" i="14"/>
  <c r="AK111" i="14" s="1"/>
  <c r="AC111" i="14"/>
  <c r="P111" i="14"/>
  <c r="R111" i="14"/>
  <c r="W111" i="14"/>
  <c r="AE109" i="15"/>
  <c r="AK109" i="15" s="1"/>
  <c r="X7" i="13"/>
  <c r="W7" i="13" s="1"/>
  <c r="V75" i="13"/>
  <c r="U75" i="13" s="1"/>
  <c r="Z79" i="13"/>
  <c r="AC7" i="13"/>
  <c r="AI7" i="13" s="1"/>
  <c r="AA127" i="13"/>
  <c r="Q75" i="13"/>
  <c r="V91" i="17"/>
  <c r="Q103" i="17"/>
  <c r="P103" i="17" s="1"/>
  <c r="T127" i="17"/>
  <c r="AD27" i="17"/>
  <c r="AJ27" i="17" s="1"/>
  <c r="Z7" i="16"/>
  <c r="Q99" i="17"/>
  <c r="P99" i="17" s="1"/>
  <c r="Y127" i="16"/>
  <c r="AA127" i="16"/>
  <c r="M128" i="16"/>
  <c r="P127" i="16"/>
  <c r="U127" i="16"/>
  <c r="W127" i="16"/>
  <c r="AC127" i="16"/>
  <c r="AE127" i="16"/>
  <c r="AK127" i="16" s="1"/>
  <c r="N127" i="16"/>
  <c r="R127" i="16"/>
  <c r="O43" i="16"/>
  <c r="N43" i="16" s="1"/>
  <c r="Q95" i="16"/>
  <c r="R23" i="15"/>
  <c r="W23" i="15"/>
  <c r="Y23" i="15"/>
  <c r="P23" i="15"/>
  <c r="N23" i="15"/>
  <c r="AA23" i="15"/>
  <c r="AC23" i="15"/>
  <c r="AG107" i="15"/>
  <c r="AE105" i="15"/>
  <c r="AK105" i="15" s="1"/>
  <c r="AC15" i="14"/>
  <c r="AA15" i="14"/>
  <c r="N15" i="14"/>
  <c r="P15" i="14"/>
  <c r="U15" i="14"/>
  <c r="W15" i="14"/>
  <c r="Y15" i="14"/>
  <c r="R15" i="14"/>
  <c r="O79" i="15"/>
  <c r="N79" i="15" s="1"/>
  <c r="O51" i="15"/>
  <c r="N51" i="15" s="1"/>
  <c r="AB7" i="14"/>
  <c r="Q47" i="14"/>
  <c r="P47" i="14" s="1"/>
  <c r="AD95" i="15"/>
  <c r="AJ95" i="15" s="1"/>
  <c r="AG39" i="14"/>
  <c r="AE36" i="14"/>
  <c r="AK36" i="14" s="1"/>
  <c r="AG111" i="16"/>
  <c r="AG27" i="14"/>
  <c r="X67" i="14"/>
  <c r="AB111" i="14"/>
  <c r="AA111" i="14" s="1"/>
  <c r="O111" i="13"/>
  <c r="O128" i="13" s="1"/>
  <c r="AC115" i="13"/>
  <c r="AI115" i="13" s="1"/>
  <c r="N115" i="13"/>
  <c r="P115" i="13"/>
  <c r="R115" i="13"/>
  <c r="U115" i="13"/>
  <c r="AA115" i="13"/>
  <c r="W115" i="13"/>
  <c r="T111" i="13"/>
  <c r="R111" i="13" s="1"/>
  <c r="AC27" i="13"/>
  <c r="AI27" i="13" s="1"/>
  <c r="W71" i="13"/>
  <c r="AA71" i="13"/>
  <c r="AC71" i="13"/>
  <c r="AI71" i="13" s="1"/>
  <c r="P71" i="13"/>
  <c r="R71" i="13"/>
  <c r="U71" i="13"/>
  <c r="AE23" i="13"/>
  <c r="R15" i="17"/>
  <c r="U15" i="17"/>
  <c r="Y15" i="17"/>
  <c r="AA15" i="17"/>
  <c r="AC15" i="17"/>
  <c r="N15" i="17"/>
  <c r="AE15" i="17"/>
  <c r="AK15" i="17" s="1"/>
  <c r="P15" i="17"/>
  <c r="AB7" i="17"/>
  <c r="AA7" i="17" s="1"/>
  <c r="X19" i="17"/>
  <c r="W19" i="17" s="1"/>
  <c r="AE12" i="17"/>
  <c r="AK12" i="17" s="1"/>
  <c r="AG15" i="17"/>
  <c r="R123" i="17"/>
  <c r="N123" i="17"/>
  <c r="U123" i="17"/>
  <c r="W123" i="17"/>
  <c r="Y123" i="17"/>
  <c r="AC123" i="17"/>
  <c r="AE123" i="17"/>
  <c r="AK123" i="17" s="1"/>
  <c r="P123" i="17"/>
  <c r="AA123" i="17"/>
  <c r="W91" i="17"/>
  <c r="AA91" i="17"/>
  <c r="AC91" i="17"/>
  <c r="N91" i="17"/>
  <c r="AE91" i="17"/>
  <c r="AK91" i="17" s="1"/>
  <c r="U91" i="17"/>
  <c r="R91" i="17"/>
  <c r="P91" i="17"/>
  <c r="Y91" i="17"/>
  <c r="V51" i="17"/>
  <c r="U51" i="17" s="1"/>
  <c r="AE38" i="17"/>
  <c r="AK38" i="17" s="1"/>
  <c r="O67" i="16"/>
  <c r="N67" i="16" s="1"/>
  <c r="AD15" i="16"/>
  <c r="AJ15" i="16" s="1"/>
  <c r="AE56" i="16"/>
  <c r="AK56" i="16" s="1"/>
  <c r="AB27" i="17"/>
  <c r="AA27" i="17" s="1"/>
  <c r="Q7" i="16"/>
  <c r="P7" i="16" s="1"/>
  <c r="T103" i="16"/>
  <c r="R103" i="16" s="1"/>
  <c r="AG111" i="17"/>
  <c r="O47" i="16"/>
  <c r="N47" i="16" s="1"/>
  <c r="AG79" i="16"/>
  <c r="AE77" i="16"/>
  <c r="AK77" i="16" s="1"/>
  <c r="AD123" i="16"/>
  <c r="AG87" i="16"/>
  <c r="P11" i="15"/>
  <c r="W11" i="15"/>
  <c r="AA11" i="15"/>
  <c r="R11" i="15"/>
  <c r="AC11" i="15"/>
  <c r="N11" i="15"/>
  <c r="U11" i="15"/>
  <c r="Y11" i="15"/>
  <c r="AD39" i="15"/>
  <c r="AJ39" i="15" s="1"/>
  <c r="Z111" i="15"/>
  <c r="AC111" i="15"/>
  <c r="P111" i="15"/>
  <c r="U111" i="15"/>
  <c r="Y111" i="15"/>
  <c r="N111" i="15"/>
  <c r="W111" i="15"/>
  <c r="AA111" i="15"/>
  <c r="AG115" i="15"/>
  <c r="AE112" i="15"/>
  <c r="AK112" i="15" s="1"/>
  <c r="AB79" i="15"/>
  <c r="AA79" i="15" s="1"/>
  <c r="AG43" i="14"/>
  <c r="AE40" i="14"/>
  <c r="AK40" i="14" s="1"/>
  <c r="W123" i="15"/>
  <c r="Y123" i="15"/>
  <c r="N123" i="15"/>
  <c r="AE123" i="15"/>
  <c r="AK123" i="15" s="1"/>
  <c r="AC123" i="15"/>
  <c r="R123" i="15"/>
  <c r="U123" i="15"/>
  <c r="AA123" i="15"/>
  <c r="P123" i="15"/>
  <c r="Z35" i="14"/>
  <c r="Y35" i="14" s="1"/>
  <c r="O47" i="14"/>
  <c r="N47" i="14" s="1"/>
  <c r="Z123" i="14"/>
  <c r="N71" i="14"/>
  <c r="AE71" i="14"/>
  <c r="AK71" i="14" s="1"/>
  <c r="R71" i="14"/>
  <c r="Y71" i="14"/>
  <c r="P71" i="14"/>
  <c r="U71" i="14"/>
  <c r="AC71" i="14"/>
  <c r="W71" i="14"/>
  <c r="AA71" i="14"/>
  <c r="AE15" i="13"/>
  <c r="AC12" i="13"/>
  <c r="AI12" i="13" s="1"/>
  <c r="AE24" i="14"/>
  <c r="AK24" i="14" s="1"/>
  <c r="X128" i="14"/>
  <c r="W128" i="14" s="1"/>
  <c r="X95" i="14"/>
  <c r="Z111" i="14"/>
  <c r="Y111" i="14" s="1"/>
  <c r="AC40" i="13"/>
  <c r="AI40" i="13" s="1"/>
  <c r="AE111" i="13"/>
  <c r="M128" i="13"/>
  <c r="AE79" i="13"/>
  <c r="AC76" i="13"/>
  <c r="AI76" i="13" s="1"/>
  <c r="X107" i="14"/>
  <c r="W107" i="14" s="1"/>
  <c r="Q83" i="13"/>
  <c r="AE71" i="13"/>
  <c r="N111" i="13"/>
  <c r="P111" i="13"/>
  <c r="U111" i="13"/>
  <c r="W111" i="13"/>
  <c r="AA111" i="13"/>
  <c r="AC111" i="13"/>
  <c r="AI111" i="13" s="1"/>
  <c r="AD55" i="17"/>
  <c r="AJ55" i="17" s="1"/>
  <c r="T59" i="17"/>
  <c r="R59" i="17" s="1"/>
  <c r="AG11" i="17"/>
  <c r="AC11" i="17"/>
  <c r="N11" i="17"/>
  <c r="AE11" i="17"/>
  <c r="AK11" i="17" s="1"/>
  <c r="P11" i="17"/>
  <c r="R11" i="17"/>
  <c r="U11" i="17"/>
  <c r="Y11" i="17"/>
  <c r="AA11" i="17"/>
  <c r="W11" i="17"/>
  <c r="AD35" i="17"/>
  <c r="AJ35" i="17" s="1"/>
  <c r="AG103" i="17"/>
  <c r="AD59" i="16"/>
  <c r="AJ59" i="16" s="1"/>
  <c r="P99" i="16"/>
  <c r="W99" i="16"/>
  <c r="AA99" i="16"/>
  <c r="AC99" i="16"/>
  <c r="AE99" i="16"/>
  <c r="AK99" i="16" s="1"/>
  <c r="N99" i="16"/>
  <c r="R99" i="16"/>
  <c r="U99" i="16"/>
  <c r="Y99" i="16"/>
  <c r="Z111" i="17"/>
  <c r="Y111" i="17" s="1"/>
  <c r="X87" i="16"/>
  <c r="W87" i="16" s="1"/>
  <c r="V123" i="16"/>
  <c r="U123" i="16" s="1"/>
  <c r="N59" i="16"/>
  <c r="AE59" i="16"/>
  <c r="AK59" i="16" s="1"/>
  <c r="R59" i="16"/>
  <c r="W59" i="16"/>
  <c r="Y59" i="16"/>
  <c r="P59" i="16"/>
  <c r="U59" i="16"/>
  <c r="AB71" i="16"/>
  <c r="AA71" i="16" s="1"/>
  <c r="T71" i="17"/>
  <c r="R71" i="17" s="1"/>
  <c r="AA95" i="16"/>
  <c r="N95" i="16"/>
  <c r="AE95" i="16"/>
  <c r="AK95" i="16" s="1"/>
  <c r="P95" i="16"/>
  <c r="W95" i="16"/>
  <c r="AC95" i="16"/>
  <c r="Y95" i="16"/>
  <c r="R95" i="16"/>
  <c r="U95" i="16"/>
  <c r="Z127" i="15"/>
  <c r="AC35" i="15"/>
  <c r="AG47" i="14"/>
  <c r="AG128" i="14" s="1"/>
  <c r="T11" i="13"/>
  <c r="R11" i="13" s="1"/>
  <c r="R39" i="14"/>
  <c r="U39" i="14"/>
  <c r="W39" i="14"/>
  <c r="Y39" i="14"/>
  <c r="AA39" i="14"/>
  <c r="AC39" i="14"/>
  <c r="N39" i="14"/>
  <c r="AE39" i="14"/>
  <c r="AK39" i="14" s="1"/>
  <c r="P39" i="14"/>
  <c r="AD27" i="14"/>
  <c r="AJ27" i="14" s="1"/>
  <c r="AD19" i="14"/>
  <c r="AJ19" i="14" s="1"/>
  <c r="V95" i="14"/>
  <c r="U95" i="14" s="1"/>
  <c r="AC19" i="13"/>
  <c r="AI19" i="13" s="1"/>
  <c r="AI16" i="13"/>
  <c r="Z107" i="14"/>
  <c r="Y107" i="14" s="1"/>
  <c r="AC123" i="13"/>
  <c r="AI123" i="13" s="1"/>
  <c r="AA83" i="13"/>
  <c r="Y83" i="13"/>
  <c r="N83" i="13"/>
  <c r="P83" i="13"/>
  <c r="U83" i="13"/>
  <c r="R83" i="13"/>
  <c r="AE67" i="13"/>
  <c r="AC65" i="13"/>
  <c r="AI65" i="13" s="1"/>
  <c r="Z71" i="13"/>
  <c r="Y71" i="13" s="1"/>
  <c r="AC100" i="13"/>
  <c r="AI100" i="13" s="1"/>
  <c r="AD51" i="17"/>
  <c r="AJ51" i="17" s="1"/>
  <c r="X15" i="17"/>
  <c r="W15" i="17" s="1"/>
  <c r="X79" i="17"/>
  <c r="W79" i="17" s="1"/>
  <c r="X87" i="17"/>
  <c r="W87" i="17" s="1"/>
  <c r="AE31" i="17"/>
  <c r="AK31" i="17" s="1"/>
  <c r="O75" i="17"/>
  <c r="O128" i="17" s="1"/>
  <c r="Y35" i="17"/>
  <c r="AA35" i="17"/>
  <c r="AC35" i="17"/>
  <c r="N35" i="17"/>
  <c r="AE35" i="17"/>
  <c r="AK35" i="17" s="1"/>
  <c r="R35" i="17"/>
  <c r="U35" i="17"/>
  <c r="W35" i="17"/>
  <c r="P35" i="17"/>
  <c r="X91" i="17"/>
  <c r="AC39" i="17"/>
  <c r="N39" i="17"/>
  <c r="R39" i="17"/>
  <c r="U39" i="17"/>
  <c r="W39" i="17"/>
  <c r="Y39" i="17"/>
  <c r="P39" i="17"/>
  <c r="AA39" i="17"/>
  <c r="Q51" i="17"/>
  <c r="P51" i="17" s="1"/>
  <c r="AE100" i="17"/>
  <c r="O47" i="17"/>
  <c r="N47" i="17" s="1"/>
  <c r="T15" i="16"/>
  <c r="R15" i="16" s="1"/>
  <c r="AB59" i="16"/>
  <c r="AA59" i="16" s="1"/>
  <c r="V27" i="17"/>
  <c r="U27" i="17" s="1"/>
  <c r="AE33" i="16"/>
  <c r="X111" i="17"/>
  <c r="W111" i="17" s="1"/>
  <c r="X7" i="15"/>
  <c r="W7" i="15" s="1"/>
  <c r="P43" i="15"/>
  <c r="W43" i="15"/>
  <c r="N43" i="15"/>
  <c r="Y43" i="15"/>
  <c r="AC43" i="15"/>
  <c r="AE43" i="15"/>
  <c r="AK43" i="15" s="1"/>
  <c r="R43" i="15"/>
  <c r="U43" i="15"/>
  <c r="AA43" i="15"/>
  <c r="AB43" i="16"/>
  <c r="AA43" i="16" s="1"/>
  <c r="AJ127" i="15"/>
  <c r="AG71" i="17"/>
  <c r="O119" i="15"/>
  <c r="N119" i="15" s="1"/>
  <c r="V23" i="15"/>
  <c r="U23" i="15" s="1"/>
  <c r="AB15" i="14"/>
  <c r="Q23" i="14"/>
  <c r="P23" i="14" s="1"/>
  <c r="X115" i="15"/>
  <c r="W115" i="15" s="1"/>
  <c r="AE76" i="15"/>
  <c r="AG91" i="15"/>
  <c r="AG59" i="14"/>
  <c r="AE56" i="14"/>
  <c r="AK56" i="14" s="1"/>
  <c r="T111" i="15"/>
  <c r="R111" i="15" s="1"/>
  <c r="AE32" i="14"/>
  <c r="AK32" i="14" s="1"/>
  <c r="Q31" i="14"/>
  <c r="Q128" i="14" s="1"/>
  <c r="P128" i="14" s="1"/>
  <c r="V15" i="13"/>
  <c r="U15" i="13" s="1"/>
  <c r="Z27" i="14"/>
  <c r="Y27" i="14" s="1"/>
  <c r="AG19" i="14"/>
  <c r="W79" i="13"/>
  <c r="N79" i="13"/>
  <c r="P79" i="13"/>
  <c r="R79" i="13"/>
  <c r="U79" i="13"/>
  <c r="Y79" i="13"/>
  <c r="AA79" i="13"/>
  <c r="Z115" i="13"/>
  <c r="Y115" i="13" s="1"/>
  <c r="AC36" i="13"/>
  <c r="AI36" i="13" s="1"/>
  <c r="AA107" i="13"/>
  <c r="AC107" i="13"/>
  <c r="AI107" i="13" s="1"/>
  <c r="N107" i="13"/>
  <c r="P107" i="13"/>
  <c r="Y107" i="13"/>
  <c r="R107" i="13"/>
  <c r="U107" i="13"/>
  <c r="W107" i="13"/>
  <c r="Y119" i="13"/>
  <c r="AA119" i="13"/>
  <c r="AC119" i="13"/>
  <c r="AI119" i="13" s="1"/>
  <c r="W119" i="13"/>
  <c r="N119" i="13"/>
  <c r="P119" i="13"/>
  <c r="R119" i="13"/>
  <c r="U119" i="13"/>
  <c r="T107" i="13"/>
  <c r="O107" i="14"/>
  <c r="N107" i="14" s="1"/>
  <c r="X83" i="13"/>
  <c r="X128" i="13" s="1"/>
  <c r="W128" i="13" s="1"/>
  <c r="R91" i="13"/>
  <c r="U91" i="13"/>
  <c r="W91" i="13"/>
  <c r="Y91" i="13"/>
  <c r="AA91" i="13"/>
  <c r="AC91" i="13"/>
  <c r="AI91" i="13" s="1"/>
  <c r="P91" i="13"/>
  <c r="N91" i="13"/>
  <c r="O71" i="13"/>
  <c r="N71" i="13" s="1"/>
  <c r="W63" i="13"/>
  <c r="R63" i="13"/>
  <c r="U63" i="13"/>
  <c r="Y63" i="13"/>
  <c r="AA63" i="13"/>
  <c r="AC63" i="13"/>
  <c r="AI63" i="13" s="1"/>
  <c r="P63" i="13"/>
  <c r="AC80" i="13"/>
  <c r="AI80" i="13" s="1"/>
  <c r="T115" i="13"/>
  <c r="T128" i="13" s="1"/>
  <c r="R128" i="13" s="1"/>
  <c r="AJ55" i="10"/>
  <c r="AC55" i="10"/>
  <c r="U51" i="10"/>
  <c r="P51" i="10"/>
  <c r="AE51" i="10"/>
  <c r="AK51" i="10" s="1"/>
  <c r="N51" i="10"/>
  <c r="AC51" i="10"/>
  <c r="AA51" i="10"/>
  <c r="Y51" i="10"/>
  <c r="W51" i="10"/>
  <c r="T51" i="10"/>
  <c r="R51" i="10" s="1"/>
  <c r="W43" i="10"/>
  <c r="U43" i="10"/>
  <c r="R43" i="10"/>
  <c r="P43" i="10"/>
  <c r="AE43" i="10"/>
  <c r="AK43" i="10" s="1"/>
  <c r="N43" i="10"/>
  <c r="AC43" i="10"/>
  <c r="AA43" i="10"/>
  <c r="Y43" i="10"/>
  <c r="AK55" i="10"/>
  <c r="Q47" i="10"/>
  <c r="P47" i="10" s="1"/>
  <c r="AG55" i="10"/>
  <c r="AJ39" i="10"/>
  <c r="AC39" i="10"/>
  <c r="AJ27" i="10"/>
  <c r="AC27" i="10"/>
  <c r="Q31" i="10"/>
  <c r="P31" i="10" s="1"/>
  <c r="T27" i="10"/>
  <c r="R27" i="10" s="1"/>
  <c r="AE27" i="10"/>
  <c r="AK27" i="10" s="1"/>
  <c r="AG31" i="10"/>
  <c r="AE39" i="10"/>
  <c r="AK39" i="10" s="1"/>
  <c r="W35" i="10"/>
  <c r="U35" i="10"/>
  <c r="AA35" i="10"/>
  <c r="R35" i="10"/>
  <c r="P35" i="10"/>
  <c r="AE35" i="10"/>
  <c r="AK35" i="10" s="1"/>
  <c r="N35" i="10"/>
  <c r="Y35" i="10"/>
  <c r="AD35" i="10"/>
  <c r="AJ35" i="10" s="1"/>
  <c r="AE31" i="10"/>
  <c r="AK31" i="10" s="1"/>
  <c r="N31" i="10"/>
  <c r="AC31" i="10"/>
  <c r="U31" i="10"/>
  <c r="W31" i="10"/>
  <c r="R31" i="10"/>
  <c r="AA31" i="10"/>
  <c r="O31" i="10"/>
  <c r="Z31" i="10"/>
  <c r="Y31" i="10" s="1"/>
  <c r="AD23" i="10"/>
  <c r="AB11" i="10"/>
  <c r="Y11" i="10"/>
  <c r="W11" i="10"/>
  <c r="U11" i="10"/>
  <c r="R11" i="10"/>
  <c r="P11" i="10"/>
  <c r="N11" i="10"/>
  <c r="AA11" i="10"/>
  <c r="AC11" i="10"/>
  <c r="AB7" i="10"/>
  <c r="AA7" i="10" s="1"/>
  <c r="T15" i="10"/>
  <c r="R15" i="10" s="1"/>
  <c r="AE23" i="10"/>
  <c r="AK23" i="10" s="1"/>
  <c r="W19" i="10"/>
  <c r="U19" i="10"/>
  <c r="R19" i="10"/>
  <c r="Y19" i="10"/>
  <c r="P19" i="10"/>
  <c r="N19" i="10"/>
  <c r="AA19" i="10"/>
  <c r="AE15" i="10"/>
  <c r="AK15" i="10" s="1"/>
  <c r="T7" i="10"/>
  <c r="R7" i="10" s="1"/>
  <c r="AD19" i="10"/>
  <c r="AJ19" i="10" s="1"/>
  <c r="P7" i="10"/>
  <c r="U7" i="10"/>
  <c r="AE7" i="10"/>
  <c r="AK7" i="10" s="1"/>
  <c r="N7" i="10"/>
  <c r="AC7" i="10"/>
  <c r="Y7" i="10"/>
  <c r="W7" i="10"/>
  <c r="V15" i="10"/>
  <c r="U15" i="10" s="1"/>
  <c r="X7" i="10"/>
  <c r="AE16" i="10"/>
  <c r="AK16" i="10" s="1"/>
  <c r="O23" i="10"/>
  <c r="N23" i="10" s="1"/>
  <c r="AE8" i="10"/>
  <c r="AK8" i="10" s="1"/>
  <c r="AG123" i="9"/>
  <c r="AE119" i="9"/>
  <c r="AK119" i="9" s="1"/>
  <c r="AE120" i="9"/>
  <c r="AD123" i="9"/>
  <c r="AJ119" i="9"/>
  <c r="AC119" i="9"/>
  <c r="Z123" i="9"/>
  <c r="Y123" i="9" s="1"/>
  <c r="Y103" i="9"/>
  <c r="R103" i="9"/>
  <c r="W103" i="9"/>
  <c r="U103" i="9"/>
  <c r="P103" i="9"/>
  <c r="AE103" i="9"/>
  <c r="AK103" i="9" s="1"/>
  <c r="N103" i="9"/>
  <c r="AC103" i="9"/>
  <c r="AA103" i="9"/>
  <c r="Z95" i="9"/>
  <c r="Y95" i="9" s="1"/>
  <c r="AD95" i="9"/>
  <c r="AJ95" i="9" s="1"/>
  <c r="AE112" i="9"/>
  <c r="AG107" i="9"/>
  <c r="AA95" i="9"/>
  <c r="W95" i="9"/>
  <c r="R95" i="9"/>
  <c r="P95" i="9"/>
  <c r="N95" i="9"/>
  <c r="AE95" i="9"/>
  <c r="AK95" i="9" s="1"/>
  <c r="AC95" i="9"/>
  <c r="U95" i="9"/>
  <c r="Q95" i="9"/>
  <c r="AE107" i="9"/>
  <c r="AK107" i="9" s="1"/>
  <c r="N107" i="9"/>
  <c r="AA107" i="9"/>
  <c r="AC107" i="9"/>
  <c r="Y107" i="9"/>
  <c r="W107" i="9"/>
  <c r="U107" i="9"/>
  <c r="R107" i="9"/>
  <c r="P107" i="9"/>
  <c r="P99" i="9"/>
  <c r="AE99" i="9"/>
  <c r="AK99" i="9" s="1"/>
  <c r="N99" i="9"/>
  <c r="AA99" i="9"/>
  <c r="Y99" i="9"/>
  <c r="W99" i="9"/>
  <c r="U99" i="9"/>
  <c r="AC99" i="9"/>
  <c r="AC115" i="9"/>
  <c r="T99" i="9"/>
  <c r="R99" i="9" s="1"/>
  <c r="AJ91" i="9"/>
  <c r="AC91" i="9"/>
  <c r="AK67" i="9"/>
  <c r="AG71" i="9"/>
  <c r="AA71" i="9"/>
  <c r="W71" i="9"/>
  <c r="R71" i="9"/>
  <c r="P71" i="9"/>
  <c r="N71" i="9"/>
  <c r="V71" i="9"/>
  <c r="U71" i="9" s="1"/>
  <c r="AD71" i="9"/>
  <c r="AJ71" i="9" s="1"/>
  <c r="O79" i="9"/>
  <c r="N79" i="9" s="1"/>
  <c r="W87" i="9"/>
  <c r="U87" i="9"/>
  <c r="R87" i="9"/>
  <c r="P87" i="9"/>
  <c r="AE87" i="9"/>
  <c r="AK87" i="9" s="1"/>
  <c r="N87" i="9"/>
  <c r="AC87" i="9"/>
  <c r="AA87" i="9"/>
  <c r="Y87" i="9"/>
  <c r="AE68" i="9"/>
  <c r="AK68" i="9" s="1"/>
  <c r="AC75" i="9"/>
  <c r="AJ75" i="9"/>
  <c r="O91" i="9"/>
  <c r="N91" i="9" s="1"/>
  <c r="Z71" i="9"/>
  <c r="Y71" i="9" s="1"/>
  <c r="AE91" i="9"/>
  <c r="AK91" i="9" s="1"/>
  <c r="AG83" i="9"/>
  <c r="AE75" i="9"/>
  <c r="AK75" i="9" s="1"/>
  <c r="AK72" i="9"/>
  <c r="AG79" i="9"/>
  <c r="AB71" i="9"/>
  <c r="AE83" i="9"/>
  <c r="AK83" i="9" s="1"/>
  <c r="N83" i="9"/>
  <c r="AC83" i="9"/>
  <c r="AA83" i="9"/>
  <c r="Y83" i="9"/>
  <c r="W83" i="9"/>
  <c r="U83" i="9"/>
  <c r="R83" i="9"/>
  <c r="P83" i="9"/>
  <c r="Q71" i="9"/>
  <c r="Y79" i="9"/>
  <c r="W79" i="9"/>
  <c r="U79" i="9"/>
  <c r="R79" i="9"/>
  <c r="P79" i="9"/>
  <c r="AE79" i="9"/>
  <c r="AK79" i="9" s="1"/>
  <c r="AC79" i="9"/>
  <c r="AA79" i="9"/>
  <c r="T75" i="9"/>
  <c r="R75" i="9" s="1"/>
  <c r="AJ51" i="9"/>
  <c r="AC51" i="9"/>
  <c r="AD19" i="9"/>
  <c r="AJ19" i="9" s="1"/>
  <c r="O15" i="9"/>
  <c r="N15" i="9" s="1"/>
  <c r="AG55" i="9"/>
  <c r="AG15" i="9"/>
  <c r="AE12" i="9"/>
  <c r="AB19" i="9"/>
  <c r="AA19" i="9" s="1"/>
  <c r="AE32" i="9"/>
  <c r="AK32" i="9" s="1"/>
  <c r="X35" i="9"/>
  <c r="Z19" i="9"/>
  <c r="Z11" i="9"/>
  <c r="Y11" i="9" s="1"/>
  <c r="T11" i="9"/>
  <c r="Q43" i="9"/>
  <c r="P43" i="9" s="1"/>
  <c r="AA43" i="9"/>
  <c r="Y43" i="9"/>
  <c r="W43" i="9"/>
  <c r="U43" i="9"/>
  <c r="AE43" i="9"/>
  <c r="AK43" i="9" s="1"/>
  <c r="N43" i="9"/>
  <c r="AC43" i="9"/>
  <c r="X7" i="9"/>
  <c r="W7" i="9" s="1"/>
  <c r="V27" i="9"/>
  <c r="U27" i="9" s="1"/>
  <c r="T7" i="9"/>
  <c r="T19" i="9"/>
  <c r="O39" i="9"/>
  <c r="N39" i="9" s="1"/>
  <c r="V51" i="9"/>
  <c r="U51" i="9" s="1"/>
  <c r="T43" i="9"/>
  <c r="R43" i="9" s="1"/>
  <c r="X19" i="9"/>
  <c r="AG23" i="9"/>
  <c r="AE20" i="9"/>
  <c r="AK20" i="9" s="1"/>
  <c r="AE31" i="9"/>
  <c r="AK31" i="9" s="1"/>
  <c r="AE55" i="9"/>
  <c r="AK55" i="9" s="1"/>
  <c r="N55" i="9"/>
  <c r="AC55" i="9"/>
  <c r="AA55" i="9"/>
  <c r="Y55" i="9"/>
  <c r="W55" i="9"/>
  <c r="U55" i="9"/>
  <c r="R55" i="9"/>
  <c r="P55" i="9"/>
  <c r="Q7" i="9"/>
  <c r="R11" i="9"/>
  <c r="P11" i="9"/>
  <c r="AE11" i="9"/>
  <c r="AK11" i="9" s="1"/>
  <c r="N11" i="9"/>
  <c r="AC11" i="9"/>
  <c r="AA11" i="9"/>
  <c r="W11" i="9"/>
  <c r="U11" i="9"/>
  <c r="Q47" i="9"/>
  <c r="P47" i="9" s="1"/>
  <c r="X15" i="9"/>
  <c r="W15" i="9" s="1"/>
  <c r="AE50" i="9"/>
  <c r="Z15" i="9"/>
  <c r="Y15" i="9" s="1"/>
  <c r="AA7" i="9"/>
  <c r="Y7" i="9"/>
  <c r="U7" i="9"/>
  <c r="P7" i="9"/>
  <c r="AE7" i="9"/>
  <c r="AK7" i="9" s="1"/>
  <c r="N7" i="9"/>
  <c r="AC7" i="9"/>
  <c r="R7" i="9"/>
  <c r="AC35" i="9"/>
  <c r="AA35" i="9"/>
  <c r="Y35" i="9"/>
  <c r="W35" i="9"/>
  <c r="U35" i="9"/>
  <c r="R35" i="9"/>
  <c r="P35" i="9"/>
  <c r="AE35" i="9"/>
  <c r="AK35" i="9" s="1"/>
  <c r="N35" i="9"/>
  <c r="V47" i="9"/>
  <c r="U47" i="9" s="1"/>
  <c r="W59" i="9"/>
  <c r="U59" i="9"/>
  <c r="R59" i="9"/>
  <c r="P59" i="9"/>
  <c r="AE59" i="9"/>
  <c r="AK59" i="9" s="1"/>
  <c r="N59" i="9"/>
  <c r="AC59" i="9"/>
  <c r="AA59" i="9"/>
  <c r="Y59" i="9"/>
  <c r="P19" i="9"/>
  <c r="AE19" i="9"/>
  <c r="AK19" i="9" s="1"/>
  <c r="N19" i="9"/>
  <c r="AC19" i="9"/>
  <c r="Y19" i="9"/>
  <c r="U19" i="9"/>
  <c r="W19" i="9"/>
  <c r="R19" i="9"/>
  <c r="N23" i="9"/>
  <c r="W23" i="9"/>
  <c r="U23" i="9"/>
  <c r="R23" i="9"/>
  <c r="P23" i="9"/>
  <c r="AE23" i="9"/>
  <c r="AK23" i="9" s="1"/>
  <c r="AC23" i="9"/>
  <c r="AA23" i="9"/>
  <c r="Y23" i="9"/>
  <c r="AD35" i="9"/>
  <c r="AJ35" i="9" s="1"/>
  <c r="AG7" i="9"/>
  <c r="AE27" i="9"/>
  <c r="AK27" i="9" s="1"/>
  <c r="N27" i="9"/>
  <c r="AC27" i="9"/>
  <c r="AA27" i="9"/>
  <c r="R27" i="9"/>
  <c r="Y27" i="9"/>
  <c r="W27" i="9"/>
  <c r="AE47" i="9"/>
  <c r="AK47" i="9" s="1"/>
  <c r="N47" i="9"/>
  <c r="Y47" i="9"/>
  <c r="AA47" i="9"/>
  <c r="W47" i="9"/>
  <c r="R47" i="9"/>
  <c r="Z47" i="9"/>
  <c r="Q27" i="9"/>
  <c r="P27" i="9" s="1"/>
  <c r="R39" i="9"/>
  <c r="P39" i="9"/>
  <c r="AE39" i="9"/>
  <c r="AK39" i="9" s="1"/>
  <c r="AC39" i="9"/>
  <c r="AA39" i="9"/>
  <c r="Y39" i="9"/>
  <c r="W39" i="9"/>
  <c r="U39" i="9"/>
  <c r="AD47" i="9"/>
  <c r="AJ47" i="9" s="1"/>
  <c r="AE60" i="9"/>
  <c r="AC63" i="9"/>
  <c r="AJ123" i="8"/>
  <c r="AC123" i="8"/>
  <c r="AE127" i="8"/>
  <c r="AK127" i="8" s="1"/>
  <c r="AE119" i="8"/>
  <c r="AK119" i="8" s="1"/>
  <c r="N119" i="8"/>
  <c r="AA119" i="8"/>
  <c r="Y119" i="8"/>
  <c r="W119" i="8"/>
  <c r="U119" i="8"/>
  <c r="P119" i="8"/>
  <c r="AC119" i="8"/>
  <c r="O119" i="8"/>
  <c r="AC127" i="8"/>
  <c r="AB127" i="8"/>
  <c r="AA127" i="8" s="1"/>
  <c r="AG115" i="8"/>
  <c r="AE112" i="8"/>
  <c r="AG119" i="8"/>
  <c r="T119" i="8"/>
  <c r="R119" i="8" s="1"/>
  <c r="O115" i="8"/>
  <c r="N115" i="8" s="1"/>
  <c r="AK123" i="8"/>
  <c r="AK109" i="8"/>
  <c r="AE111" i="8"/>
  <c r="AK111" i="8" s="1"/>
  <c r="O103" i="8"/>
  <c r="U107" i="8"/>
  <c r="AE107" i="8"/>
  <c r="AK107" i="8" s="1"/>
  <c r="N107" i="8"/>
  <c r="AC107" i="8"/>
  <c r="AA107" i="8"/>
  <c r="Y107" i="8"/>
  <c r="W107" i="8"/>
  <c r="AG111" i="8"/>
  <c r="Q107" i="8"/>
  <c r="P107" i="8" s="1"/>
  <c r="AG103" i="8"/>
  <c r="AE103" i="8"/>
  <c r="AK103" i="8" s="1"/>
  <c r="N103" i="8"/>
  <c r="AC103" i="8"/>
  <c r="AA103" i="8"/>
  <c r="Y103" i="8"/>
  <c r="W103" i="8"/>
  <c r="U103" i="8"/>
  <c r="R103" i="8"/>
  <c r="P103" i="8"/>
  <c r="T107" i="8"/>
  <c r="R107" i="8" s="1"/>
  <c r="N91" i="8"/>
  <c r="AC91" i="8"/>
  <c r="AA91" i="8"/>
  <c r="Y91" i="8"/>
  <c r="W91" i="8"/>
  <c r="U91" i="8"/>
  <c r="R91" i="8"/>
  <c r="P91" i="8"/>
  <c r="P83" i="8"/>
  <c r="AE83" i="8"/>
  <c r="AK83" i="8" s="1"/>
  <c r="N83" i="8"/>
  <c r="AC83" i="8"/>
  <c r="AA83" i="8"/>
  <c r="Y83" i="8"/>
  <c r="W83" i="8"/>
  <c r="U83" i="8"/>
  <c r="AD83" i="8"/>
  <c r="AJ83" i="8" s="1"/>
  <c r="AG87" i="8"/>
  <c r="AE84" i="8"/>
  <c r="AE89" i="8"/>
  <c r="AK89" i="8" s="1"/>
  <c r="AG79" i="8"/>
  <c r="AE79" i="8"/>
  <c r="AK79" i="8" s="1"/>
  <c r="AJ95" i="8"/>
  <c r="AC95" i="8"/>
  <c r="Q99" i="8"/>
  <c r="P99" i="8" s="1"/>
  <c r="Q87" i="8"/>
  <c r="P87" i="8" s="1"/>
  <c r="AE99" i="8"/>
  <c r="AK99" i="8" s="1"/>
  <c r="Z83" i="8"/>
  <c r="Q91" i="8"/>
  <c r="AE92" i="8"/>
  <c r="T83" i="8"/>
  <c r="R83" i="8" s="1"/>
  <c r="AK75" i="8"/>
  <c r="T55" i="8"/>
  <c r="V63" i="8"/>
  <c r="U63" i="8" s="1"/>
  <c r="AE51" i="8"/>
  <c r="AK51" i="8" s="1"/>
  <c r="X63" i="8"/>
  <c r="W63" i="8" s="1"/>
  <c r="AC51" i="8"/>
  <c r="Z67" i="8"/>
  <c r="Y67" i="8" s="1"/>
  <c r="V67" i="8"/>
  <c r="AE59" i="8"/>
  <c r="AK59" i="8" s="1"/>
  <c r="N59" i="8"/>
  <c r="AA59" i="8"/>
  <c r="Y59" i="8"/>
  <c r="W59" i="8"/>
  <c r="U59" i="8"/>
  <c r="AB67" i="8"/>
  <c r="AE67" i="8"/>
  <c r="AK67" i="8" s="1"/>
  <c r="N67" i="8"/>
  <c r="AA67" i="8"/>
  <c r="W67" i="8"/>
  <c r="U67" i="8"/>
  <c r="R67" i="8"/>
  <c r="P67" i="8"/>
  <c r="AD59" i="8"/>
  <c r="AJ59" i="8" s="1"/>
  <c r="T59" i="8"/>
  <c r="R59" i="8" s="1"/>
  <c r="X59" i="8"/>
  <c r="AA55" i="8"/>
  <c r="Y55" i="8"/>
  <c r="W55" i="8"/>
  <c r="U55" i="8"/>
  <c r="R55" i="8"/>
  <c r="N55" i="8"/>
  <c r="AC55" i="8"/>
  <c r="AD67" i="8"/>
  <c r="AJ67" i="8" s="1"/>
  <c r="Q55" i="8"/>
  <c r="P55" i="8" s="1"/>
  <c r="Q59" i="8"/>
  <c r="P59" i="8" s="1"/>
  <c r="AE63" i="8"/>
  <c r="AK63" i="8" s="1"/>
  <c r="AB59" i="8"/>
  <c r="AK68" i="8"/>
  <c r="AE71" i="8"/>
  <c r="AK71" i="8" s="1"/>
  <c r="AG55" i="8"/>
  <c r="AE52" i="8"/>
  <c r="AK52" i="8" s="1"/>
  <c r="Q67" i="8"/>
  <c r="T47" i="8"/>
  <c r="R47" i="8" s="1"/>
  <c r="AG47" i="8"/>
  <c r="AD47" i="8"/>
  <c r="AE47" i="8"/>
  <c r="AK47" i="8" s="1"/>
  <c r="W39" i="8"/>
  <c r="R39" i="8"/>
  <c r="AA39" i="8"/>
  <c r="U39" i="8"/>
  <c r="P39" i="8"/>
  <c r="AE39" i="8"/>
  <c r="AK39" i="8" s="1"/>
  <c r="N39" i="8"/>
  <c r="AC39" i="8"/>
  <c r="Y39" i="8"/>
  <c r="V31" i="8"/>
  <c r="U31" i="8" s="1"/>
  <c r="AE35" i="8"/>
  <c r="AK35" i="8" s="1"/>
  <c r="N35" i="8"/>
  <c r="AA35" i="8"/>
  <c r="Y35" i="8"/>
  <c r="W35" i="8"/>
  <c r="U35" i="8"/>
  <c r="AC35" i="8"/>
  <c r="P35" i="8"/>
  <c r="O43" i="8"/>
  <c r="N43" i="8" s="1"/>
  <c r="AE28" i="8"/>
  <c r="AG35" i="8"/>
  <c r="O31" i="8"/>
  <c r="N31" i="8" s="1"/>
  <c r="T35" i="8"/>
  <c r="R35" i="8" s="1"/>
  <c r="AE40" i="8"/>
  <c r="AE27" i="8"/>
  <c r="AK27" i="8" s="1"/>
  <c r="AD27" i="8"/>
  <c r="AE20" i="8"/>
  <c r="AK20" i="8" s="1"/>
  <c r="AE19" i="8"/>
  <c r="AK19" i="8" s="1"/>
  <c r="W23" i="8"/>
  <c r="U23" i="8"/>
  <c r="R23" i="8"/>
  <c r="AC23" i="8"/>
  <c r="AA23" i="8"/>
  <c r="N23" i="8"/>
  <c r="P23" i="8"/>
  <c r="Y23" i="8"/>
  <c r="AC19" i="8"/>
  <c r="AJ19" i="8"/>
  <c r="AG15" i="8"/>
  <c r="AE12" i="8"/>
  <c r="W11" i="8"/>
  <c r="P11" i="8"/>
  <c r="AE11" i="8"/>
  <c r="AK11" i="8" s="1"/>
  <c r="N11" i="8"/>
  <c r="AA11" i="8"/>
  <c r="Y11" i="8"/>
  <c r="T11" i="8"/>
  <c r="R11" i="8" s="1"/>
  <c r="AD11" i="8"/>
  <c r="AJ11" i="8" s="1"/>
  <c r="AD15" i="8"/>
  <c r="AE7" i="8"/>
  <c r="AK7" i="8" s="1"/>
  <c r="N7" i="8"/>
  <c r="AC7" i="8"/>
  <c r="AA7" i="8"/>
  <c r="U7" i="8"/>
  <c r="Y7" i="8"/>
  <c r="W7" i="8"/>
  <c r="P7" i="8"/>
  <c r="V11" i="8"/>
  <c r="U11" i="8" s="1"/>
  <c r="T7" i="8"/>
  <c r="R7" i="8" s="1"/>
  <c r="U119" i="7"/>
  <c r="P119" i="7"/>
  <c r="AE119" i="7"/>
  <c r="AK119" i="7" s="1"/>
  <c r="N119" i="7"/>
  <c r="AA119" i="7"/>
  <c r="W119" i="7"/>
  <c r="Z119" i="7"/>
  <c r="Z128" i="7" s="1"/>
  <c r="AT120" i="7"/>
  <c r="AT121" i="7" s="1"/>
  <c r="AT122" i="7" s="1"/>
  <c r="AU119" i="7"/>
  <c r="AB127" i="7"/>
  <c r="AB128" i="7" s="1"/>
  <c r="AA128" i="7" s="1"/>
  <c r="O115" i="7"/>
  <c r="N115" i="7" s="1"/>
  <c r="T127" i="7"/>
  <c r="T128" i="7" s="1"/>
  <c r="R128" i="7" s="1"/>
  <c r="T119" i="7"/>
  <c r="R119" i="7" s="1"/>
  <c r="AE123" i="7"/>
  <c r="AK123" i="7" s="1"/>
  <c r="AE127" i="7"/>
  <c r="AK127" i="7" s="1"/>
  <c r="N127" i="7"/>
  <c r="U127" i="7"/>
  <c r="Y127" i="7"/>
  <c r="M128" i="7"/>
  <c r="X127" i="7"/>
  <c r="X128" i="7" s="1"/>
  <c r="W128" i="7" s="1"/>
  <c r="AG123" i="7"/>
  <c r="AG128" i="7" s="1"/>
  <c r="X119" i="7"/>
  <c r="AD119" i="7"/>
  <c r="AJ119" i="7" s="1"/>
  <c r="AD127" i="7"/>
  <c r="AC127" i="7" s="1"/>
  <c r="Q115" i="7"/>
  <c r="P115" i="7" s="1"/>
  <c r="AB119" i="7"/>
  <c r="Q127" i="7"/>
  <c r="P127" i="7" s="1"/>
  <c r="Q119" i="7"/>
  <c r="V111" i="7"/>
  <c r="U111" i="7" s="1"/>
  <c r="X111" i="7"/>
  <c r="W111" i="7" s="1"/>
  <c r="AE101" i="7"/>
  <c r="AK101" i="7" s="1"/>
  <c r="AK99" i="7"/>
  <c r="AD103" i="7"/>
  <c r="AJ103" i="7" s="1"/>
  <c r="T103" i="7"/>
  <c r="AT104" i="7"/>
  <c r="AT105" i="7" s="1"/>
  <c r="AT106" i="7" s="1"/>
  <c r="AU103" i="7"/>
  <c r="T111" i="7"/>
  <c r="Q111" i="7"/>
  <c r="V103" i="7"/>
  <c r="U103" i="7" s="1"/>
  <c r="AA111" i="7"/>
  <c r="Y111" i="7"/>
  <c r="P111" i="7"/>
  <c r="R111" i="7"/>
  <c r="AE111" i="7"/>
  <c r="AK111" i="7" s="1"/>
  <c r="AE103" i="7"/>
  <c r="AK103" i="7" s="1"/>
  <c r="N103" i="7"/>
  <c r="R103" i="7"/>
  <c r="AC103" i="7"/>
  <c r="AA103" i="7"/>
  <c r="Y103" i="7"/>
  <c r="P103" i="7"/>
  <c r="W103" i="7"/>
  <c r="O111" i="7"/>
  <c r="N111" i="7" s="1"/>
  <c r="AD111" i="7"/>
  <c r="AJ111" i="7" s="1"/>
  <c r="Y55" i="7"/>
  <c r="AE52" i="7"/>
  <c r="AK52" i="7" s="1"/>
  <c r="AG55" i="7"/>
  <c r="AD79" i="7"/>
  <c r="AJ79" i="7" s="1"/>
  <c r="AE80" i="7"/>
  <c r="AK80" i="7" s="1"/>
  <c r="T63" i="7"/>
  <c r="Q87" i="7"/>
  <c r="O47" i="7"/>
  <c r="AE55" i="7"/>
  <c r="AK55" i="7" s="1"/>
  <c r="N55" i="7"/>
  <c r="U55" i="7"/>
  <c r="R55" i="7"/>
  <c r="X87" i="7"/>
  <c r="W87" i="7" s="1"/>
  <c r="AD95" i="7"/>
  <c r="AJ95" i="7" s="1"/>
  <c r="AB75" i="7"/>
  <c r="AA75" i="7" s="1"/>
  <c r="Q67" i="7"/>
  <c r="T55" i="7"/>
  <c r="AD87" i="7"/>
  <c r="AJ87" i="7" s="1"/>
  <c r="AB87" i="7"/>
  <c r="AC59" i="7"/>
  <c r="AD55" i="7"/>
  <c r="AJ55" i="7" s="1"/>
  <c r="Z55" i="7"/>
  <c r="V75" i="7"/>
  <c r="AC71" i="7"/>
  <c r="AB91" i="7"/>
  <c r="Z67" i="7"/>
  <c r="Y67" i="7" s="1"/>
  <c r="AB55" i="7"/>
  <c r="AA55" i="7" s="1"/>
  <c r="X55" i="7"/>
  <c r="W55" i="7" s="1"/>
  <c r="AD83" i="7"/>
  <c r="AJ83" i="7" s="1"/>
  <c r="V63" i="7"/>
  <c r="U63" i="7" s="1"/>
  <c r="Z63" i="7"/>
  <c r="Y63" i="7" s="1"/>
  <c r="Z91" i="7"/>
  <c r="V59" i="7"/>
  <c r="U59" i="7" s="1"/>
  <c r="Z59" i="7"/>
  <c r="Y59" i="7" s="1"/>
  <c r="AC75" i="7"/>
  <c r="R75" i="7"/>
  <c r="N75" i="7"/>
  <c r="Y75" i="7"/>
  <c r="W75" i="7"/>
  <c r="U75" i="7"/>
  <c r="AE72" i="7"/>
  <c r="AK72" i="7" s="1"/>
  <c r="AG75" i="7"/>
  <c r="V79" i="7"/>
  <c r="U79" i="7" s="1"/>
  <c r="AE60" i="7"/>
  <c r="AK60" i="7" s="1"/>
  <c r="AG63" i="7"/>
  <c r="Q63" i="7"/>
  <c r="P63" i="7" s="1"/>
  <c r="AG59" i="7"/>
  <c r="AE56" i="7"/>
  <c r="Y91" i="7"/>
  <c r="AC91" i="7"/>
  <c r="AA91" i="7"/>
  <c r="U91" i="7"/>
  <c r="R91" i="7"/>
  <c r="W91" i="7"/>
  <c r="N91" i="7"/>
  <c r="AE67" i="7"/>
  <c r="AK67" i="7" s="1"/>
  <c r="N67" i="7"/>
  <c r="AC67" i="7"/>
  <c r="AA67" i="7"/>
  <c r="U67" i="7"/>
  <c r="W67" i="7"/>
  <c r="P67" i="7"/>
  <c r="AG95" i="7"/>
  <c r="Z87" i="7"/>
  <c r="T67" i="7"/>
  <c r="R67" i="7" s="1"/>
  <c r="U87" i="7"/>
  <c r="P87" i="7"/>
  <c r="N87" i="7"/>
  <c r="AE87" i="7"/>
  <c r="AK87" i="7" s="1"/>
  <c r="Y87" i="7"/>
  <c r="AC87" i="7"/>
  <c r="AA87" i="7"/>
  <c r="T83" i="7"/>
  <c r="O83" i="7"/>
  <c r="N83" i="7" s="1"/>
  <c r="R95" i="7"/>
  <c r="P95" i="7"/>
  <c r="N95" i="7"/>
  <c r="U95" i="7"/>
  <c r="AE95" i="7"/>
  <c r="AK95" i="7" s="1"/>
  <c r="Y95" i="7"/>
  <c r="AC95" i="7"/>
  <c r="AA95" i="7"/>
  <c r="W95" i="7"/>
  <c r="AG71" i="7"/>
  <c r="AE70" i="7"/>
  <c r="Q75" i="7"/>
  <c r="P75" i="7" s="1"/>
  <c r="AG87" i="7"/>
  <c r="AE89" i="7"/>
  <c r="AK89" i="7" s="1"/>
  <c r="V83" i="7"/>
  <c r="AE76" i="7"/>
  <c r="AK76" i="7" s="1"/>
  <c r="AG79" i="7"/>
  <c r="W79" i="7"/>
  <c r="P79" i="7"/>
  <c r="N79" i="7"/>
  <c r="AA79" i="7"/>
  <c r="AE79" i="7"/>
  <c r="AK79" i="7" s="1"/>
  <c r="AC79" i="7"/>
  <c r="Y79" i="7"/>
  <c r="T87" i="7"/>
  <c r="R87" i="7" s="1"/>
  <c r="Q91" i="7"/>
  <c r="P91" i="7" s="1"/>
  <c r="X83" i="7"/>
  <c r="W83" i="7" s="1"/>
  <c r="O63" i="7"/>
  <c r="N63" i="7" s="1"/>
  <c r="Q59" i="7"/>
  <c r="P59" i="7" s="1"/>
  <c r="AB83" i="7"/>
  <c r="AA83" i="7" s="1"/>
  <c r="V91" i="7"/>
  <c r="Z83" i="7"/>
  <c r="Y83" i="7" s="1"/>
  <c r="AA63" i="7"/>
  <c r="AC63" i="7"/>
  <c r="W63" i="7"/>
  <c r="R63" i="7"/>
  <c r="T79" i="7"/>
  <c r="R79" i="7" s="1"/>
  <c r="AE83" i="7"/>
  <c r="AK83" i="7" s="1"/>
  <c r="U83" i="7"/>
  <c r="R83" i="7"/>
  <c r="P83" i="7"/>
  <c r="Z51" i="7"/>
  <c r="Y51" i="7" s="1"/>
  <c r="AE51" i="7"/>
  <c r="AK51" i="7" s="1"/>
  <c r="AC51" i="7"/>
  <c r="AA51" i="7"/>
  <c r="W51" i="7"/>
  <c r="U51" i="7"/>
  <c r="R51" i="7"/>
  <c r="P51" i="7"/>
  <c r="Y47" i="7"/>
  <c r="W47" i="7"/>
  <c r="U47" i="7"/>
  <c r="R47" i="7"/>
  <c r="P47" i="7"/>
  <c r="AE47" i="7"/>
  <c r="AK47" i="7" s="1"/>
  <c r="N47" i="7"/>
  <c r="AA47" i="7"/>
  <c r="X51" i="7"/>
  <c r="AD47" i="7"/>
  <c r="AJ47" i="7" s="1"/>
  <c r="O51" i="7"/>
  <c r="N51" i="7" s="1"/>
  <c r="AG51" i="7"/>
  <c r="AU15" i="18" l="1"/>
  <c r="AT16" i="18"/>
  <c r="AT17" i="18" s="1"/>
  <c r="AT18" i="18" s="1"/>
  <c r="AK124" i="10"/>
  <c r="AE127" i="10"/>
  <c r="AK127" i="10" s="1"/>
  <c r="AE123" i="10"/>
  <c r="AK123" i="10" s="1"/>
  <c r="AC83" i="10"/>
  <c r="AJ95" i="10"/>
  <c r="AC95" i="10"/>
  <c r="AJ107" i="10"/>
  <c r="AC107" i="10"/>
  <c r="AK85" i="10"/>
  <c r="AE87" i="10"/>
  <c r="AK87" i="10" s="1"/>
  <c r="AC63" i="10"/>
  <c r="AE59" i="10"/>
  <c r="AK59" i="10" s="1"/>
  <c r="AE75" i="10"/>
  <c r="AK75" i="10" s="1"/>
  <c r="AC67" i="10"/>
  <c r="AF128" i="16"/>
  <c r="AE128" i="16"/>
  <c r="AK128" i="16" s="1"/>
  <c r="AC128" i="13"/>
  <c r="AD128" i="13"/>
  <c r="AE128" i="14"/>
  <c r="AF128" i="14"/>
  <c r="P95" i="15"/>
  <c r="AE43" i="17"/>
  <c r="AK43" i="17" s="1"/>
  <c r="AC87" i="14"/>
  <c r="N75" i="17"/>
  <c r="AE127" i="15"/>
  <c r="AK127" i="15" s="1"/>
  <c r="Z128" i="16"/>
  <c r="Y128" i="16" s="1"/>
  <c r="L128" i="13"/>
  <c r="N128" i="13"/>
  <c r="AA128" i="13"/>
  <c r="AE23" i="15"/>
  <c r="AK23" i="15" s="1"/>
  <c r="L128" i="16"/>
  <c r="N128" i="16"/>
  <c r="V128" i="17"/>
  <c r="U128" i="17" s="1"/>
  <c r="P31" i="14"/>
  <c r="AB128" i="13"/>
  <c r="T128" i="16"/>
  <c r="R128" i="16" s="1"/>
  <c r="AE115" i="15"/>
  <c r="AK115" i="15" s="1"/>
  <c r="AA59" i="13"/>
  <c r="AC128" i="15"/>
  <c r="Y128" i="15"/>
  <c r="L128" i="15"/>
  <c r="Z128" i="14"/>
  <c r="AK32" i="15"/>
  <c r="AE35" i="15"/>
  <c r="AK35" i="15" s="1"/>
  <c r="AE39" i="17"/>
  <c r="AK39" i="17" s="1"/>
  <c r="AC39" i="13"/>
  <c r="AI39" i="13" s="1"/>
  <c r="AC71" i="17"/>
  <c r="AJ119" i="16"/>
  <c r="AC119" i="16"/>
  <c r="AC31" i="15"/>
  <c r="Q128" i="16"/>
  <c r="P128" i="16" s="1"/>
  <c r="AR20" i="13"/>
  <c r="AR21" i="13" s="1"/>
  <c r="AR22" i="13" s="1"/>
  <c r="AS19" i="13"/>
  <c r="AE27" i="14"/>
  <c r="AK27" i="14" s="1"/>
  <c r="V128" i="14"/>
  <c r="U128" i="14" s="1"/>
  <c r="AK88" i="16"/>
  <c r="AE91" i="16"/>
  <c r="AK91" i="16" s="1"/>
  <c r="R128" i="14"/>
  <c r="AK48" i="16"/>
  <c r="AE51" i="16"/>
  <c r="AK51" i="16" s="1"/>
  <c r="AK33" i="16"/>
  <c r="AE35" i="16"/>
  <c r="AK35" i="16" s="1"/>
  <c r="Z128" i="15"/>
  <c r="AE111" i="15"/>
  <c r="AK111" i="15" s="1"/>
  <c r="AC87" i="13"/>
  <c r="AI87" i="13" s="1"/>
  <c r="AT80" i="16"/>
  <c r="AT81" i="16" s="1"/>
  <c r="AT82" i="16" s="1"/>
  <c r="AU79" i="16"/>
  <c r="AE67" i="16"/>
  <c r="AK67" i="16" s="1"/>
  <c r="U127" i="17"/>
  <c r="AC99" i="13"/>
  <c r="AI99" i="13" s="1"/>
  <c r="AE43" i="14"/>
  <c r="AK43" i="14" s="1"/>
  <c r="AC55" i="17"/>
  <c r="AC43" i="17"/>
  <c r="AC7" i="17"/>
  <c r="AE11" i="15"/>
  <c r="AK11" i="15" s="1"/>
  <c r="AD128" i="15"/>
  <c r="AA7" i="13"/>
  <c r="AH7" i="13"/>
  <c r="AC95" i="13"/>
  <c r="AI95" i="13" s="1"/>
  <c r="AA99" i="15"/>
  <c r="AE39" i="15"/>
  <c r="AK39" i="15" s="1"/>
  <c r="AE79" i="16"/>
  <c r="AK79" i="16" s="1"/>
  <c r="AE31" i="15"/>
  <c r="AK31" i="15" s="1"/>
  <c r="AC27" i="14"/>
  <c r="V128" i="16"/>
  <c r="U128" i="16" s="1"/>
  <c r="O128" i="14"/>
  <c r="N128" i="14" s="1"/>
  <c r="AD128" i="14"/>
  <c r="AJ51" i="16"/>
  <c r="AC51" i="16"/>
  <c r="AC103" i="13"/>
  <c r="AI103" i="13" s="1"/>
  <c r="T128" i="17"/>
  <c r="R128" i="17" s="1"/>
  <c r="Z128" i="13"/>
  <c r="Y128" i="13" s="1"/>
  <c r="Y123" i="13"/>
  <c r="AC59" i="16"/>
  <c r="AJ123" i="16"/>
  <c r="AC123" i="16"/>
  <c r="AC95" i="15"/>
  <c r="AC15" i="16"/>
  <c r="AE99" i="15"/>
  <c r="AK99" i="15" s="1"/>
  <c r="Y127" i="15"/>
  <c r="AK100" i="17"/>
  <c r="AE103" i="17"/>
  <c r="AK103" i="17" s="1"/>
  <c r="W83" i="13"/>
  <c r="AE15" i="14"/>
  <c r="AK15" i="14" s="1"/>
  <c r="Z128" i="17"/>
  <c r="AC51" i="17"/>
  <c r="AJ71" i="16"/>
  <c r="AC71" i="16"/>
  <c r="AC31" i="13"/>
  <c r="AI31" i="13" s="1"/>
  <c r="AJ103" i="17"/>
  <c r="AC103" i="17"/>
  <c r="AG128" i="15"/>
  <c r="AE55" i="17"/>
  <c r="AK55" i="17" s="1"/>
  <c r="Q128" i="17"/>
  <c r="P128" i="17" s="1"/>
  <c r="Q128" i="13"/>
  <c r="P128" i="13" s="1"/>
  <c r="P123" i="13"/>
  <c r="O128" i="15"/>
  <c r="N128" i="15" s="1"/>
  <c r="AD128" i="16"/>
  <c r="AC128" i="16" s="1"/>
  <c r="AJ128" i="16" s="1"/>
  <c r="AC19" i="14"/>
  <c r="AK116" i="15"/>
  <c r="AE119" i="15"/>
  <c r="AK119" i="15" s="1"/>
  <c r="AC79" i="13"/>
  <c r="AI79" i="13" s="1"/>
  <c r="AG128" i="17"/>
  <c r="AC15" i="13"/>
  <c r="AI15" i="13" s="1"/>
  <c r="AC7" i="16"/>
  <c r="AE63" i="14"/>
  <c r="AK63" i="14" s="1"/>
  <c r="AK60" i="14"/>
  <c r="AE71" i="15"/>
  <c r="AK71" i="15" s="1"/>
  <c r="AE39" i="16"/>
  <c r="AK39" i="16" s="1"/>
  <c r="AD128" i="17"/>
  <c r="X128" i="15"/>
  <c r="W128" i="15" s="1"/>
  <c r="Y128" i="14"/>
  <c r="AC128" i="14"/>
  <c r="AJ128" i="14" s="1"/>
  <c r="L128" i="14"/>
  <c r="AA23" i="13"/>
  <c r="R127" i="17"/>
  <c r="AC39" i="15"/>
  <c r="AK96" i="14"/>
  <c r="AE99" i="14"/>
  <c r="AK99" i="14" s="1"/>
  <c r="AE99" i="17"/>
  <c r="AK99" i="17" s="1"/>
  <c r="AC43" i="13"/>
  <c r="AI43" i="13" s="1"/>
  <c r="AK116" i="17"/>
  <c r="AE119" i="17"/>
  <c r="AK119" i="17" s="1"/>
  <c r="X128" i="16"/>
  <c r="W128" i="16" s="1"/>
  <c r="X128" i="17"/>
  <c r="W128" i="17" s="1"/>
  <c r="AK76" i="15"/>
  <c r="AE79" i="15"/>
  <c r="AK79" i="15" s="1"/>
  <c r="AC83" i="13"/>
  <c r="AI83" i="13" s="1"/>
  <c r="AE35" i="14"/>
  <c r="AK35" i="14" s="1"/>
  <c r="AK68" i="16"/>
  <c r="AE71" i="16"/>
  <c r="AK71" i="16" s="1"/>
  <c r="N128" i="17"/>
  <c r="AC128" i="17"/>
  <c r="L128" i="17"/>
  <c r="Y128" i="17"/>
  <c r="AC67" i="13"/>
  <c r="AI67" i="13" s="1"/>
  <c r="AC39" i="16"/>
  <c r="AE59" i="14"/>
  <c r="AK59" i="14" s="1"/>
  <c r="AK76" i="17"/>
  <c r="AE79" i="17"/>
  <c r="AK79" i="17" s="1"/>
  <c r="AE47" i="17"/>
  <c r="AK47" i="17" s="1"/>
  <c r="AC35" i="10"/>
  <c r="AJ23" i="10"/>
  <c r="AC23" i="10"/>
  <c r="AE11" i="10"/>
  <c r="AK11" i="10" s="1"/>
  <c r="AC19" i="10"/>
  <c r="AE19" i="10"/>
  <c r="AK19" i="10" s="1"/>
  <c r="AJ123" i="9"/>
  <c r="AC123" i="9"/>
  <c r="AK120" i="9"/>
  <c r="AE123" i="9"/>
  <c r="AK123" i="9" s="1"/>
  <c r="AK112" i="9"/>
  <c r="AE115" i="9"/>
  <c r="AK115" i="9" s="1"/>
  <c r="AC71" i="9"/>
  <c r="AE71" i="9"/>
  <c r="AK71" i="9" s="1"/>
  <c r="AK50" i="9"/>
  <c r="AE51" i="9"/>
  <c r="AK51" i="9" s="1"/>
  <c r="AK60" i="9"/>
  <c r="AE63" i="9"/>
  <c r="AK63" i="9" s="1"/>
  <c r="AC47" i="9"/>
  <c r="AK12" i="9"/>
  <c r="AE15" i="9"/>
  <c r="AK15" i="9" s="1"/>
  <c r="AK112" i="8"/>
  <c r="AE115" i="8"/>
  <c r="AK115" i="8" s="1"/>
  <c r="AK84" i="8"/>
  <c r="AE87" i="8"/>
  <c r="AK87" i="8" s="1"/>
  <c r="AK92" i="8"/>
  <c r="AE95" i="8"/>
  <c r="AK95" i="8" s="1"/>
  <c r="AE91" i="8"/>
  <c r="AK91" i="8" s="1"/>
  <c r="AC59" i="8"/>
  <c r="AC67" i="8"/>
  <c r="AE55" i="8"/>
  <c r="AK55" i="8" s="1"/>
  <c r="AJ47" i="8"/>
  <c r="AC47" i="8"/>
  <c r="AK28" i="8"/>
  <c r="AE31" i="8"/>
  <c r="AK31" i="8" s="1"/>
  <c r="AK40" i="8"/>
  <c r="AE43" i="8"/>
  <c r="AK43" i="8" s="1"/>
  <c r="AJ27" i="8"/>
  <c r="AC27" i="8"/>
  <c r="AE23" i="8"/>
  <c r="AK23" i="8" s="1"/>
  <c r="AK12" i="8"/>
  <c r="AE15" i="8"/>
  <c r="AK15" i="8" s="1"/>
  <c r="AJ15" i="8"/>
  <c r="AC15" i="8"/>
  <c r="AC11" i="8"/>
  <c r="AF128" i="7"/>
  <c r="AE128" i="7"/>
  <c r="AK128" i="7" s="1"/>
  <c r="L128" i="7"/>
  <c r="Y128" i="7"/>
  <c r="AU123" i="7"/>
  <c r="AT124" i="7"/>
  <c r="AT125" i="7" s="1"/>
  <c r="AT126" i="7" s="1"/>
  <c r="AU127" i="7" s="1"/>
  <c r="W127" i="7"/>
  <c r="AA127" i="7"/>
  <c r="R127" i="7"/>
  <c r="Y119" i="7"/>
  <c r="AC119" i="7"/>
  <c r="O128" i="7"/>
  <c r="N128" i="7" s="1"/>
  <c r="Q128" i="7"/>
  <c r="P128" i="7" s="1"/>
  <c r="U128" i="7"/>
  <c r="AJ127" i="7"/>
  <c r="AD128" i="7"/>
  <c r="AC128" i="7" s="1"/>
  <c r="AJ128" i="7" s="1"/>
  <c r="AC111" i="7"/>
  <c r="AT108" i="7"/>
  <c r="AT109" i="7" s="1"/>
  <c r="AT110" i="7" s="1"/>
  <c r="AU111" i="7" s="1"/>
  <c r="AU107" i="7"/>
  <c r="AE91" i="7"/>
  <c r="AK91" i="7" s="1"/>
  <c r="AC83" i="7"/>
  <c r="AC55" i="7"/>
  <c r="AK70" i="7"/>
  <c r="AE71" i="7"/>
  <c r="AK71" i="7" s="1"/>
  <c r="AE63" i="7"/>
  <c r="AK63" i="7" s="1"/>
  <c r="AE75" i="7"/>
  <c r="AK75" i="7" s="1"/>
  <c r="AK56" i="7"/>
  <c r="AE59" i="7"/>
  <c r="AK59" i="7" s="1"/>
  <c r="AC47" i="7"/>
  <c r="AU19" i="18" l="1"/>
  <c r="AT20" i="18"/>
  <c r="AT21" i="18" s="1"/>
  <c r="AT22" i="18" s="1"/>
  <c r="AH128" i="13"/>
  <c r="AS23" i="13"/>
  <c r="AR24" i="13"/>
  <c r="AR25" i="13" s="1"/>
  <c r="AR26" i="13" s="1"/>
  <c r="AT84" i="16"/>
  <c r="AT85" i="16" s="1"/>
  <c r="AT86" i="16" s="1"/>
  <c r="AU83" i="16"/>
  <c r="AE128" i="15"/>
  <c r="AF128" i="15"/>
  <c r="AJ128" i="15" s="1"/>
  <c r="AK128" i="14"/>
  <c r="AI128" i="13"/>
  <c r="AE128" i="17"/>
  <c r="AF128" i="17"/>
  <c r="AJ128" i="17" s="1"/>
  <c r="AL79" i="6"/>
  <c r="AT24" i="18" l="1"/>
  <c r="AT25" i="18" s="1"/>
  <c r="AT26" i="18" s="1"/>
  <c r="AU23" i="18"/>
  <c r="AS27" i="13"/>
  <c r="AR28" i="13"/>
  <c r="AR29" i="13" s="1"/>
  <c r="AR30" i="13" s="1"/>
  <c r="AK128" i="17"/>
  <c r="AK128" i="15"/>
  <c r="AU87" i="16"/>
  <c r="AT88" i="16"/>
  <c r="AT89" i="16" s="1"/>
  <c r="AT90" i="16" s="1"/>
  <c r="AV43" i="7"/>
  <c r="AS43" i="7"/>
  <c r="AL43" i="7"/>
  <c r="AM43" i="7" s="1"/>
  <c r="K43" i="7"/>
  <c r="I43" i="7"/>
  <c r="F43" i="7"/>
  <c r="D43" i="7"/>
  <c r="AQ42" i="7"/>
  <c r="AP42" i="7"/>
  <c r="AJ42" i="7"/>
  <c r="AI42" i="7"/>
  <c r="M42" i="7"/>
  <c r="AB42" i="7" s="1"/>
  <c r="AQ41" i="7"/>
  <c r="AP41" i="7"/>
  <c r="AJ41" i="7"/>
  <c r="AI41" i="7"/>
  <c r="M41" i="7"/>
  <c r="AQ40" i="7"/>
  <c r="AP40" i="7"/>
  <c r="AJ40" i="7"/>
  <c r="AI40" i="7"/>
  <c r="M40" i="7"/>
  <c r="AB40" i="7" s="1"/>
  <c r="AV39" i="7"/>
  <c r="AS39" i="7"/>
  <c r="AL39" i="7"/>
  <c r="AM39" i="7" s="1"/>
  <c r="K39" i="7"/>
  <c r="L39" i="7" s="1"/>
  <c r="AO39" i="7" s="1"/>
  <c r="I39" i="7"/>
  <c r="F39" i="7"/>
  <c r="D39" i="7"/>
  <c r="AQ38" i="7"/>
  <c r="AP38" i="7"/>
  <c r="AJ38" i="7"/>
  <c r="AI38" i="7"/>
  <c r="M38" i="7"/>
  <c r="AQ37" i="7"/>
  <c r="AP37" i="7"/>
  <c r="AJ37" i="7"/>
  <c r="AI37" i="7"/>
  <c r="M37" i="7"/>
  <c r="AQ36" i="7"/>
  <c r="AP36" i="7"/>
  <c r="AJ36" i="7"/>
  <c r="AI36" i="7"/>
  <c r="M36" i="7"/>
  <c r="AV35" i="7"/>
  <c r="AS35" i="7"/>
  <c r="AL35" i="7"/>
  <c r="AM35" i="7" s="1"/>
  <c r="K35" i="7"/>
  <c r="L35" i="7" s="1"/>
  <c r="AO35" i="7" s="1"/>
  <c r="I35" i="7"/>
  <c r="F35" i="7"/>
  <c r="D35" i="7"/>
  <c r="AQ34" i="7"/>
  <c r="AP34" i="7"/>
  <c r="AJ34" i="7"/>
  <c r="AI34" i="7"/>
  <c r="M34" i="7"/>
  <c r="AQ33" i="7"/>
  <c r="AP33" i="7"/>
  <c r="AJ33" i="7"/>
  <c r="AI33" i="7"/>
  <c r="M33" i="7"/>
  <c r="AQ32" i="7"/>
  <c r="AP32" i="7"/>
  <c r="AJ32" i="7"/>
  <c r="AI32" i="7"/>
  <c r="M32" i="7"/>
  <c r="AB32" i="7" s="1"/>
  <c r="AV31" i="7"/>
  <c r="AS31" i="7"/>
  <c r="AL31" i="7"/>
  <c r="AM31" i="7" s="1"/>
  <c r="K31" i="7"/>
  <c r="L31" i="7" s="1"/>
  <c r="AO31" i="7" s="1"/>
  <c r="I31" i="7"/>
  <c r="F31" i="7"/>
  <c r="D31" i="7"/>
  <c r="AQ30" i="7"/>
  <c r="AP30" i="7"/>
  <c r="AJ30" i="7"/>
  <c r="AI30" i="7"/>
  <c r="M30" i="7"/>
  <c r="AB30" i="7" s="1"/>
  <c r="AQ29" i="7"/>
  <c r="AP29" i="7"/>
  <c r="AJ29" i="7"/>
  <c r="AI29" i="7"/>
  <c r="M29" i="7"/>
  <c r="AQ28" i="7"/>
  <c r="AP28" i="7"/>
  <c r="AJ28" i="7"/>
  <c r="AI28" i="7"/>
  <c r="M28" i="7"/>
  <c r="AB28" i="7" s="1"/>
  <c r="AV27" i="7"/>
  <c r="AS27" i="7"/>
  <c r="AL27" i="7"/>
  <c r="AM27" i="7" s="1"/>
  <c r="K27" i="7"/>
  <c r="L27" i="7" s="1"/>
  <c r="I27" i="7"/>
  <c r="F27" i="7"/>
  <c r="D27" i="7"/>
  <c r="AQ26" i="7"/>
  <c r="AP26" i="7"/>
  <c r="AJ26" i="7"/>
  <c r="AI26" i="7"/>
  <c r="M26" i="7"/>
  <c r="AB26" i="7" s="1"/>
  <c r="AQ25" i="7"/>
  <c r="AP25" i="7"/>
  <c r="AJ25" i="7"/>
  <c r="AI25" i="7"/>
  <c r="M25" i="7"/>
  <c r="AB25" i="7" s="1"/>
  <c r="AQ24" i="7"/>
  <c r="AP24" i="7"/>
  <c r="AJ24" i="7"/>
  <c r="AI24" i="7"/>
  <c r="M24" i="7"/>
  <c r="AB24" i="7" s="1"/>
  <c r="AV23" i="7"/>
  <c r="AS23" i="7"/>
  <c r="AL23" i="7"/>
  <c r="AM23" i="7" s="1"/>
  <c r="K23" i="7"/>
  <c r="AO23" i="7" s="1"/>
  <c r="I23" i="7"/>
  <c r="F23" i="7"/>
  <c r="D23" i="7"/>
  <c r="AQ22" i="7"/>
  <c r="AP22" i="7"/>
  <c r="AJ22" i="7"/>
  <c r="AI22" i="7"/>
  <c r="M22" i="7"/>
  <c r="AB22" i="7" s="1"/>
  <c r="AQ21" i="7"/>
  <c r="AP21" i="7"/>
  <c r="AJ21" i="7"/>
  <c r="AI21" i="7"/>
  <c r="M21" i="7"/>
  <c r="AQ20" i="7"/>
  <c r="AP20" i="7"/>
  <c r="AJ20" i="7"/>
  <c r="AI20" i="7"/>
  <c r="M20" i="7"/>
  <c r="AV19" i="7"/>
  <c r="AS19" i="7"/>
  <c r="AL19" i="7"/>
  <c r="AM19" i="7" s="1"/>
  <c r="K19" i="7"/>
  <c r="AO19" i="7" s="1"/>
  <c r="I19" i="7"/>
  <c r="F19" i="7"/>
  <c r="D19" i="7"/>
  <c r="AQ18" i="7"/>
  <c r="AP18" i="7"/>
  <c r="AJ18" i="7"/>
  <c r="AI18" i="7"/>
  <c r="M18" i="7"/>
  <c r="AQ17" i="7"/>
  <c r="AP17" i="7"/>
  <c r="AJ17" i="7"/>
  <c r="AI17" i="7"/>
  <c r="M17" i="7"/>
  <c r="AB17" i="7" s="1"/>
  <c r="AQ16" i="7"/>
  <c r="AP16" i="7"/>
  <c r="AJ16" i="7"/>
  <c r="AI16" i="7"/>
  <c r="M16" i="7"/>
  <c r="AV15" i="7"/>
  <c r="AS15" i="7"/>
  <c r="AL15" i="7"/>
  <c r="AM15" i="7" s="1"/>
  <c r="K15" i="7"/>
  <c r="L15" i="7" s="1"/>
  <c r="I15" i="7"/>
  <c r="F15" i="7"/>
  <c r="D15" i="7"/>
  <c r="AQ14" i="7"/>
  <c r="AP14" i="7"/>
  <c r="AJ14" i="7"/>
  <c r="AI14" i="7"/>
  <c r="M14" i="7"/>
  <c r="AQ13" i="7"/>
  <c r="AP13" i="7"/>
  <c r="AJ13" i="7"/>
  <c r="AI13" i="7"/>
  <c r="M13" i="7"/>
  <c r="AQ12" i="7"/>
  <c r="AP12" i="7"/>
  <c r="AJ12" i="7"/>
  <c r="AI12" i="7"/>
  <c r="M12" i="7"/>
  <c r="AB12" i="7" s="1"/>
  <c r="AV11" i="7"/>
  <c r="AS11" i="7"/>
  <c r="AL11" i="7"/>
  <c r="AM11" i="7" s="1"/>
  <c r="K11" i="7"/>
  <c r="L11" i="7" s="1"/>
  <c r="I11" i="7"/>
  <c r="F11" i="7"/>
  <c r="D11" i="7"/>
  <c r="AQ10" i="7"/>
  <c r="AP10" i="7"/>
  <c r="AJ10" i="7"/>
  <c r="AI10" i="7"/>
  <c r="M10" i="7"/>
  <c r="AQ9" i="7"/>
  <c r="AP9" i="7"/>
  <c r="AJ9" i="7"/>
  <c r="AI9" i="7"/>
  <c r="M9" i="7"/>
  <c r="AG9" i="7" s="1"/>
  <c r="AQ8" i="7"/>
  <c r="AP8" i="7"/>
  <c r="AJ8" i="7"/>
  <c r="AI8" i="7"/>
  <c r="M8" i="7"/>
  <c r="AB8" i="7" s="1"/>
  <c r="AV7" i="7"/>
  <c r="AS7" i="7"/>
  <c r="AL7" i="7"/>
  <c r="AM7" i="7" s="1"/>
  <c r="K7" i="7"/>
  <c r="L7" i="7" s="1"/>
  <c r="I7" i="7"/>
  <c r="F7" i="7"/>
  <c r="D7" i="7"/>
  <c r="AQ6" i="7"/>
  <c r="AP6" i="7"/>
  <c r="AJ6" i="7"/>
  <c r="AI6" i="7"/>
  <c r="M6" i="7"/>
  <c r="AB6" i="7" s="1"/>
  <c r="AQ5" i="7"/>
  <c r="AP5" i="7"/>
  <c r="AJ5" i="7"/>
  <c r="AI5" i="7"/>
  <c r="M5" i="7"/>
  <c r="AB5" i="7" s="1"/>
  <c r="AQ4" i="7"/>
  <c r="AP4" i="7"/>
  <c r="AJ4" i="7"/>
  <c r="AI4" i="7"/>
  <c r="M4" i="7"/>
  <c r="Q4" i="7" s="1"/>
  <c r="AV127" i="6"/>
  <c r="AS127" i="6"/>
  <c r="AL127" i="6"/>
  <c r="AM127" i="6" s="1"/>
  <c r="K127" i="6"/>
  <c r="AH127" i="6" s="1"/>
  <c r="I127" i="6"/>
  <c r="F127" i="6"/>
  <c r="D127" i="6"/>
  <c r="AQ126" i="6"/>
  <c r="AP126" i="6"/>
  <c r="AJ126" i="6"/>
  <c r="AI126" i="6"/>
  <c r="M126" i="6"/>
  <c r="AQ125" i="6"/>
  <c r="AP125" i="6"/>
  <c r="AJ125" i="6"/>
  <c r="AI125" i="6"/>
  <c r="M125" i="6"/>
  <c r="AQ124" i="6"/>
  <c r="AP124" i="6"/>
  <c r="AJ124" i="6"/>
  <c r="AI124" i="6"/>
  <c r="M124" i="6"/>
  <c r="AV123" i="6"/>
  <c r="AS123" i="6"/>
  <c r="AL123" i="6"/>
  <c r="AM123" i="6" s="1"/>
  <c r="K123" i="6"/>
  <c r="L123" i="6" s="1"/>
  <c r="AO123" i="6" s="1"/>
  <c r="I123" i="6"/>
  <c r="F123" i="6"/>
  <c r="D123" i="6"/>
  <c r="AQ122" i="6"/>
  <c r="AP122" i="6"/>
  <c r="AJ122" i="6"/>
  <c r="AI122" i="6"/>
  <c r="M122" i="6"/>
  <c r="AB122" i="6" s="1"/>
  <c r="AQ121" i="6"/>
  <c r="AP121" i="6"/>
  <c r="AJ121" i="6"/>
  <c r="AI121" i="6"/>
  <c r="M121" i="6"/>
  <c r="AQ120" i="6"/>
  <c r="AP120" i="6"/>
  <c r="AJ120" i="6"/>
  <c r="AI120" i="6"/>
  <c r="M120" i="6"/>
  <c r="AV119" i="6"/>
  <c r="AS119" i="6"/>
  <c r="AL119" i="6"/>
  <c r="AM119" i="6" s="1"/>
  <c r="K119" i="6"/>
  <c r="L119" i="6" s="1"/>
  <c r="AO119" i="6" s="1"/>
  <c r="I119" i="6"/>
  <c r="F119" i="6"/>
  <c r="D119" i="6"/>
  <c r="AQ118" i="6"/>
  <c r="AP118" i="6"/>
  <c r="AJ118" i="6"/>
  <c r="AI118" i="6"/>
  <c r="M118" i="6"/>
  <c r="AB118" i="6" s="1"/>
  <c r="AQ117" i="6"/>
  <c r="AP117" i="6"/>
  <c r="AJ117" i="6"/>
  <c r="AI117" i="6"/>
  <c r="M117" i="6"/>
  <c r="AB117" i="6" s="1"/>
  <c r="AQ116" i="6"/>
  <c r="AP116" i="6"/>
  <c r="AJ116" i="6"/>
  <c r="AI116" i="6"/>
  <c r="M116" i="6"/>
  <c r="AV115" i="6"/>
  <c r="AS115" i="6"/>
  <c r="AL115" i="6"/>
  <c r="AM115" i="6" s="1"/>
  <c r="K115" i="6"/>
  <c r="AN115" i="6" s="1"/>
  <c r="I115" i="6"/>
  <c r="F115" i="6"/>
  <c r="D115" i="6"/>
  <c r="AQ114" i="6"/>
  <c r="AP114" i="6"/>
  <c r="AJ114" i="6"/>
  <c r="AI114" i="6"/>
  <c r="M114" i="6"/>
  <c r="AQ113" i="6"/>
  <c r="AP113" i="6"/>
  <c r="AJ113" i="6"/>
  <c r="AI113" i="6"/>
  <c r="M113" i="6"/>
  <c r="AQ112" i="6"/>
  <c r="AP112" i="6"/>
  <c r="AJ112" i="6"/>
  <c r="AI112" i="6"/>
  <c r="M112" i="6"/>
  <c r="AV111" i="6"/>
  <c r="AS111" i="6"/>
  <c r="AL111" i="6"/>
  <c r="AM111" i="6" s="1"/>
  <c r="K111" i="6"/>
  <c r="AH111" i="6" s="1"/>
  <c r="I111" i="6"/>
  <c r="F111" i="6"/>
  <c r="D111" i="6"/>
  <c r="AQ110" i="6"/>
  <c r="AP110" i="6"/>
  <c r="AJ110" i="6"/>
  <c r="AI110" i="6"/>
  <c r="M110" i="6"/>
  <c r="AQ109" i="6"/>
  <c r="AP109" i="6"/>
  <c r="AJ109" i="6"/>
  <c r="AI109" i="6"/>
  <c r="M109" i="6"/>
  <c r="AQ108" i="6"/>
  <c r="AP108" i="6"/>
  <c r="AJ108" i="6"/>
  <c r="AI108" i="6"/>
  <c r="M108" i="6"/>
  <c r="AB108" i="6" s="1"/>
  <c r="AV107" i="6"/>
  <c r="AS107" i="6"/>
  <c r="AL107" i="6"/>
  <c r="AM107" i="6" s="1"/>
  <c r="K107" i="6"/>
  <c r="L107" i="6" s="1"/>
  <c r="AO107" i="6" s="1"/>
  <c r="I107" i="6"/>
  <c r="F107" i="6"/>
  <c r="D107" i="6"/>
  <c r="AQ106" i="6"/>
  <c r="AP106" i="6"/>
  <c r="AJ106" i="6"/>
  <c r="AI106" i="6"/>
  <c r="M106" i="6"/>
  <c r="AQ105" i="6"/>
  <c r="AP105" i="6"/>
  <c r="AJ105" i="6"/>
  <c r="AI105" i="6"/>
  <c r="M105" i="6"/>
  <c r="AB105" i="6" s="1"/>
  <c r="AQ104" i="6"/>
  <c r="AP104" i="6"/>
  <c r="AJ104" i="6"/>
  <c r="AI104" i="6"/>
  <c r="M104" i="6"/>
  <c r="AV103" i="6"/>
  <c r="AS103" i="6"/>
  <c r="AL103" i="6"/>
  <c r="AM103" i="6" s="1"/>
  <c r="K103" i="6"/>
  <c r="L103" i="6" s="1"/>
  <c r="AO103" i="6" s="1"/>
  <c r="I103" i="6"/>
  <c r="F103" i="6"/>
  <c r="D103" i="6"/>
  <c r="AQ102" i="6"/>
  <c r="AP102" i="6"/>
  <c r="AJ102" i="6"/>
  <c r="AI102" i="6"/>
  <c r="M102" i="6"/>
  <c r="AB102" i="6" s="1"/>
  <c r="AQ101" i="6"/>
  <c r="AP101" i="6"/>
  <c r="AJ101" i="6"/>
  <c r="AI101" i="6"/>
  <c r="M101" i="6"/>
  <c r="AQ100" i="6"/>
  <c r="AP100" i="6"/>
  <c r="AJ100" i="6"/>
  <c r="AI100" i="6"/>
  <c r="M100" i="6"/>
  <c r="AB100" i="6" s="1"/>
  <c r="AV99" i="6"/>
  <c r="AS99" i="6"/>
  <c r="AL99" i="6"/>
  <c r="AM99" i="6" s="1"/>
  <c r="K99" i="6"/>
  <c r="AN99" i="6" s="1"/>
  <c r="I99" i="6"/>
  <c r="F99" i="6"/>
  <c r="D99" i="6"/>
  <c r="AQ98" i="6"/>
  <c r="AP98" i="6"/>
  <c r="AJ98" i="6"/>
  <c r="AI98" i="6"/>
  <c r="M98" i="6"/>
  <c r="AB98" i="6" s="1"/>
  <c r="AQ97" i="6"/>
  <c r="AP97" i="6"/>
  <c r="AJ97" i="6"/>
  <c r="AI97" i="6"/>
  <c r="M97" i="6"/>
  <c r="AQ96" i="6"/>
  <c r="AP96" i="6"/>
  <c r="AJ96" i="6"/>
  <c r="AI96" i="6"/>
  <c r="M96" i="6"/>
  <c r="AB96" i="6" s="1"/>
  <c r="AV95" i="6"/>
  <c r="AS95" i="6"/>
  <c r="AL95" i="6"/>
  <c r="AM95" i="6" s="1"/>
  <c r="K95" i="6"/>
  <c r="AH95" i="6" s="1"/>
  <c r="I95" i="6"/>
  <c r="F95" i="6"/>
  <c r="D95" i="6"/>
  <c r="AQ94" i="6"/>
  <c r="AP94" i="6"/>
  <c r="AJ94" i="6"/>
  <c r="AI94" i="6"/>
  <c r="M94" i="6"/>
  <c r="AB94" i="6" s="1"/>
  <c r="AQ93" i="6"/>
  <c r="AP93" i="6"/>
  <c r="AJ93" i="6"/>
  <c r="AI93" i="6"/>
  <c r="M93" i="6"/>
  <c r="AQ92" i="6"/>
  <c r="AP92" i="6"/>
  <c r="AJ92" i="6"/>
  <c r="AI92" i="6"/>
  <c r="M92" i="6"/>
  <c r="AV91" i="6"/>
  <c r="AS91" i="6"/>
  <c r="AL91" i="6"/>
  <c r="AM91" i="6" s="1"/>
  <c r="K91" i="6"/>
  <c r="AN91" i="6" s="1"/>
  <c r="I91" i="6"/>
  <c r="F91" i="6"/>
  <c r="D91" i="6"/>
  <c r="AQ90" i="6"/>
  <c r="AP90" i="6"/>
  <c r="AJ90" i="6"/>
  <c r="AI90" i="6"/>
  <c r="M90" i="6"/>
  <c r="AB90" i="6" s="1"/>
  <c r="AQ89" i="6"/>
  <c r="AP89" i="6"/>
  <c r="AJ89" i="6"/>
  <c r="AI89" i="6"/>
  <c r="M89" i="6"/>
  <c r="AQ88" i="6"/>
  <c r="AP88" i="6"/>
  <c r="AJ88" i="6"/>
  <c r="AI88" i="6"/>
  <c r="M88" i="6"/>
  <c r="AB88" i="6" s="1"/>
  <c r="AV87" i="6"/>
  <c r="AS87" i="6"/>
  <c r="AL87" i="6"/>
  <c r="AM87" i="6" s="1"/>
  <c r="K87" i="6"/>
  <c r="I87" i="6"/>
  <c r="F87" i="6"/>
  <c r="D87" i="6"/>
  <c r="AQ86" i="6"/>
  <c r="AP86" i="6"/>
  <c r="AJ86" i="6"/>
  <c r="AI86" i="6"/>
  <c r="M86" i="6"/>
  <c r="AB86" i="6" s="1"/>
  <c r="AQ85" i="6"/>
  <c r="AP85" i="6"/>
  <c r="AJ85" i="6"/>
  <c r="AI85" i="6"/>
  <c r="M85" i="6"/>
  <c r="AQ84" i="6"/>
  <c r="AP84" i="6"/>
  <c r="AJ84" i="6"/>
  <c r="AI84" i="6"/>
  <c r="M84" i="6"/>
  <c r="AV83" i="6"/>
  <c r="AS83" i="6"/>
  <c r="AL83" i="6"/>
  <c r="AM83" i="6" s="1"/>
  <c r="K83" i="6"/>
  <c r="AN83" i="6" s="1"/>
  <c r="I83" i="6"/>
  <c r="F83" i="6"/>
  <c r="D83" i="6"/>
  <c r="AQ82" i="6"/>
  <c r="AP82" i="6"/>
  <c r="AJ82" i="6"/>
  <c r="AI82" i="6"/>
  <c r="M82" i="6"/>
  <c r="AB82" i="6" s="1"/>
  <c r="AQ81" i="6"/>
  <c r="AP81" i="6"/>
  <c r="AJ81" i="6"/>
  <c r="AI81" i="6"/>
  <c r="M81" i="6"/>
  <c r="AB81" i="6" s="1"/>
  <c r="AQ80" i="6"/>
  <c r="AP80" i="6"/>
  <c r="AJ80" i="6"/>
  <c r="AI80" i="6"/>
  <c r="M80" i="6"/>
  <c r="AB80" i="6" s="1"/>
  <c r="AV79" i="6"/>
  <c r="AS79" i="6"/>
  <c r="AM79" i="6"/>
  <c r="K79" i="6"/>
  <c r="I79" i="6"/>
  <c r="F79" i="6"/>
  <c r="D79" i="6"/>
  <c r="AQ78" i="6"/>
  <c r="AP78" i="6"/>
  <c r="AJ78" i="6"/>
  <c r="AI78" i="6"/>
  <c r="M78" i="6"/>
  <c r="AB78" i="6" s="1"/>
  <c r="AQ77" i="6"/>
  <c r="AP77" i="6"/>
  <c r="AJ77" i="6"/>
  <c r="AI77" i="6"/>
  <c r="M77" i="6"/>
  <c r="AQ76" i="6"/>
  <c r="AP76" i="6"/>
  <c r="AJ76" i="6"/>
  <c r="AI76" i="6"/>
  <c r="M76" i="6"/>
  <c r="AV75" i="6"/>
  <c r="AS75" i="6"/>
  <c r="AL75" i="6"/>
  <c r="AM75" i="6" s="1"/>
  <c r="K75" i="6"/>
  <c r="AN75" i="6" s="1"/>
  <c r="I75" i="6"/>
  <c r="F75" i="6"/>
  <c r="D75" i="6"/>
  <c r="AQ74" i="6"/>
  <c r="AP74" i="6"/>
  <c r="AJ74" i="6"/>
  <c r="AI74" i="6"/>
  <c r="M74" i="6"/>
  <c r="AQ73" i="6"/>
  <c r="AP73" i="6"/>
  <c r="AJ73" i="6"/>
  <c r="AI73" i="6"/>
  <c r="M73" i="6"/>
  <c r="AB73" i="6" s="1"/>
  <c r="AQ72" i="6"/>
  <c r="AP72" i="6"/>
  <c r="AJ72" i="6"/>
  <c r="AI72" i="6"/>
  <c r="M72" i="6"/>
  <c r="AV71" i="6"/>
  <c r="AS71" i="6"/>
  <c r="AL71" i="6"/>
  <c r="AM71" i="6" s="1"/>
  <c r="K71" i="6"/>
  <c r="AN71" i="6" s="1"/>
  <c r="I71" i="6"/>
  <c r="F71" i="6"/>
  <c r="D71" i="6"/>
  <c r="AQ70" i="6"/>
  <c r="AP70" i="6"/>
  <c r="AJ70" i="6"/>
  <c r="AI70" i="6"/>
  <c r="M70" i="6"/>
  <c r="AQ69" i="6"/>
  <c r="AP69" i="6"/>
  <c r="AJ69" i="6"/>
  <c r="AI69" i="6"/>
  <c r="M69" i="6"/>
  <c r="AB69" i="6" s="1"/>
  <c r="AQ68" i="6"/>
  <c r="AP68" i="6"/>
  <c r="AJ68" i="6"/>
  <c r="AI68" i="6"/>
  <c r="M68" i="6"/>
  <c r="AV67" i="6"/>
  <c r="AS67" i="6"/>
  <c r="AL67" i="6"/>
  <c r="AM67" i="6" s="1"/>
  <c r="K67" i="6"/>
  <c r="I67" i="6"/>
  <c r="F67" i="6"/>
  <c r="D67" i="6"/>
  <c r="AQ66" i="6"/>
  <c r="AP66" i="6"/>
  <c r="AJ66" i="6"/>
  <c r="AI66" i="6"/>
  <c r="M66" i="6"/>
  <c r="AB66" i="6" s="1"/>
  <c r="AQ65" i="6"/>
  <c r="AP65" i="6"/>
  <c r="AJ65" i="6"/>
  <c r="AI65" i="6"/>
  <c r="M65" i="6"/>
  <c r="AQ64" i="6"/>
  <c r="AP64" i="6"/>
  <c r="AJ64" i="6"/>
  <c r="AI64" i="6"/>
  <c r="M64" i="6"/>
  <c r="AV63" i="6"/>
  <c r="AS63" i="6"/>
  <c r="AL63" i="6"/>
  <c r="AM63" i="6" s="1"/>
  <c r="K63" i="6"/>
  <c r="AN63" i="6" s="1"/>
  <c r="I63" i="6"/>
  <c r="F63" i="6"/>
  <c r="D63" i="6"/>
  <c r="AQ62" i="6"/>
  <c r="AP62" i="6"/>
  <c r="AJ62" i="6"/>
  <c r="AI62" i="6"/>
  <c r="M62" i="6"/>
  <c r="AB62" i="6" s="1"/>
  <c r="AQ61" i="6"/>
  <c r="AP61" i="6"/>
  <c r="AJ61" i="6"/>
  <c r="AI61" i="6"/>
  <c r="M61" i="6"/>
  <c r="AQ60" i="6"/>
  <c r="AP60" i="6"/>
  <c r="AJ60" i="6"/>
  <c r="AI60" i="6"/>
  <c r="M60" i="6"/>
  <c r="AV59" i="6"/>
  <c r="AS59" i="6"/>
  <c r="AL59" i="6"/>
  <c r="AM59" i="6" s="1"/>
  <c r="K59" i="6"/>
  <c r="AH59" i="6" s="1"/>
  <c r="I59" i="6"/>
  <c r="F59" i="6"/>
  <c r="D59" i="6"/>
  <c r="AQ58" i="6"/>
  <c r="AP58" i="6"/>
  <c r="AJ58" i="6"/>
  <c r="AI58" i="6"/>
  <c r="M58" i="6"/>
  <c r="AQ57" i="6"/>
  <c r="AP57" i="6"/>
  <c r="AJ57" i="6"/>
  <c r="AI57" i="6"/>
  <c r="M57" i="6"/>
  <c r="AQ56" i="6"/>
  <c r="AP56" i="6"/>
  <c r="AJ56" i="6"/>
  <c r="AI56" i="6"/>
  <c r="M56" i="6"/>
  <c r="AV55" i="6"/>
  <c r="AS55" i="6"/>
  <c r="AL55" i="6"/>
  <c r="AM55" i="6" s="1"/>
  <c r="K55" i="6"/>
  <c r="I55" i="6"/>
  <c r="F55" i="6"/>
  <c r="D55" i="6"/>
  <c r="AQ54" i="6"/>
  <c r="AP54" i="6"/>
  <c r="AJ54" i="6"/>
  <c r="AI54" i="6"/>
  <c r="M54" i="6"/>
  <c r="AB54" i="6" s="1"/>
  <c r="AQ53" i="6"/>
  <c r="AP53" i="6"/>
  <c r="AJ53" i="6"/>
  <c r="AI53" i="6"/>
  <c r="M53" i="6"/>
  <c r="AQ52" i="6"/>
  <c r="AP52" i="6"/>
  <c r="AJ52" i="6"/>
  <c r="AI52" i="6"/>
  <c r="M52" i="6"/>
  <c r="AV51" i="6"/>
  <c r="AS51" i="6"/>
  <c r="AL51" i="6"/>
  <c r="AM51" i="6" s="1"/>
  <c r="K51" i="6"/>
  <c r="L51" i="6" s="1"/>
  <c r="AO51" i="6" s="1"/>
  <c r="I51" i="6"/>
  <c r="F51" i="6"/>
  <c r="D51" i="6"/>
  <c r="AQ50" i="6"/>
  <c r="AP50" i="6"/>
  <c r="AJ50" i="6"/>
  <c r="AI50" i="6"/>
  <c r="M50" i="6"/>
  <c r="AQ49" i="6"/>
  <c r="AP49" i="6"/>
  <c r="AJ49" i="6"/>
  <c r="AI49" i="6"/>
  <c r="M49" i="6"/>
  <c r="AQ48" i="6"/>
  <c r="AP48" i="6"/>
  <c r="AJ48" i="6"/>
  <c r="AI48" i="6"/>
  <c r="M48" i="6"/>
  <c r="AV47" i="6"/>
  <c r="AS47" i="6"/>
  <c r="AL47" i="6"/>
  <c r="AM47" i="6" s="1"/>
  <c r="K47" i="6"/>
  <c r="I47" i="6"/>
  <c r="F47" i="6"/>
  <c r="D47" i="6"/>
  <c r="AQ46" i="6"/>
  <c r="AP46" i="6"/>
  <c r="AJ46" i="6"/>
  <c r="AI46" i="6"/>
  <c r="M46" i="6"/>
  <c r="AB46" i="6" s="1"/>
  <c r="AQ45" i="6"/>
  <c r="AP45" i="6"/>
  <c r="AJ45" i="6"/>
  <c r="AI45" i="6"/>
  <c r="M45" i="6"/>
  <c r="AQ44" i="6"/>
  <c r="AP44" i="6"/>
  <c r="AJ44" i="6"/>
  <c r="AI44" i="6"/>
  <c r="M44" i="6"/>
  <c r="AV43" i="6"/>
  <c r="AS43" i="6"/>
  <c r="AL43" i="6"/>
  <c r="AM43" i="6" s="1"/>
  <c r="K43" i="6"/>
  <c r="AF43" i="6" s="1"/>
  <c r="I43" i="6"/>
  <c r="F43" i="6"/>
  <c r="D43" i="6"/>
  <c r="AQ42" i="6"/>
  <c r="AP42" i="6"/>
  <c r="AJ42" i="6"/>
  <c r="AI42" i="6"/>
  <c r="M42" i="6"/>
  <c r="AQ41" i="6"/>
  <c r="AP41" i="6"/>
  <c r="AJ41" i="6"/>
  <c r="AI41" i="6"/>
  <c r="M41" i="6"/>
  <c r="AB41" i="6" s="1"/>
  <c r="AQ40" i="6"/>
  <c r="AP40" i="6"/>
  <c r="AJ40" i="6"/>
  <c r="AI40" i="6"/>
  <c r="M40" i="6"/>
  <c r="AB40" i="6" s="1"/>
  <c r="AV39" i="6"/>
  <c r="AS39" i="6"/>
  <c r="AL39" i="6"/>
  <c r="AM39" i="6" s="1"/>
  <c r="K39" i="6"/>
  <c r="AH39" i="6" s="1"/>
  <c r="I39" i="6"/>
  <c r="F39" i="6"/>
  <c r="D39" i="6"/>
  <c r="AQ38" i="6"/>
  <c r="AP38" i="6"/>
  <c r="AJ38" i="6"/>
  <c r="AI38" i="6"/>
  <c r="M38" i="6"/>
  <c r="AB38" i="6" s="1"/>
  <c r="AQ37" i="6"/>
  <c r="AP37" i="6"/>
  <c r="AJ37" i="6"/>
  <c r="AI37" i="6"/>
  <c r="M37" i="6"/>
  <c r="AQ36" i="6"/>
  <c r="AP36" i="6"/>
  <c r="AJ36" i="6"/>
  <c r="AI36" i="6"/>
  <c r="M36" i="6"/>
  <c r="AD36" i="6" s="1"/>
  <c r="AV35" i="6"/>
  <c r="AS35" i="6"/>
  <c r="AL35" i="6"/>
  <c r="AM35" i="6" s="1"/>
  <c r="K35" i="6"/>
  <c r="I35" i="6"/>
  <c r="F35" i="6"/>
  <c r="D35" i="6"/>
  <c r="AQ34" i="6"/>
  <c r="AP34" i="6"/>
  <c r="AJ34" i="6"/>
  <c r="AI34" i="6"/>
  <c r="M34" i="6"/>
  <c r="AQ33" i="6"/>
  <c r="AP33" i="6"/>
  <c r="AJ33" i="6"/>
  <c r="AI33" i="6"/>
  <c r="M33" i="6"/>
  <c r="AQ32" i="6"/>
  <c r="AP32" i="6"/>
  <c r="AP35" i="6" s="1"/>
  <c r="AJ32" i="6"/>
  <c r="AI32" i="6"/>
  <c r="M32" i="6"/>
  <c r="AB32" i="6" s="1"/>
  <c r="AV31" i="6"/>
  <c r="AS31" i="6"/>
  <c r="AL31" i="6"/>
  <c r="AM31" i="6" s="1"/>
  <c r="K31" i="6"/>
  <c r="AH31" i="6" s="1"/>
  <c r="I31" i="6"/>
  <c r="F31" i="6"/>
  <c r="D31" i="6"/>
  <c r="AQ30" i="6"/>
  <c r="AP30" i="6"/>
  <c r="AJ30" i="6"/>
  <c r="AI30" i="6"/>
  <c r="M30" i="6"/>
  <c r="AQ29" i="6"/>
  <c r="AP29" i="6"/>
  <c r="AJ29" i="6"/>
  <c r="AI29" i="6"/>
  <c r="M29" i="6"/>
  <c r="AQ28" i="6"/>
  <c r="AP28" i="6"/>
  <c r="AJ28" i="6"/>
  <c r="AI28" i="6"/>
  <c r="M28" i="6"/>
  <c r="AB28" i="6" s="1"/>
  <c r="AV27" i="6"/>
  <c r="AS27" i="6"/>
  <c r="AL27" i="6"/>
  <c r="AM27" i="6" s="1"/>
  <c r="K27" i="6"/>
  <c r="I27" i="6"/>
  <c r="F27" i="6"/>
  <c r="D27" i="6"/>
  <c r="AQ26" i="6"/>
  <c r="AP26" i="6"/>
  <c r="AJ26" i="6"/>
  <c r="AI26" i="6"/>
  <c r="M26" i="6"/>
  <c r="AQ25" i="6"/>
  <c r="AP25" i="6"/>
  <c r="AJ25" i="6"/>
  <c r="AI25" i="6"/>
  <c r="M25" i="6"/>
  <c r="AQ24" i="6"/>
  <c r="AP24" i="6"/>
  <c r="AJ24" i="6"/>
  <c r="AI24" i="6"/>
  <c r="M24" i="6"/>
  <c r="AB24" i="6" s="1"/>
  <c r="AV23" i="6"/>
  <c r="AS23" i="6"/>
  <c r="AL23" i="6"/>
  <c r="AM23" i="6" s="1"/>
  <c r="K23" i="6"/>
  <c r="AH23" i="6" s="1"/>
  <c r="I23" i="6"/>
  <c r="F23" i="6"/>
  <c r="D23" i="6"/>
  <c r="AQ22" i="6"/>
  <c r="AP22" i="6"/>
  <c r="AJ22" i="6"/>
  <c r="AI22" i="6"/>
  <c r="M22" i="6"/>
  <c r="AB22" i="6" s="1"/>
  <c r="AQ21" i="6"/>
  <c r="AP21" i="6"/>
  <c r="AJ21" i="6"/>
  <c r="AI21" i="6"/>
  <c r="M21" i="6"/>
  <c r="AQ20" i="6"/>
  <c r="AP20" i="6"/>
  <c r="AJ20" i="6"/>
  <c r="AI20" i="6"/>
  <c r="M20" i="6"/>
  <c r="AV19" i="6"/>
  <c r="AS19" i="6"/>
  <c r="AL19" i="6"/>
  <c r="AM19" i="6" s="1"/>
  <c r="K19" i="6"/>
  <c r="I19" i="6"/>
  <c r="F19" i="6"/>
  <c r="D19" i="6"/>
  <c r="AQ18" i="6"/>
  <c r="AP18" i="6"/>
  <c r="AJ18" i="6"/>
  <c r="AI18" i="6"/>
  <c r="M18" i="6"/>
  <c r="AB18" i="6" s="1"/>
  <c r="AQ17" i="6"/>
  <c r="AP17" i="6"/>
  <c r="AJ17" i="6"/>
  <c r="AI17" i="6"/>
  <c r="M17" i="6"/>
  <c r="AB17" i="6" s="1"/>
  <c r="AQ16" i="6"/>
  <c r="AP16" i="6"/>
  <c r="AJ16" i="6"/>
  <c r="AI16" i="6"/>
  <c r="M16" i="6"/>
  <c r="AV15" i="6"/>
  <c r="AS15" i="6"/>
  <c r="AL15" i="6"/>
  <c r="AM15" i="6" s="1"/>
  <c r="K15" i="6"/>
  <c r="AH15" i="6" s="1"/>
  <c r="I15" i="6"/>
  <c r="F15" i="6"/>
  <c r="D15" i="6"/>
  <c r="AQ14" i="6"/>
  <c r="AP14" i="6"/>
  <c r="AJ14" i="6"/>
  <c r="AI14" i="6"/>
  <c r="M14" i="6"/>
  <c r="AQ13" i="6"/>
  <c r="AP13" i="6"/>
  <c r="AJ13" i="6"/>
  <c r="AI13" i="6"/>
  <c r="M13" i="6"/>
  <c r="AB13" i="6" s="1"/>
  <c r="AQ12" i="6"/>
  <c r="AP12" i="6"/>
  <c r="AJ12" i="6"/>
  <c r="AI12" i="6"/>
  <c r="M12" i="6"/>
  <c r="AV11" i="6"/>
  <c r="AS11" i="6"/>
  <c r="AL11" i="6"/>
  <c r="AM11" i="6" s="1"/>
  <c r="K11" i="6"/>
  <c r="I11" i="6"/>
  <c r="F11" i="6"/>
  <c r="D11" i="6"/>
  <c r="AQ10" i="6"/>
  <c r="AP10" i="6"/>
  <c r="AJ10" i="6"/>
  <c r="AI10" i="6"/>
  <c r="M10" i="6"/>
  <c r="AQ9" i="6"/>
  <c r="AP9" i="6"/>
  <c r="AJ9" i="6"/>
  <c r="AI9" i="6"/>
  <c r="M9" i="6"/>
  <c r="AQ8" i="6"/>
  <c r="AP8" i="6"/>
  <c r="AJ8" i="6"/>
  <c r="AI8" i="6"/>
  <c r="M8" i="6"/>
  <c r="AV7" i="6"/>
  <c r="AS7" i="6"/>
  <c r="AL7" i="6"/>
  <c r="AM7" i="6" s="1"/>
  <c r="K7" i="6"/>
  <c r="AH7" i="6" s="1"/>
  <c r="I7" i="6"/>
  <c r="F7" i="6"/>
  <c r="D7" i="6"/>
  <c r="AQ6" i="6"/>
  <c r="AP6" i="6"/>
  <c r="AJ6" i="6"/>
  <c r="AI6" i="6"/>
  <c r="M6" i="6"/>
  <c r="AQ5" i="6"/>
  <c r="AP5" i="6"/>
  <c r="AJ5" i="6"/>
  <c r="AI5" i="6"/>
  <c r="M5" i="6"/>
  <c r="AB5" i="6" s="1"/>
  <c r="AQ4" i="6"/>
  <c r="AP4" i="6"/>
  <c r="AJ4" i="6"/>
  <c r="AI4" i="6"/>
  <c r="M4" i="6"/>
  <c r="AT28" i="18" l="1"/>
  <c r="AT29" i="18" s="1"/>
  <c r="AT30" i="18" s="1"/>
  <c r="AU27" i="18"/>
  <c r="AT92" i="16"/>
  <c r="AT93" i="16" s="1"/>
  <c r="AT94" i="16" s="1"/>
  <c r="AU91" i="16"/>
  <c r="AR32" i="13"/>
  <c r="AR33" i="13" s="1"/>
  <c r="AR34" i="13" s="1"/>
  <c r="AS31" i="13"/>
  <c r="AI31" i="6"/>
  <c r="AB57" i="6"/>
  <c r="T29" i="7"/>
  <c r="AB29" i="7"/>
  <c r="AD6" i="6"/>
  <c r="AB6" i="6"/>
  <c r="V8" i="6"/>
  <c r="AB8" i="6"/>
  <c r="AD14" i="6"/>
  <c r="AB14" i="6"/>
  <c r="AB16" i="6"/>
  <c r="AB19" i="6" s="1"/>
  <c r="AB30" i="6"/>
  <c r="AD37" i="6"/>
  <c r="AB37" i="6"/>
  <c r="AB45" i="6"/>
  <c r="AB53" i="6"/>
  <c r="AG58" i="6"/>
  <c r="AB58" i="6"/>
  <c r="AB60" i="6"/>
  <c r="AB68" i="6"/>
  <c r="AG74" i="6"/>
  <c r="AB74" i="6"/>
  <c r="X76" i="6"/>
  <c r="AB76" i="6"/>
  <c r="AG84" i="6"/>
  <c r="AB84" i="6"/>
  <c r="AG92" i="6"/>
  <c r="AE92" i="6" s="1"/>
  <c r="AK92" i="6" s="1"/>
  <c r="AB92" i="6"/>
  <c r="X97" i="6"/>
  <c r="AB97" i="6"/>
  <c r="AB99" i="6" s="1"/>
  <c r="AB113" i="6"/>
  <c r="AB120" i="6"/>
  <c r="AE126" i="6"/>
  <c r="AK126" i="6" s="1"/>
  <c r="AB126" i="6"/>
  <c r="AB4" i="7"/>
  <c r="AB7" i="7" s="1"/>
  <c r="AB14" i="7"/>
  <c r="X16" i="7"/>
  <c r="AB16" i="7"/>
  <c r="AB27" i="7"/>
  <c r="AB38" i="7"/>
  <c r="AD21" i="6"/>
  <c r="AB21" i="6"/>
  <c r="AD29" i="6"/>
  <c r="AB29" i="6"/>
  <c r="AB31" i="6" s="1"/>
  <c r="AD42" i="6"/>
  <c r="AB42" i="6"/>
  <c r="AB43" i="6" s="1"/>
  <c r="AG65" i="6"/>
  <c r="AB65" i="6"/>
  <c r="AG89" i="6"/>
  <c r="AE89" i="6" s="1"/>
  <c r="AK89" i="6" s="1"/>
  <c r="AB89" i="6"/>
  <c r="AB91" i="6" s="1"/>
  <c r="AB13" i="7"/>
  <c r="AB15" i="7" s="1"/>
  <c r="T21" i="7"/>
  <c r="AB21" i="7"/>
  <c r="AP7" i="6"/>
  <c r="V9" i="6"/>
  <c r="AB9" i="6"/>
  <c r="AI27" i="6"/>
  <c r="AD25" i="6"/>
  <c r="AB25" i="6"/>
  <c r="V33" i="6"/>
  <c r="AB33" i="6"/>
  <c r="AE48" i="6"/>
  <c r="AK48" i="6" s="1"/>
  <c r="AB48" i="6"/>
  <c r="AB56" i="6"/>
  <c r="Z61" i="6"/>
  <c r="AB61" i="6"/>
  <c r="AG77" i="6"/>
  <c r="AB77" i="6"/>
  <c r="AG85" i="6"/>
  <c r="AB85" i="6"/>
  <c r="X92" i="6"/>
  <c r="AB106" i="6"/>
  <c r="O113" i="6"/>
  <c r="AB121" i="6"/>
  <c r="AE9" i="7"/>
  <c r="AK9" i="7" s="1"/>
  <c r="AB9" i="7"/>
  <c r="AP31" i="7"/>
  <c r="AD33" i="7"/>
  <c r="AB33" i="7"/>
  <c r="T41" i="7"/>
  <c r="AB41" i="7"/>
  <c r="AB43" i="7" s="1"/>
  <c r="AG44" i="6"/>
  <c r="AE44" i="6" s="1"/>
  <c r="AK44" i="6" s="1"/>
  <c r="AB44" i="6"/>
  <c r="AB47" i="6" s="1"/>
  <c r="AB50" i="6"/>
  <c r="AB52" i="6"/>
  <c r="AB55" i="6" s="1"/>
  <c r="AB104" i="6"/>
  <c r="AB107" i="6" s="1"/>
  <c r="T110" i="6"/>
  <c r="AB110" i="6"/>
  <c r="AB112" i="6"/>
  <c r="AE125" i="6"/>
  <c r="AK125" i="6" s="1"/>
  <c r="AB125" i="6"/>
  <c r="AD37" i="7"/>
  <c r="AB37" i="7"/>
  <c r="V4" i="6"/>
  <c r="AB4" i="6"/>
  <c r="AB7" i="6" s="1"/>
  <c r="AD10" i="6"/>
  <c r="AB10" i="6"/>
  <c r="V12" i="6"/>
  <c r="AB12" i="6"/>
  <c r="AB15" i="6" s="1"/>
  <c r="AD20" i="6"/>
  <c r="AB20" i="6"/>
  <c r="AB23" i="6" s="1"/>
  <c r="AQ23" i="6"/>
  <c r="AD26" i="6"/>
  <c r="AB26" i="6"/>
  <c r="AD34" i="6"/>
  <c r="AB34" i="6"/>
  <c r="V36" i="6"/>
  <c r="AB36" i="6"/>
  <c r="O49" i="6"/>
  <c r="AB49" i="6"/>
  <c r="AG56" i="6"/>
  <c r="AE56" i="6" s="1"/>
  <c r="AK56" i="6" s="1"/>
  <c r="AB64" i="6"/>
  <c r="T70" i="6"/>
  <c r="AB70" i="6"/>
  <c r="O72" i="6"/>
  <c r="AB72" i="6"/>
  <c r="AB75" i="6" s="1"/>
  <c r="AB83" i="6"/>
  <c r="AG93" i="6"/>
  <c r="AE93" i="6" s="1"/>
  <c r="AK93" i="6" s="1"/>
  <c r="AB93" i="6"/>
  <c r="X101" i="6"/>
  <c r="AB101" i="6"/>
  <c r="AB103" i="6" s="1"/>
  <c r="AB109" i="6"/>
  <c r="AB114" i="6"/>
  <c r="X116" i="6"/>
  <c r="AB116" i="6"/>
  <c r="AB119" i="6" s="1"/>
  <c r="AE124" i="6"/>
  <c r="AK124" i="6" s="1"/>
  <c r="AB124" i="6"/>
  <c r="AB127" i="6" s="1"/>
  <c r="Z4" i="7"/>
  <c r="AB10" i="7"/>
  <c r="Z18" i="7"/>
  <c r="AB18" i="7"/>
  <c r="Z20" i="7"/>
  <c r="AB20" i="7"/>
  <c r="AB31" i="7"/>
  <c r="Z34" i="7"/>
  <c r="AB34" i="7"/>
  <c r="Z36" i="7"/>
  <c r="AB36" i="7"/>
  <c r="O13" i="7"/>
  <c r="T20" i="7"/>
  <c r="AI43" i="7"/>
  <c r="AQ23" i="7"/>
  <c r="AQ19" i="7"/>
  <c r="AI39" i="7"/>
  <c r="Q33" i="7"/>
  <c r="V41" i="7"/>
  <c r="AD4" i="7"/>
  <c r="T33" i="7"/>
  <c r="AG10" i="7"/>
  <c r="AE10" i="7" s="1"/>
  <c r="AK10" i="7" s="1"/>
  <c r="Q14" i="7"/>
  <c r="O125" i="6"/>
  <c r="AI23" i="6"/>
  <c r="AP27" i="6"/>
  <c r="AF71" i="6"/>
  <c r="Q125" i="6"/>
  <c r="O57" i="6"/>
  <c r="Q61" i="6"/>
  <c r="AI87" i="6"/>
  <c r="Z125" i="6"/>
  <c r="O74" i="6"/>
  <c r="L99" i="6"/>
  <c r="AF103" i="6"/>
  <c r="AQ91" i="6"/>
  <c r="AD125" i="6"/>
  <c r="T74" i="6"/>
  <c r="AH115" i="6"/>
  <c r="AI75" i="6"/>
  <c r="Q124" i="6"/>
  <c r="Q60" i="6"/>
  <c r="O106" i="6"/>
  <c r="AI123" i="6"/>
  <c r="AP47" i="6"/>
  <c r="AG104" i="6"/>
  <c r="AE104" i="6" s="1"/>
  <c r="Q106" i="6"/>
  <c r="Q112" i="6"/>
  <c r="AQ35" i="6"/>
  <c r="V92" i="6"/>
  <c r="Z106" i="6"/>
  <c r="Q6" i="6"/>
  <c r="AP103" i="6"/>
  <c r="Q114" i="6"/>
  <c r="T6" i="6"/>
  <c r="Q10" i="6"/>
  <c r="AP31" i="6"/>
  <c r="AI95" i="6"/>
  <c r="AP99" i="6"/>
  <c r="Z114" i="6"/>
  <c r="O60" i="6"/>
  <c r="AP115" i="6"/>
  <c r="AD114" i="6"/>
  <c r="O120" i="6"/>
  <c r="O124" i="6"/>
  <c r="T25" i="6"/>
  <c r="V42" i="6"/>
  <c r="T53" i="6"/>
  <c r="Z60" i="6"/>
  <c r="T72" i="6"/>
  <c r="Z124" i="6"/>
  <c r="V25" i="6"/>
  <c r="AI71" i="6"/>
  <c r="AD124" i="6"/>
  <c r="O48" i="6"/>
  <c r="O50" i="6"/>
  <c r="T57" i="6"/>
  <c r="T64" i="6"/>
  <c r="T85" i="6"/>
  <c r="Q113" i="6"/>
  <c r="AP87" i="6"/>
  <c r="AQ15" i="6"/>
  <c r="AI51" i="6"/>
  <c r="Z50" i="6"/>
  <c r="AD57" i="6"/>
  <c r="AI67" i="6"/>
  <c r="AP67" i="6"/>
  <c r="AD85" i="6"/>
  <c r="AF51" i="6"/>
  <c r="O64" i="6"/>
  <c r="AD50" i="6"/>
  <c r="AQ71" i="6"/>
  <c r="Q121" i="6"/>
  <c r="O126" i="6"/>
  <c r="AQ95" i="6"/>
  <c r="AP39" i="6"/>
  <c r="AQ47" i="6"/>
  <c r="AQ51" i="6"/>
  <c r="AG52" i="6"/>
  <c r="AE52" i="6" s="1"/>
  <c r="AK52" i="6" s="1"/>
  <c r="Z56" i="6"/>
  <c r="AP83" i="6"/>
  <c r="AD104" i="6"/>
  <c r="AE54" i="6"/>
  <c r="AK54" i="6" s="1"/>
  <c r="AG54" i="6"/>
  <c r="T54" i="6"/>
  <c r="AD69" i="6"/>
  <c r="AG73" i="6"/>
  <c r="X73" i="6"/>
  <c r="V73" i="6"/>
  <c r="AG98" i="6"/>
  <c r="V98" i="6"/>
  <c r="O98" i="6"/>
  <c r="Z49" i="6"/>
  <c r="Q49" i="6"/>
  <c r="AN79" i="6"/>
  <c r="AF79" i="6"/>
  <c r="AD25" i="7"/>
  <c r="V25" i="7"/>
  <c r="T25" i="7"/>
  <c r="Q25" i="7"/>
  <c r="AQ27" i="6"/>
  <c r="AD49" i="6"/>
  <c r="AE58" i="6"/>
  <c r="AK58" i="6" s="1"/>
  <c r="AD58" i="6"/>
  <c r="Z58" i="6"/>
  <c r="T58" i="6"/>
  <c r="Q58" i="6"/>
  <c r="O58" i="6"/>
  <c r="AE46" i="6"/>
  <c r="AK46" i="6" s="1"/>
  <c r="AG46" i="6"/>
  <c r="M111" i="6"/>
  <c r="T108" i="6"/>
  <c r="AP127" i="6"/>
  <c r="AQ19" i="6"/>
  <c r="T44" i="6"/>
  <c r="T46" i="6"/>
  <c r="AD80" i="6"/>
  <c r="T80" i="6"/>
  <c r="O80" i="6"/>
  <c r="AG108" i="6"/>
  <c r="AE108" i="6" s="1"/>
  <c r="V28" i="7"/>
  <c r="Z28" i="7"/>
  <c r="Z30" i="7"/>
  <c r="T30" i="7"/>
  <c r="Q30" i="7"/>
  <c r="V5" i="6"/>
  <c r="T5" i="6"/>
  <c r="AP15" i="6"/>
  <c r="AE6" i="7"/>
  <c r="AK6" i="7" s="1"/>
  <c r="T6" i="7"/>
  <c r="AG82" i="6"/>
  <c r="T82" i="6"/>
  <c r="O82" i="6"/>
  <c r="AE110" i="6"/>
  <c r="AK110" i="6" s="1"/>
  <c r="AG110" i="6"/>
  <c r="AI79" i="6"/>
  <c r="AD105" i="6"/>
  <c r="Z105" i="6"/>
  <c r="T105" i="6"/>
  <c r="Q105" i="6"/>
  <c r="O105" i="6"/>
  <c r="X118" i="6"/>
  <c r="M119" i="6"/>
  <c r="AA119" i="6" s="1"/>
  <c r="AG122" i="6"/>
  <c r="AE122" i="6" s="1"/>
  <c r="AK122" i="6" s="1"/>
  <c r="AD122" i="6"/>
  <c r="AD123" i="6" s="1"/>
  <c r="AJ123" i="6" s="1"/>
  <c r="Z122" i="6"/>
  <c r="Q122" i="6"/>
  <c r="O122" i="6"/>
  <c r="AG8" i="7"/>
  <c r="AE8" i="7" s="1"/>
  <c r="AK8" i="7" s="1"/>
  <c r="AD12" i="7"/>
  <c r="Z12" i="7"/>
  <c r="T12" i="7"/>
  <c r="Q12" i="7"/>
  <c r="O12" i="7"/>
  <c r="AP43" i="7"/>
  <c r="AG105" i="6"/>
  <c r="T122" i="6"/>
  <c r="T8" i="7"/>
  <c r="AG12" i="7"/>
  <c r="AE12" i="7" s="1"/>
  <c r="AK12" i="7" s="1"/>
  <c r="AQ83" i="6"/>
  <c r="AD41" i="6"/>
  <c r="V41" i="6"/>
  <c r="T41" i="6"/>
  <c r="Q50" i="6"/>
  <c r="AG53" i="6"/>
  <c r="AE53" i="6" s="1"/>
  <c r="AK53" i="6" s="1"/>
  <c r="AD56" i="6"/>
  <c r="AG57" i="6"/>
  <c r="AE57" i="6" s="1"/>
  <c r="AK57" i="6" s="1"/>
  <c r="AD61" i="6"/>
  <c r="AD72" i="6"/>
  <c r="AP123" i="6"/>
  <c r="AI15" i="7"/>
  <c r="AI19" i="7"/>
  <c r="AQ39" i="6"/>
  <c r="AD74" i="6"/>
  <c r="Z113" i="6"/>
  <c r="AP27" i="7"/>
  <c r="AQ7" i="6"/>
  <c r="AD33" i="6"/>
  <c r="T52" i="6"/>
  <c r="AD60" i="6"/>
  <c r="AQ75" i="6"/>
  <c r="AG76" i="6"/>
  <c r="O85" i="6"/>
  <c r="AP111" i="6"/>
  <c r="O112" i="6"/>
  <c r="AD113" i="6"/>
  <c r="O121" i="6"/>
  <c r="AP7" i="7"/>
  <c r="T10" i="7"/>
  <c r="O14" i="7"/>
  <c r="AI31" i="7"/>
  <c r="AP11" i="6"/>
  <c r="T10" i="6"/>
  <c r="Q48" i="6"/>
  <c r="AI55" i="6"/>
  <c r="Z112" i="6"/>
  <c r="Z115" i="6" s="1"/>
  <c r="Q120" i="6"/>
  <c r="T121" i="6"/>
  <c r="Q126" i="6"/>
  <c r="Q13" i="7"/>
  <c r="T14" i="7"/>
  <c r="AP39" i="7"/>
  <c r="V10" i="6"/>
  <c r="T45" i="6"/>
  <c r="Z48" i="6"/>
  <c r="AP63" i="6"/>
  <c r="O104" i="6"/>
  <c r="T106" i="6"/>
  <c r="T109" i="6"/>
  <c r="AD112" i="6"/>
  <c r="AP119" i="6"/>
  <c r="T120" i="6"/>
  <c r="Z121" i="6"/>
  <c r="Z126" i="6"/>
  <c r="AQ11" i="7"/>
  <c r="T13" i="7"/>
  <c r="Z14" i="7"/>
  <c r="V21" i="7"/>
  <c r="AQ31" i="7"/>
  <c r="Q34" i="7"/>
  <c r="AQ39" i="7"/>
  <c r="V26" i="6"/>
  <c r="AQ31" i="6"/>
  <c r="AG45" i="6"/>
  <c r="AE45" i="6" s="1"/>
  <c r="AK45" i="6" s="1"/>
  <c r="AD48" i="6"/>
  <c r="O56" i="6"/>
  <c r="Q57" i="6"/>
  <c r="AQ79" i="6"/>
  <c r="AI83" i="6"/>
  <c r="V84" i="6"/>
  <c r="O93" i="6"/>
  <c r="O97" i="6"/>
  <c r="Q104" i="6"/>
  <c r="AG109" i="6"/>
  <c r="AE109" i="6" s="1"/>
  <c r="AK109" i="6" s="1"/>
  <c r="AQ119" i="6"/>
  <c r="Z120" i="6"/>
  <c r="AD121" i="6"/>
  <c r="AD126" i="6"/>
  <c r="Z13" i="7"/>
  <c r="AD14" i="7"/>
  <c r="AP35" i="7"/>
  <c r="T9" i="6"/>
  <c r="Q56" i="6"/>
  <c r="X84" i="6"/>
  <c r="T93" i="6"/>
  <c r="V97" i="6"/>
  <c r="AQ103" i="6"/>
  <c r="T104" i="6"/>
  <c r="AD106" i="6"/>
  <c r="AD120" i="6"/>
  <c r="AG121" i="6"/>
  <c r="AE121" i="6" s="1"/>
  <c r="AK121" i="6" s="1"/>
  <c r="T9" i="7"/>
  <c r="AD13" i="7"/>
  <c r="AG14" i="7"/>
  <c r="AE14" i="7" s="1"/>
  <c r="AK14" i="7" s="1"/>
  <c r="V29" i="7"/>
  <c r="T36" i="7"/>
  <c r="AP19" i="6"/>
  <c r="AI35" i="6"/>
  <c r="AI39" i="6"/>
  <c r="AI43" i="6"/>
  <c r="T56" i="6"/>
  <c r="Z57" i="6"/>
  <c r="O61" i="6"/>
  <c r="AP75" i="6"/>
  <c r="AD77" i="6"/>
  <c r="Z104" i="6"/>
  <c r="AG106" i="6"/>
  <c r="AE106" i="6" s="1"/>
  <c r="AK106" i="6" s="1"/>
  <c r="O114" i="6"/>
  <c r="O115" i="6" s="1"/>
  <c r="AG120" i="6"/>
  <c r="O4" i="7"/>
  <c r="AG13" i="7"/>
  <c r="AE13" i="7" s="1"/>
  <c r="AK13" i="7" s="1"/>
  <c r="Q18" i="7"/>
  <c r="AP23" i="7"/>
  <c r="AI27" i="7"/>
  <c r="AD18" i="6"/>
  <c r="V18" i="6"/>
  <c r="AE102" i="6"/>
  <c r="AK102" i="6" s="1"/>
  <c r="AG102" i="6"/>
  <c r="T102" i="6"/>
  <c r="AD102" i="6"/>
  <c r="Q102" i="6"/>
  <c r="Z102" i="6"/>
  <c r="O102" i="6"/>
  <c r="X102" i="6"/>
  <c r="L11" i="6"/>
  <c r="AH11" i="6"/>
  <c r="AE100" i="6"/>
  <c r="AK100" i="6" s="1"/>
  <c r="AG100" i="6"/>
  <c r="T100" i="6"/>
  <c r="AD100" i="6"/>
  <c r="Q100" i="6"/>
  <c r="Z100" i="6"/>
  <c r="O100" i="6"/>
  <c r="M103" i="6"/>
  <c r="X100" i="6"/>
  <c r="AG117" i="6"/>
  <c r="AE117" i="6" s="1"/>
  <c r="AK117" i="6" s="1"/>
  <c r="T117" i="6"/>
  <c r="AD117" i="6"/>
  <c r="Q117" i="6"/>
  <c r="Z117" i="6"/>
  <c r="O117" i="6"/>
  <c r="X117" i="6"/>
  <c r="X119" i="6" s="1"/>
  <c r="AG90" i="6"/>
  <c r="AD90" i="6"/>
  <c r="T90" i="6"/>
  <c r="O90" i="6"/>
  <c r="AE90" i="6"/>
  <c r="AK90" i="6" s="1"/>
  <c r="AQ43" i="7"/>
  <c r="AG81" i="6"/>
  <c r="X81" i="6"/>
  <c r="V81" i="6"/>
  <c r="AN87" i="6"/>
  <c r="AF87" i="6"/>
  <c r="AE5" i="7"/>
  <c r="AK5" i="7" s="1"/>
  <c r="T5" i="7"/>
  <c r="AD5" i="7"/>
  <c r="Q5" i="7"/>
  <c r="Z5" i="7"/>
  <c r="O5" i="7"/>
  <c r="X5" i="7"/>
  <c r="AP59" i="6"/>
  <c r="M91" i="6"/>
  <c r="AD88" i="6"/>
  <c r="T88" i="6"/>
  <c r="O88" i="6"/>
  <c r="V17" i="7"/>
  <c r="T17" i="7"/>
  <c r="Q17" i="7"/>
  <c r="Z26" i="7"/>
  <c r="T26" i="7"/>
  <c r="Q26" i="7"/>
  <c r="Z32" i="7"/>
  <c r="V32" i="7"/>
  <c r="T32" i="7"/>
  <c r="AQ35" i="7"/>
  <c r="AI15" i="6"/>
  <c r="V13" i="6"/>
  <c r="T13" i="6"/>
  <c r="AQ67" i="6"/>
  <c r="AI103" i="6"/>
  <c r="AG101" i="6"/>
  <c r="AE101" i="6" s="1"/>
  <c r="AK101" i="6" s="1"/>
  <c r="T101" i="6"/>
  <c r="AD101" i="6"/>
  <c r="Q101" i="6"/>
  <c r="Z101" i="6"/>
  <c r="O101" i="6"/>
  <c r="AE116" i="6"/>
  <c r="AK116" i="6" s="1"/>
  <c r="AG116" i="6"/>
  <c r="T116" i="6"/>
  <c r="AD116" i="6"/>
  <c r="Q116" i="6"/>
  <c r="Z116" i="6"/>
  <c r="O116" i="6"/>
  <c r="AG118" i="6"/>
  <c r="AE118" i="6" s="1"/>
  <c r="AK118" i="6" s="1"/>
  <c r="T118" i="6"/>
  <c r="AD118" i="6"/>
  <c r="Q118" i="6"/>
  <c r="Z118" i="6"/>
  <c r="O118" i="6"/>
  <c r="AP15" i="7"/>
  <c r="AD17" i="7"/>
  <c r="AP19" i="7"/>
  <c r="V37" i="7"/>
  <c r="T37" i="7"/>
  <c r="Q37" i="7"/>
  <c r="V14" i="6"/>
  <c r="T14" i="6"/>
  <c r="AE14" i="6"/>
  <c r="AK14" i="6" s="1"/>
  <c r="Q14" i="6"/>
  <c r="AI19" i="6"/>
  <c r="AD17" i="6"/>
  <c r="V17" i="6"/>
  <c r="T17" i="6"/>
  <c r="AP23" i="6"/>
  <c r="AD28" i="6"/>
  <c r="V28" i="6"/>
  <c r="L55" i="6"/>
  <c r="AO55" i="6" s="1"/>
  <c r="AN55" i="6"/>
  <c r="X65" i="6"/>
  <c r="V65" i="6"/>
  <c r="T65" i="6"/>
  <c r="AQ87" i="6"/>
  <c r="AI91" i="6"/>
  <c r="O127" i="6"/>
  <c r="AG16" i="7"/>
  <c r="T16" i="7"/>
  <c r="AD16" i="7"/>
  <c r="Q16" i="7"/>
  <c r="Z16" i="7"/>
  <c r="O16" i="7"/>
  <c r="AQ11" i="6"/>
  <c r="AP43" i="6"/>
  <c r="X44" i="6"/>
  <c r="X45" i="6"/>
  <c r="X46" i="6"/>
  <c r="M47" i="6"/>
  <c r="AP51" i="6"/>
  <c r="X52" i="6"/>
  <c r="X53" i="6"/>
  <c r="X54" i="6"/>
  <c r="M55" i="6"/>
  <c r="AA55" i="6" s="1"/>
  <c r="AG59" i="6"/>
  <c r="AE77" i="6"/>
  <c r="AK77" i="6" s="1"/>
  <c r="AP95" i="6"/>
  <c r="X108" i="6"/>
  <c r="X109" i="6"/>
  <c r="X110" i="6"/>
  <c r="AS128" i="6"/>
  <c r="X6" i="7"/>
  <c r="X8" i="7"/>
  <c r="X9" i="7"/>
  <c r="X10" i="7"/>
  <c r="M11" i="7"/>
  <c r="AI23" i="7"/>
  <c r="AD21" i="7"/>
  <c r="AQ27" i="7"/>
  <c r="AD29" i="7"/>
  <c r="AD41" i="7"/>
  <c r="AI7" i="6"/>
  <c r="V6" i="6"/>
  <c r="L7" i="6"/>
  <c r="AI11" i="6"/>
  <c r="V20" i="6"/>
  <c r="T33" i="6"/>
  <c r="V34" i="6"/>
  <c r="AQ43" i="6"/>
  <c r="O44" i="6"/>
  <c r="Z44" i="6"/>
  <c r="O45" i="6"/>
  <c r="Z45" i="6"/>
  <c r="O46" i="6"/>
  <c r="Z46" i="6"/>
  <c r="T48" i="6"/>
  <c r="AG48" i="6"/>
  <c r="T49" i="6"/>
  <c r="AG49" i="6"/>
  <c r="AE49" i="6" s="1"/>
  <c r="AK49" i="6" s="1"/>
  <c r="T50" i="6"/>
  <c r="AG50" i="6"/>
  <c r="AE50" i="6" s="1"/>
  <c r="AK50" i="6" s="1"/>
  <c r="O52" i="6"/>
  <c r="Z52" i="6"/>
  <c r="O53" i="6"/>
  <c r="Z53" i="6"/>
  <c r="O54" i="6"/>
  <c r="Z54" i="6"/>
  <c r="X56" i="6"/>
  <c r="X57" i="6"/>
  <c r="X58" i="6"/>
  <c r="M59" i="6"/>
  <c r="T60" i="6"/>
  <c r="AG60" i="6"/>
  <c r="AE60" i="6" s="1"/>
  <c r="AK60" i="6" s="1"/>
  <c r="AQ63" i="6"/>
  <c r="T61" i="6"/>
  <c r="X64" i="6"/>
  <c r="X68" i="6"/>
  <c r="O69" i="6"/>
  <c r="M75" i="6"/>
  <c r="AA75" i="6" s="1"/>
  <c r="AE74" i="6"/>
  <c r="AK74" i="6" s="1"/>
  <c r="V76" i="6"/>
  <c r="O77" i="6"/>
  <c r="AD82" i="6"/>
  <c r="AE85" i="6"/>
  <c r="AK85" i="6" s="1"/>
  <c r="V89" i="6"/>
  <c r="AP91" i="6"/>
  <c r="AD93" i="6"/>
  <c r="AF95" i="6"/>
  <c r="AN95" i="6"/>
  <c r="AQ99" i="6"/>
  <c r="AG97" i="6"/>
  <c r="X98" i="6"/>
  <c r="X104" i="6"/>
  <c r="X105" i="6"/>
  <c r="X106" i="6"/>
  <c r="M107" i="6"/>
  <c r="AA107" i="6" s="1"/>
  <c r="O108" i="6"/>
  <c r="Z108" i="6"/>
  <c r="O109" i="6"/>
  <c r="Z109" i="6"/>
  <c r="O110" i="6"/>
  <c r="Z110" i="6"/>
  <c r="T112" i="6"/>
  <c r="AG112" i="6"/>
  <c r="AE112" i="6" s="1"/>
  <c r="T113" i="6"/>
  <c r="AG113" i="6"/>
  <c r="AE113" i="6" s="1"/>
  <c r="AK113" i="6" s="1"/>
  <c r="T114" i="6"/>
  <c r="AG114" i="6"/>
  <c r="AE114" i="6" s="1"/>
  <c r="AK114" i="6" s="1"/>
  <c r="X120" i="6"/>
  <c r="X121" i="6"/>
  <c r="X122" i="6"/>
  <c r="M123" i="6"/>
  <c r="T124" i="6"/>
  <c r="AG124" i="6"/>
  <c r="T125" i="6"/>
  <c r="AG125" i="6"/>
  <c r="T126" i="6"/>
  <c r="AG126" i="6"/>
  <c r="T4" i="7"/>
  <c r="AG4" i="7"/>
  <c r="AE4" i="7" s="1"/>
  <c r="AK4" i="7" s="1"/>
  <c r="O6" i="7"/>
  <c r="Z6" i="7"/>
  <c r="M7" i="7"/>
  <c r="O8" i="7"/>
  <c r="Z8" i="7"/>
  <c r="O9" i="7"/>
  <c r="Z9" i="7"/>
  <c r="O10" i="7"/>
  <c r="Z10" i="7"/>
  <c r="X12" i="7"/>
  <c r="X13" i="7"/>
  <c r="X14" i="7"/>
  <c r="M15" i="7"/>
  <c r="Q21" i="7"/>
  <c r="T28" i="7"/>
  <c r="Q29" i="7"/>
  <c r="V33" i="7"/>
  <c r="Q41" i="7"/>
  <c r="Q44" i="6"/>
  <c r="AD44" i="6"/>
  <c r="Q45" i="6"/>
  <c r="AD45" i="6"/>
  <c r="Q46" i="6"/>
  <c r="AD46" i="6"/>
  <c r="X48" i="6"/>
  <c r="X49" i="6"/>
  <c r="X50" i="6"/>
  <c r="M51" i="6"/>
  <c r="Q52" i="6"/>
  <c r="AD52" i="6"/>
  <c r="Q53" i="6"/>
  <c r="AD53" i="6"/>
  <c r="AP55" i="6"/>
  <c r="Q54" i="6"/>
  <c r="AD54" i="6"/>
  <c r="X60" i="6"/>
  <c r="AI63" i="6"/>
  <c r="X61" i="6"/>
  <c r="AP79" i="6"/>
  <c r="T77" i="6"/>
  <c r="M83" i="6"/>
  <c r="AA83" i="6" s="1"/>
  <c r="AE82" i="6"/>
  <c r="AK82" i="6" s="1"/>
  <c r="X89" i="6"/>
  <c r="AI99" i="6"/>
  <c r="Q108" i="6"/>
  <c r="AD108" i="6"/>
  <c r="Q109" i="6"/>
  <c r="AD109" i="6"/>
  <c r="Q110" i="6"/>
  <c r="AD110" i="6"/>
  <c r="X112" i="6"/>
  <c r="X113" i="6"/>
  <c r="X114" i="6"/>
  <c r="M115" i="6"/>
  <c r="AF123" i="6"/>
  <c r="X124" i="6"/>
  <c r="X125" i="6"/>
  <c r="X126" i="6"/>
  <c r="M127" i="6"/>
  <c r="AA127" i="6" s="1"/>
  <c r="X4" i="7"/>
  <c r="Q6" i="7"/>
  <c r="AD6" i="7"/>
  <c r="Q8" i="7"/>
  <c r="AD8" i="7"/>
  <c r="Q9" i="7"/>
  <c r="AD9" i="7"/>
  <c r="AP11" i="7"/>
  <c r="Q10" i="7"/>
  <c r="AD10" i="7"/>
  <c r="AI35" i="7"/>
  <c r="AF15" i="7"/>
  <c r="AF11" i="7"/>
  <c r="L23" i="7"/>
  <c r="L19" i="7"/>
  <c r="AF55" i="6"/>
  <c r="L63" i="6"/>
  <c r="AO63" i="6" s="1"/>
  <c r="AH71" i="6"/>
  <c r="AH79" i="6"/>
  <c r="AH87" i="6"/>
  <c r="AF107" i="6"/>
  <c r="AH123" i="6"/>
  <c r="AN107" i="6"/>
  <c r="L15" i="6"/>
  <c r="AH55" i="6"/>
  <c r="AF63" i="6"/>
  <c r="AH107" i="6"/>
  <c r="AH63" i="6"/>
  <c r="L71" i="6"/>
  <c r="AO71" i="6" s="1"/>
  <c r="L79" i="6"/>
  <c r="AO79" i="6" s="1"/>
  <c r="L87" i="6"/>
  <c r="AO87" i="6" s="1"/>
  <c r="L95" i="6"/>
  <c r="AO95" i="6" s="1"/>
  <c r="AF99" i="6"/>
  <c r="AF119" i="6"/>
  <c r="AN123" i="6"/>
  <c r="AO7" i="7"/>
  <c r="AG22" i="7"/>
  <c r="X22" i="7"/>
  <c r="O22" i="7"/>
  <c r="V22" i="7"/>
  <c r="M27" i="7"/>
  <c r="AA27" i="7" s="1"/>
  <c r="AG24" i="7"/>
  <c r="X24" i="7"/>
  <c r="O24" i="7"/>
  <c r="AD24" i="7"/>
  <c r="Q24" i="7"/>
  <c r="AD38" i="7"/>
  <c r="M43" i="7"/>
  <c r="AG40" i="7"/>
  <c r="X40" i="7"/>
  <c r="O40" i="7"/>
  <c r="AD40" i="7"/>
  <c r="Q40" i="7"/>
  <c r="V40" i="7"/>
  <c r="AG42" i="7"/>
  <c r="X42" i="7"/>
  <c r="O42" i="7"/>
  <c r="V42" i="7"/>
  <c r="AD42" i="7"/>
  <c r="Q42" i="7"/>
  <c r="AQ7" i="7"/>
  <c r="AF7" i="7"/>
  <c r="AI11" i="7"/>
  <c r="AH15" i="7"/>
  <c r="AN15" i="7"/>
  <c r="T18" i="7"/>
  <c r="V20" i="7"/>
  <c r="Q22" i="7"/>
  <c r="AE22" i="7"/>
  <c r="AK22" i="7" s="1"/>
  <c r="T24" i="7"/>
  <c r="AG26" i="7"/>
  <c r="AE26" i="7" s="1"/>
  <c r="AK26" i="7" s="1"/>
  <c r="X26" i="7"/>
  <c r="O26" i="7"/>
  <c r="V26" i="7"/>
  <c r="AD26" i="7"/>
  <c r="M31" i="7"/>
  <c r="AG28" i="7"/>
  <c r="AE28" i="7" s="1"/>
  <c r="AK28" i="7" s="1"/>
  <c r="X28" i="7"/>
  <c r="O28" i="7"/>
  <c r="AD28" i="7"/>
  <c r="Q28" i="7"/>
  <c r="AN31" i="7"/>
  <c r="AF31" i="7"/>
  <c r="AH31" i="7"/>
  <c r="T34" i="7"/>
  <c r="V36" i="7"/>
  <c r="Q38" i="7"/>
  <c r="T40" i="7"/>
  <c r="T42" i="7"/>
  <c r="AD22" i="7"/>
  <c r="AE24" i="7"/>
  <c r="AK24" i="7" s="1"/>
  <c r="AG38" i="7"/>
  <c r="AE38" i="7" s="1"/>
  <c r="AK38" i="7" s="1"/>
  <c r="X38" i="7"/>
  <c r="O38" i="7"/>
  <c r="V38" i="7"/>
  <c r="AI7" i="7"/>
  <c r="AH11" i="7"/>
  <c r="AN11" i="7"/>
  <c r="AO15" i="7"/>
  <c r="AN19" i="7"/>
  <c r="AF19" i="7"/>
  <c r="AH19" i="7"/>
  <c r="T22" i="7"/>
  <c r="V24" i="7"/>
  <c r="AG30" i="7"/>
  <c r="AE30" i="7" s="1"/>
  <c r="AK30" i="7" s="1"/>
  <c r="X30" i="7"/>
  <c r="O30" i="7"/>
  <c r="V30" i="7"/>
  <c r="AD30" i="7"/>
  <c r="M35" i="7"/>
  <c r="AG32" i="7"/>
  <c r="AE32" i="7" s="1"/>
  <c r="AK32" i="7" s="1"/>
  <c r="X32" i="7"/>
  <c r="O32" i="7"/>
  <c r="AD32" i="7"/>
  <c r="Q32" i="7"/>
  <c r="AN35" i="7"/>
  <c r="AF35" i="7"/>
  <c r="AH35" i="7"/>
  <c r="T38" i="7"/>
  <c r="Z40" i="7"/>
  <c r="Z42" i="7"/>
  <c r="AN27" i="7"/>
  <c r="AF27" i="7"/>
  <c r="AH27" i="7"/>
  <c r="AN43" i="7"/>
  <c r="AF43" i="7"/>
  <c r="AH43" i="7"/>
  <c r="L43" i="7"/>
  <c r="AO43" i="7" s="1"/>
  <c r="AH7" i="7"/>
  <c r="AN7" i="7"/>
  <c r="AO11" i="7"/>
  <c r="AQ15" i="7"/>
  <c r="AG18" i="7"/>
  <c r="AE18" i="7" s="1"/>
  <c r="AK18" i="7" s="1"/>
  <c r="X18" i="7"/>
  <c r="O18" i="7"/>
  <c r="V18" i="7"/>
  <c r="AD18" i="7"/>
  <c r="M23" i="7"/>
  <c r="AG20" i="7"/>
  <c r="AE20" i="7" s="1"/>
  <c r="AK20" i="7" s="1"/>
  <c r="X20" i="7"/>
  <c r="O20" i="7"/>
  <c r="AD20" i="7"/>
  <c r="Q20" i="7"/>
  <c r="Z22" i="7"/>
  <c r="AN23" i="7"/>
  <c r="AF23" i="7"/>
  <c r="AH23" i="7"/>
  <c r="Z24" i="7"/>
  <c r="AO27" i="7"/>
  <c r="AG34" i="7"/>
  <c r="AE34" i="7" s="1"/>
  <c r="AK34" i="7" s="1"/>
  <c r="X34" i="7"/>
  <c r="O34" i="7"/>
  <c r="V34" i="7"/>
  <c r="AD34" i="7"/>
  <c r="M39" i="7"/>
  <c r="AG36" i="7"/>
  <c r="AE36" i="7" s="1"/>
  <c r="AK36" i="7" s="1"/>
  <c r="X36" i="7"/>
  <c r="O36" i="7"/>
  <c r="AD36" i="7"/>
  <c r="Q36" i="7"/>
  <c r="Z38" i="7"/>
  <c r="AN39" i="7"/>
  <c r="AF39" i="7"/>
  <c r="AH39" i="7"/>
  <c r="AE40" i="7"/>
  <c r="AK40" i="7" s="1"/>
  <c r="AE42" i="7"/>
  <c r="AK42" i="7" s="1"/>
  <c r="V4" i="7"/>
  <c r="V5" i="7"/>
  <c r="V6" i="7"/>
  <c r="V8" i="7"/>
  <c r="V9" i="7"/>
  <c r="V10" i="7"/>
  <c r="V12" i="7"/>
  <c r="V13" i="7"/>
  <c r="V14" i="7"/>
  <c r="M19" i="7"/>
  <c r="V16" i="7"/>
  <c r="AE16" i="7"/>
  <c r="AK16" i="7" s="1"/>
  <c r="AG17" i="7"/>
  <c r="AE17" i="7" s="1"/>
  <c r="AK17" i="7" s="1"/>
  <c r="X17" i="7"/>
  <c r="O17" i="7"/>
  <c r="Z17" i="7"/>
  <c r="AG21" i="7"/>
  <c r="AE21" i="7" s="1"/>
  <c r="AK21" i="7" s="1"/>
  <c r="X21" i="7"/>
  <c r="O21" i="7"/>
  <c r="Z21" i="7"/>
  <c r="AG25" i="7"/>
  <c r="AE25" i="7" s="1"/>
  <c r="AK25" i="7" s="1"/>
  <c r="X25" i="7"/>
  <c r="O25" i="7"/>
  <c r="Z25" i="7"/>
  <c r="AG29" i="7"/>
  <c r="AE29" i="7" s="1"/>
  <c r="AK29" i="7" s="1"/>
  <c r="X29" i="7"/>
  <c r="O29" i="7"/>
  <c r="Z29" i="7"/>
  <c r="AG33" i="7"/>
  <c r="AE33" i="7" s="1"/>
  <c r="AK33" i="7" s="1"/>
  <c r="X33" i="7"/>
  <c r="O33" i="7"/>
  <c r="Z33" i="7"/>
  <c r="AG37" i="7"/>
  <c r="AE37" i="7" s="1"/>
  <c r="AK37" i="7" s="1"/>
  <c r="X37" i="7"/>
  <c r="O37" i="7"/>
  <c r="Z37" i="7"/>
  <c r="AG41" i="7"/>
  <c r="AE41" i="7" s="1"/>
  <c r="AK41" i="7" s="1"/>
  <c r="X41" i="7"/>
  <c r="O41" i="7"/>
  <c r="Z41" i="7"/>
  <c r="AO19" i="6"/>
  <c r="AN19" i="6"/>
  <c r="AF19" i="6"/>
  <c r="Z22" i="6"/>
  <c r="Q22" i="6"/>
  <c r="AG22" i="6"/>
  <c r="AE22" i="6" s="1"/>
  <c r="AK22" i="6" s="1"/>
  <c r="X22" i="6"/>
  <c r="O22" i="6"/>
  <c r="Z24" i="6"/>
  <c r="Q24" i="6"/>
  <c r="M27" i="6"/>
  <c r="AG24" i="6"/>
  <c r="AE24" i="6" s="1"/>
  <c r="AK24" i="6" s="1"/>
  <c r="X24" i="6"/>
  <c r="O24" i="6"/>
  <c r="AN35" i="6"/>
  <c r="AF35" i="6"/>
  <c r="Z38" i="6"/>
  <c r="Q38" i="6"/>
  <c r="AG38" i="6"/>
  <c r="AE38" i="6" s="1"/>
  <c r="AK38" i="6" s="1"/>
  <c r="X38" i="6"/>
  <c r="O38" i="6"/>
  <c r="L47" i="6"/>
  <c r="AO47" i="6" s="1"/>
  <c r="AN47" i="6"/>
  <c r="AH47" i="6"/>
  <c r="Z78" i="6"/>
  <c r="Q78" i="6"/>
  <c r="T78" i="6"/>
  <c r="AD78" i="6"/>
  <c r="O78" i="6"/>
  <c r="X78" i="6"/>
  <c r="V78" i="6"/>
  <c r="Z86" i="6"/>
  <c r="Q86" i="6"/>
  <c r="T86" i="6"/>
  <c r="AD86" i="6"/>
  <c r="O86" i="6"/>
  <c r="X86" i="6"/>
  <c r="V86" i="6"/>
  <c r="Z94" i="6"/>
  <c r="Q94" i="6"/>
  <c r="AE94" i="6"/>
  <c r="AK94" i="6" s="1"/>
  <c r="T94" i="6"/>
  <c r="AD94" i="6"/>
  <c r="O94" i="6"/>
  <c r="X94" i="6"/>
  <c r="V94" i="6"/>
  <c r="F128" i="6"/>
  <c r="Z16" i="6"/>
  <c r="Q16" i="6"/>
  <c r="M19" i="6"/>
  <c r="AA19" i="6" s="1"/>
  <c r="AG16" i="6"/>
  <c r="AE16" i="6" s="1"/>
  <c r="AK16" i="6" s="1"/>
  <c r="X16" i="6"/>
  <c r="O16" i="6"/>
  <c r="Z32" i="6"/>
  <c r="Q32" i="6"/>
  <c r="M35" i="6"/>
  <c r="AG32" i="6"/>
  <c r="X32" i="6"/>
  <c r="O32" i="6"/>
  <c r="Z40" i="6"/>
  <c r="Q40" i="6"/>
  <c r="M43" i="6"/>
  <c r="AA43" i="6" s="1"/>
  <c r="AG40" i="6"/>
  <c r="AE40" i="6" s="1"/>
  <c r="AK40" i="6" s="1"/>
  <c r="X40" i="6"/>
  <c r="O40" i="6"/>
  <c r="Z66" i="6"/>
  <c r="Q66" i="6"/>
  <c r="AG66" i="6"/>
  <c r="AE66" i="6" s="1"/>
  <c r="AK66" i="6" s="1"/>
  <c r="V66" i="6"/>
  <c r="T66" i="6"/>
  <c r="O66" i="6"/>
  <c r="AD96" i="6"/>
  <c r="T96" i="6"/>
  <c r="Z96" i="6"/>
  <c r="Q96" i="6"/>
  <c r="X96" i="6"/>
  <c r="M99" i="6"/>
  <c r="AA99" i="6" s="1"/>
  <c r="V96" i="6"/>
  <c r="O96" i="6"/>
  <c r="AO27" i="6"/>
  <c r="AN27" i="6"/>
  <c r="AF27" i="6"/>
  <c r="Z30" i="6"/>
  <c r="Q30" i="6"/>
  <c r="AG30" i="6"/>
  <c r="AE30" i="6" s="1"/>
  <c r="AK30" i="6" s="1"/>
  <c r="X30" i="6"/>
  <c r="O30" i="6"/>
  <c r="AE32" i="6"/>
  <c r="AK32" i="6" s="1"/>
  <c r="AH43" i="6"/>
  <c r="Z62" i="6"/>
  <c r="Q62" i="6"/>
  <c r="Q63" i="6" s="1"/>
  <c r="AD62" i="6"/>
  <c r="O62" i="6"/>
  <c r="X62" i="6"/>
  <c r="V62" i="6"/>
  <c r="AF67" i="6"/>
  <c r="AH67" i="6"/>
  <c r="Z70" i="6"/>
  <c r="Q70" i="6"/>
  <c r="AD70" i="6"/>
  <c r="O70" i="6"/>
  <c r="X70" i="6"/>
  <c r="V70" i="6"/>
  <c r="M7" i="6"/>
  <c r="AA7" i="6" s="1"/>
  <c r="AG4" i="6"/>
  <c r="X4" i="6"/>
  <c r="O4" i="6"/>
  <c r="Z4" i="6"/>
  <c r="M11" i="6"/>
  <c r="AG8" i="6"/>
  <c r="X8" i="6"/>
  <c r="O8" i="6"/>
  <c r="Z8" i="6"/>
  <c r="M15" i="6"/>
  <c r="AA15" i="6" s="1"/>
  <c r="AG12" i="6"/>
  <c r="X12" i="6"/>
  <c r="O12" i="6"/>
  <c r="Z12" i="6"/>
  <c r="T16" i="6"/>
  <c r="L19" i="6"/>
  <c r="Z21" i="6"/>
  <c r="Q21" i="6"/>
  <c r="AG21" i="6"/>
  <c r="AE21" i="6" s="1"/>
  <c r="AK21" i="6" s="1"/>
  <c r="X21" i="6"/>
  <c r="O21" i="6"/>
  <c r="T22" i="6"/>
  <c r="T24" i="6"/>
  <c r="L27" i="6"/>
  <c r="Z29" i="6"/>
  <c r="Q29" i="6"/>
  <c r="AG29" i="6"/>
  <c r="AE29" i="6" s="1"/>
  <c r="AK29" i="6" s="1"/>
  <c r="X29" i="6"/>
  <c r="O29" i="6"/>
  <c r="T30" i="6"/>
  <c r="T32" i="6"/>
  <c r="L35" i="6"/>
  <c r="AO35" i="6" s="1"/>
  <c r="Z37" i="6"/>
  <c r="Q37" i="6"/>
  <c r="AG37" i="6"/>
  <c r="X37" i="6"/>
  <c r="O37" i="6"/>
  <c r="AE37" i="6"/>
  <c r="AK37" i="6" s="1"/>
  <c r="T38" i="6"/>
  <c r="T40" i="6"/>
  <c r="L43" i="6"/>
  <c r="AO43" i="6" s="1"/>
  <c r="T62" i="6"/>
  <c r="X66" i="6"/>
  <c r="X67" i="6" s="1"/>
  <c r="L67" i="6"/>
  <c r="AO67" i="6" s="1"/>
  <c r="Q4" i="6"/>
  <c r="AD4" i="6"/>
  <c r="AG5" i="6"/>
  <c r="AE5" i="6" s="1"/>
  <c r="AK5" i="6" s="1"/>
  <c r="X5" i="6"/>
  <c r="O5" i="6"/>
  <c r="Z5" i="6"/>
  <c r="Q8" i="6"/>
  <c r="AD8" i="6"/>
  <c r="AG9" i="6"/>
  <c r="AE9" i="6" s="1"/>
  <c r="AK9" i="6" s="1"/>
  <c r="X9" i="6"/>
  <c r="O9" i="6"/>
  <c r="Z9" i="6"/>
  <c r="Q12" i="6"/>
  <c r="AD12" i="6"/>
  <c r="AG13" i="6"/>
  <c r="AE13" i="6" s="1"/>
  <c r="AK13" i="6" s="1"/>
  <c r="X13" i="6"/>
  <c r="O13" i="6"/>
  <c r="Z13" i="6"/>
  <c r="V16" i="6"/>
  <c r="Z18" i="6"/>
  <c r="Q18" i="6"/>
  <c r="AG18" i="6"/>
  <c r="X18" i="6"/>
  <c r="O18" i="6"/>
  <c r="AE18" i="6"/>
  <c r="AK18" i="6" s="1"/>
  <c r="AH19" i="6"/>
  <c r="Z20" i="6"/>
  <c r="Q20" i="6"/>
  <c r="M23" i="6"/>
  <c r="AG20" i="6"/>
  <c r="X20" i="6"/>
  <c r="O20" i="6"/>
  <c r="AE20" i="6"/>
  <c r="AK20" i="6" s="1"/>
  <c r="T21" i="6"/>
  <c r="V22" i="6"/>
  <c r="AO23" i="6"/>
  <c r="AN23" i="6"/>
  <c r="AF23" i="6"/>
  <c r="V24" i="6"/>
  <c r="V27" i="6" s="1"/>
  <c r="Z26" i="6"/>
  <c r="Q26" i="6"/>
  <c r="AG26" i="6"/>
  <c r="X26" i="6"/>
  <c r="O26" i="6"/>
  <c r="AE26" i="6"/>
  <c r="AK26" i="6" s="1"/>
  <c r="AH27" i="6"/>
  <c r="Z28" i="6"/>
  <c r="Q28" i="6"/>
  <c r="M31" i="6"/>
  <c r="AG28" i="6"/>
  <c r="X28" i="6"/>
  <c r="O28" i="6"/>
  <c r="AE28" i="6"/>
  <c r="AK28" i="6" s="1"/>
  <c r="T29" i="6"/>
  <c r="V30" i="6"/>
  <c r="AN31" i="6"/>
  <c r="AF31" i="6"/>
  <c r="V32" i="6"/>
  <c r="Z34" i="6"/>
  <c r="Q34" i="6"/>
  <c r="AG34" i="6"/>
  <c r="X34" i="6"/>
  <c r="O34" i="6"/>
  <c r="AE34" i="6"/>
  <c r="AK34" i="6" s="1"/>
  <c r="AH35" i="6"/>
  <c r="Z36" i="6"/>
  <c r="Q36" i="6"/>
  <c r="M39" i="6"/>
  <c r="AG36" i="6"/>
  <c r="AE36" i="6" s="1"/>
  <c r="AK36" i="6" s="1"/>
  <c r="X36" i="6"/>
  <c r="O36" i="6"/>
  <c r="T37" i="6"/>
  <c r="V38" i="6"/>
  <c r="AN39" i="6"/>
  <c r="AF39" i="6"/>
  <c r="V40" i="6"/>
  <c r="Z42" i="6"/>
  <c r="Q42" i="6"/>
  <c r="AG42" i="6"/>
  <c r="X42" i="6"/>
  <c r="O42" i="6"/>
  <c r="AE42" i="6"/>
  <c r="AK42" i="6" s="1"/>
  <c r="M63" i="6"/>
  <c r="AD66" i="6"/>
  <c r="AN67" i="6"/>
  <c r="M71" i="6"/>
  <c r="AG78" i="6"/>
  <c r="AG79" i="6" s="1"/>
  <c r="AG86" i="6"/>
  <c r="AE86" i="6" s="1"/>
  <c r="AK86" i="6" s="1"/>
  <c r="AG94" i="6"/>
  <c r="T4" i="6"/>
  <c r="AE4" i="6"/>
  <c r="AK4" i="6" s="1"/>
  <c r="Q5" i="6"/>
  <c r="AD5" i="6"/>
  <c r="AG6" i="6"/>
  <c r="AE6" i="6" s="1"/>
  <c r="AK6" i="6" s="1"/>
  <c r="X6" i="6"/>
  <c r="O6" i="6"/>
  <c r="Z6" i="6"/>
  <c r="AN7" i="6"/>
  <c r="AF7" i="6"/>
  <c r="AO7" i="6"/>
  <c r="T8" i="6"/>
  <c r="AE8" i="6"/>
  <c r="AK8" i="6" s="1"/>
  <c r="Q9" i="6"/>
  <c r="AD9" i="6"/>
  <c r="AG10" i="6"/>
  <c r="AE10" i="6" s="1"/>
  <c r="AK10" i="6" s="1"/>
  <c r="X10" i="6"/>
  <c r="O10" i="6"/>
  <c r="Z10" i="6"/>
  <c r="AN11" i="6"/>
  <c r="AF11" i="6"/>
  <c r="AO11" i="6"/>
  <c r="T12" i="6"/>
  <c r="AE12" i="6"/>
  <c r="AK12" i="6" s="1"/>
  <c r="Q13" i="6"/>
  <c r="AD13" i="6"/>
  <c r="AG14" i="6"/>
  <c r="X14" i="6"/>
  <c r="O14" i="6"/>
  <c r="Z14" i="6"/>
  <c r="AO15" i="6"/>
  <c r="AN15" i="6"/>
  <c r="AF15" i="6"/>
  <c r="AD16" i="6"/>
  <c r="Z17" i="6"/>
  <c r="Q17" i="6"/>
  <c r="AG17" i="6"/>
  <c r="X17" i="6"/>
  <c r="O17" i="6"/>
  <c r="AE17" i="6"/>
  <c r="AK17" i="6" s="1"/>
  <c r="T18" i="6"/>
  <c r="T20" i="6"/>
  <c r="V21" i="6"/>
  <c r="AD22" i="6"/>
  <c r="AD23" i="6" s="1"/>
  <c r="AJ23" i="6" s="1"/>
  <c r="L23" i="6"/>
  <c r="AD24" i="6"/>
  <c r="Z25" i="6"/>
  <c r="Q25" i="6"/>
  <c r="AG25" i="6"/>
  <c r="AE25" i="6" s="1"/>
  <c r="AK25" i="6" s="1"/>
  <c r="X25" i="6"/>
  <c r="O25" i="6"/>
  <c r="T26" i="6"/>
  <c r="T28" i="6"/>
  <c r="V29" i="6"/>
  <c r="AD30" i="6"/>
  <c r="AD31" i="6" s="1"/>
  <c r="AJ31" i="6" s="1"/>
  <c r="L31" i="6"/>
  <c r="AO31" i="6" s="1"/>
  <c r="AD32" i="6"/>
  <c r="Z33" i="6"/>
  <c r="Q33" i="6"/>
  <c r="AG33" i="6"/>
  <c r="AE33" i="6" s="1"/>
  <c r="AK33" i="6" s="1"/>
  <c r="X33" i="6"/>
  <c r="O33" i="6"/>
  <c r="T34" i="6"/>
  <c r="T36" i="6"/>
  <c r="V37" i="6"/>
  <c r="AD38" i="6"/>
  <c r="AD39" i="6" s="1"/>
  <c r="AJ39" i="6" s="1"/>
  <c r="L39" i="6"/>
  <c r="AO39" i="6" s="1"/>
  <c r="AD40" i="6"/>
  <c r="Z41" i="6"/>
  <c r="Q41" i="6"/>
  <c r="AG41" i="6"/>
  <c r="AE41" i="6" s="1"/>
  <c r="AK41" i="6" s="1"/>
  <c r="X41" i="6"/>
  <c r="O41" i="6"/>
  <c r="T42" i="6"/>
  <c r="AN43" i="6"/>
  <c r="AF47" i="6"/>
  <c r="AD55" i="6"/>
  <c r="AJ55" i="6" s="1"/>
  <c r="L59" i="6"/>
  <c r="AO59" i="6" s="1"/>
  <c r="AF59" i="6"/>
  <c r="AN59" i="6"/>
  <c r="AG62" i="6"/>
  <c r="AE62" i="6" s="1"/>
  <c r="AK62" i="6" s="1"/>
  <c r="Z68" i="6"/>
  <c r="Q68" i="6"/>
  <c r="AD68" i="6"/>
  <c r="O68" i="6"/>
  <c r="V68" i="6"/>
  <c r="AG68" i="6"/>
  <c r="AE68" i="6" s="1"/>
  <c r="AK68" i="6" s="1"/>
  <c r="T68" i="6"/>
  <c r="Z69" i="6"/>
  <c r="Q69" i="6"/>
  <c r="AG69" i="6"/>
  <c r="AE69" i="6" s="1"/>
  <c r="AK69" i="6" s="1"/>
  <c r="V69" i="6"/>
  <c r="X69" i="6"/>
  <c r="T69" i="6"/>
  <c r="AG70" i="6"/>
  <c r="AE70" i="6" s="1"/>
  <c r="AK70" i="6" s="1"/>
  <c r="AH75" i="6"/>
  <c r="AF75" i="6"/>
  <c r="L75" i="6"/>
  <c r="AO75" i="6" s="1"/>
  <c r="AH83" i="6"/>
  <c r="AF83" i="6"/>
  <c r="L83" i="6"/>
  <c r="AO83" i="6" s="1"/>
  <c r="AH91" i="6"/>
  <c r="AF91" i="6"/>
  <c r="L91" i="6"/>
  <c r="AO91" i="6" s="1"/>
  <c r="AG96" i="6"/>
  <c r="AE96" i="6" s="1"/>
  <c r="AK96" i="6" s="1"/>
  <c r="AI47" i="6"/>
  <c r="AH51" i="6"/>
  <c r="AN51" i="6"/>
  <c r="AQ59" i="6"/>
  <c r="Z64" i="6"/>
  <c r="Q64" i="6"/>
  <c r="M67" i="6"/>
  <c r="AG64" i="6"/>
  <c r="V64" i="6"/>
  <c r="AD64" i="6"/>
  <c r="Z65" i="6"/>
  <c r="Q65" i="6"/>
  <c r="AD65" i="6"/>
  <c r="O65" i="6"/>
  <c r="AE65" i="6"/>
  <c r="AK65" i="6" s="1"/>
  <c r="AP71" i="6"/>
  <c r="Z76" i="6"/>
  <c r="Q76" i="6"/>
  <c r="AE76" i="6"/>
  <c r="AK76" i="6" s="1"/>
  <c r="T76" i="6"/>
  <c r="T79" i="6" s="1"/>
  <c r="AD76" i="6"/>
  <c r="O76" i="6"/>
  <c r="M79" i="6"/>
  <c r="Z84" i="6"/>
  <c r="Q84" i="6"/>
  <c r="AE84" i="6"/>
  <c r="AK84" i="6" s="1"/>
  <c r="T84" i="6"/>
  <c r="AD84" i="6"/>
  <c r="O84" i="6"/>
  <c r="M87" i="6"/>
  <c r="Z92" i="6"/>
  <c r="Q92" i="6"/>
  <c r="T92" i="6"/>
  <c r="AD92" i="6"/>
  <c r="O92" i="6"/>
  <c r="M95" i="6"/>
  <c r="AQ55" i="6"/>
  <c r="AI59" i="6"/>
  <c r="Z73" i="6"/>
  <c r="Q73" i="6"/>
  <c r="AE73" i="6"/>
  <c r="AK73" i="6" s="1"/>
  <c r="T73" i="6"/>
  <c r="T75" i="6" s="1"/>
  <c r="AD73" i="6"/>
  <c r="O73" i="6"/>
  <c r="Z81" i="6"/>
  <c r="Q81" i="6"/>
  <c r="AE81" i="6"/>
  <c r="AK81" i="6" s="1"/>
  <c r="T81" i="6"/>
  <c r="T83" i="6" s="1"/>
  <c r="R83" i="6" s="1"/>
  <c r="AD81" i="6"/>
  <c r="O81" i="6"/>
  <c r="Z89" i="6"/>
  <c r="Q89" i="6"/>
  <c r="T89" i="6"/>
  <c r="AD89" i="6"/>
  <c r="AD91" i="6" s="1"/>
  <c r="AJ91" i="6" s="1"/>
  <c r="O89" i="6"/>
  <c r="X107" i="6"/>
  <c r="AI107" i="6"/>
  <c r="V44" i="6"/>
  <c r="V45" i="6"/>
  <c r="V46" i="6"/>
  <c r="V48" i="6"/>
  <c r="V49" i="6"/>
  <c r="V50" i="6"/>
  <c r="V52" i="6"/>
  <c r="V53" i="6"/>
  <c r="V54" i="6"/>
  <c r="V56" i="6"/>
  <c r="V57" i="6"/>
  <c r="V58" i="6"/>
  <c r="V60" i="6"/>
  <c r="V61" i="6"/>
  <c r="AG61" i="6"/>
  <c r="AE61" i="6" s="1"/>
  <c r="AK61" i="6" s="1"/>
  <c r="V72" i="6"/>
  <c r="AG72" i="6"/>
  <c r="AE72" i="6" s="1"/>
  <c r="AK72" i="6" s="1"/>
  <c r="V74" i="6"/>
  <c r="V77" i="6"/>
  <c r="V79" i="6" s="1"/>
  <c r="V80" i="6"/>
  <c r="AG80" i="6"/>
  <c r="V82" i="6"/>
  <c r="V85" i="6"/>
  <c r="V88" i="6"/>
  <c r="AG88" i="6"/>
  <c r="AE88" i="6" s="1"/>
  <c r="V90" i="6"/>
  <c r="V93" i="6"/>
  <c r="AD98" i="6"/>
  <c r="T98" i="6"/>
  <c r="Z98" i="6"/>
  <c r="Q98" i="6"/>
  <c r="AE98" i="6"/>
  <c r="AK98" i="6" s="1"/>
  <c r="L111" i="6"/>
  <c r="AO111" i="6" s="1"/>
  <c r="AF111" i="6"/>
  <c r="AN111" i="6"/>
  <c r="L115" i="6"/>
  <c r="AO115" i="6" s="1"/>
  <c r="AF115" i="6"/>
  <c r="K128" i="6"/>
  <c r="Z72" i="6"/>
  <c r="Q72" i="6"/>
  <c r="X72" i="6"/>
  <c r="Z74" i="6"/>
  <c r="Q74" i="6"/>
  <c r="X74" i="6"/>
  <c r="Z77" i="6"/>
  <c r="Q77" i="6"/>
  <c r="X77" i="6"/>
  <c r="Z80" i="6"/>
  <c r="Q80" i="6"/>
  <c r="X80" i="6"/>
  <c r="Z82" i="6"/>
  <c r="Q82" i="6"/>
  <c r="X82" i="6"/>
  <c r="Z85" i="6"/>
  <c r="Q85" i="6"/>
  <c r="X85" i="6"/>
  <c r="Z88" i="6"/>
  <c r="Q88" i="6"/>
  <c r="X88" i="6"/>
  <c r="Z90" i="6"/>
  <c r="Q90" i="6"/>
  <c r="X90" i="6"/>
  <c r="Z93" i="6"/>
  <c r="Q93" i="6"/>
  <c r="X93" i="6"/>
  <c r="AD97" i="6"/>
  <c r="T97" i="6"/>
  <c r="Z97" i="6"/>
  <c r="Q97" i="6"/>
  <c r="AE97" i="6"/>
  <c r="AK97" i="6" s="1"/>
  <c r="AP107" i="6"/>
  <c r="AH103" i="6"/>
  <c r="AN103" i="6"/>
  <c r="AQ111" i="6"/>
  <c r="N115" i="6"/>
  <c r="AI119" i="6"/>
  <c r="I128" i="6"/>
  <c r="AH99" i="6"/>
  <c r="AQ107" i="6"/>
  <c r="AI111" i="6"/>
  <c r="AQ115" i="6"/>
  <c r="L127" i="6"/>
  <c r="AO127" i="6" s="1"/>
  <c r="AF127" i="6"/>
  <c r="AN127" i="6"/>
  <c r="AV128" i="6"/>
  <c r="V100" i="6"/>
  <c r="V101" i="6"/>
  <c r="V102" i="6"/>
  <c r="V104" i="6"/>
  <c r="V105" i="6"/>
  <c r="V106" i="6"/>
  <c r="V108" i="6"/>
  <c r="V109" i="6"/>
  <c r="V110" i="6"/>
  <c r="AI115" i="6"/>
  <c r="AH119" i="6"/>
  <c r="AN119" i="6"/>
  <c r="AQ127" i="6"/>
  <c r="D128" i="6"/>
  <c r="AE127" i="6"/>
  <c r="Y127" i="6"/>
  <c r="U127" i="6"/>
  <c r="P127" i="6"/>
  <c r="R127" i="6"/>
  <c r="AL128" i="6"/>
  <c r="AM128" i="6" s="1"/>
  <c r="AQ123" i="6"/>
  <c r="AI127" i="6"/>
  <c r="V112" i="6"/>
  <c r="V113" i="6"/>
  <c r="V114" i="6"/>
  <c r="V116" i="6"/>
  <c r="V117" i="6"/>
  <c r="V118" i="6"/>
  <c r="V120" i="6"/>
  <c r="V121" i="6"/>
  <c r="V122" i="6"/>
  <c r="V124" i="6"/>
  <c r="V125" i="6"/>
  <c r="V126" i="6"/>
  <c r="AT32" i="18" l="1"/>
  <c r="AT33" i="18" s="1"/>
  <c r="AT34" i="18" s="1"/>
  <c r="AU31" i="18"/>
  <c r="AR36" i="13"/>
  <c r="AR37" i="13" s="1"/>
  <c r="AR38" i="13" s="1"/>
  <c r="AS35" i="13"/>
  <c r="AT96" i="16"/>
  <c r="AT97" i="16" s="1"/>
  <c r="AT98" i="16" s="1"/>
  <c r="AU95" i="16"/>
  <c r="V35" i="7"/>
  <c r="AD19" i="7"/>
  <c r="AJ19" i="7" s="1"/>
  <c r="T39" i="7"/>
  <c r="R39" i="7" s="1"/>
  <c r="T23" i="7"/>
  <c r="AB23" i="7"/>
  <c r="AA23" i="7" s="1"/>
  <c r="T27" i="7"/>
  <c r="R27" i="7" s="1"/>
  <c r="T19" i="7"/>
  <c r="AB39" i="7"/>
  <c r="AA39" i="7" s="1"/>
  <c r="AA43" i="7"/>
  <c r="AB35" i="7"/>
  <c r="AA35" i="7" s="1"/>
  <c r="T35" i="7"/>
  <c r="R35" i="7" s="1"/>
  <c r="AA31" i="7"/>
  <c r="Q27" i="7"/>
  <c r="P27" i="7" s="1"/>
  <c r="AB11" i="7"/>
  <c r="AG123" i="6"/>
  <c r="AE120" i="6"/>
  <c r="AK120" i="6" s="1"/>
  <c r="O119" i="6"/>
  <c r="N119" i="6" s="1"/>
  <c r="Y115" i="6"/>
  <c r="AG115" i="6"/>
  <c r="AK112" i="6"/>
  <c r="AE115" i="6"/>
  <c r="AK115" i="6" s="1"/>
  <c r="AG111" i="6"/>
  <c r="AK108" i="6"/>
  <c r="AE111" i="6"/>
  <c r="X111" i="6"/>
  <c r="W111" i="6" s="1"/>
  <c r="AG107" i="6"/>
  <c r="AE105" i="6"/>
  <c r="AK105" i="6" s="1"/>
  <c r="AK104" i="6"/>
  <c r="AE107" i="6"/>
  <c r="X103" i="6"/>
  <c r="O99" i="6"/>
  <c r="X95" i="6"/>
  <c r="AB95" i="6"/>
  <c r="AA95" i="6" s="1"/>
  <c r="AG95" i="6"/>
  <c r="AC91" i="6"/>
  <c r="AK88" i="6"/>
  <c r="AE91" i="6"/>
  <c r="AG83" i="6"/>
  <c r="AE80" i="6"/>
  <c r="AE78" i="6"/>
  <c r="AK78" i="6" s="1"/>
  <c r="AG67" i="6"/>
  <c r="AE64" i="6"/>
  <c r="AK64" i="6" s="1"/>
  <c r="AB63" i="6"/>
  <c r="AA63" i="6" s="1"/>
  <c r="O63" i="6"/>
  <c r="AB59" i="6"/>
  <c r="AA59" i="6" s="1"/>
  <c r="AD59" i="6"/>
  <c r="AJ59" i="6" s="1"/>
  <c r="T55" i="6"/>
  <c r="R55" i="6" s="1"/>
  <c r="AE55" i="6"/>
  <c r="AE51" i="6"/>
  <c r="AD43" i="6"/>
  <c r="AJ43" i="6" s="1"/>
  <c r="AB39" i="6"/>
  <c r="AA39" i="6" s="1"/>
  <c r="AB35" i="6"/>
  <c r="AA35" i="6" s="1"/>
  <c r="AA31" i="6"/>
  <c r="AB27" i="6"/>
  <c r="AA27" i="6" s="1"/>
  <c r="AA23" i="6"/>
  <c r="V11" i="6"/>
  <c r="AA47" i="6"/>
  <c r="O91" i="6"/>
  <c r="N91" i="6" s="1"/>
  <c r="O75" i="6"/>
  <c r="N75" i="6" s="1"/>
  <c r="AE75" i="6"/>
  <c r="V35" i="6"/>
  <c r="X63" i="6"/>
  <c r="W63" i="6" s="1"/>
  <c r="AE15" i="7"/>
  <c r="AA15" i="7"/>
  <c r="Q19" i="7"/>
  <c r="P19" i="7" s="1"/>
  <c r="AE103" i="6"/>
  <c r="AA103" i="6"/>
  <c r="Q59" i="6"/>
  <c r="P59" i="6" s="1"/>
  <c r="AD107" i="6"/>
  <c r="AJ107" i="6" s="1"/>
  <c r="AB67" i="6"/>
  <c r="AA67" i="6" s="1"/>
  <c r="AB51" i="6"/>
  <c r="AA51" i="6" s="1"/>
  <c r="AB19" i="7"/>
  <c r="AB79" i="6"/>
  <c r="AA79" i="6" s="1"/>
  <c r="AB71" i="6"/>
  <c r="AA71" i="6" s="1"/>
  <c r="AB11" i="6"/>
  <c r="AD75" i="6"/>
  <c r="AD27" i="6"/>
  <c r="AJ27" i="6" s="1"/>
  <c r="AD19" i="6"/>
  <c r="AJ19" i="6" s="1"/>
  <c r="R75" i="6"/>
  <c r="T31" i="7"/>
  <c r="R31" i="7" s="1"/>
  <c r="AG15" i="7"/>
  <c r="Q51" i="6"/>
  <c r="P51" i="6" s="1"/>
  <c r="Z127" i="6"/>
  <c r="AB111" i="6"/>
  <c r="AA111" i="6" s="1"/>
  <c r="AB115" i="6"/>
  <c r="AA115" i="6" s="1"/>
  <c r="AB123" i="6"/>
  <c r="AA123" i="6" s="1"/>
  <c r="O95" i="6"/>
  <c r="N95" i="6" s="1"/>
  <c r="AE59" i="6"/>
  <c r="V71" i="6"/>
  <c r="AG87" i="6"/>
  <c r="AD63" i="6"/>
  <c r="AJ63" i="6" s="1"/>
  <c r="W119" i="6"/>
  <c r="AE119" i="6"/>
  <c r="Z35" i="7"/>
  <c r="Z19" i="7"/>
  <c r="AE7" i="7"/>
  <c r="AA7" i="7"/>
  <c r="AA11" i="7"/>
  <c r="AA91" i="6"/>
  <c r="Q107" i="6"/>
  <c r="P107" i="6" s="1"/>
  <c r="O51" i="6"/>
  <c r="N51" i="6" s="1"/>
  <c r="AB87" i="6"/>
  <c r="AA87" i="6" s="1"/>
  <c r="AD39" i="7"/>
  <c r="AJ39" i="7" s="1"/>
  <c r="Z39" i="7"/>
  <c r="Q15" i="7"/>
  <c r="P15" i="7" s="1"/>
  <c r="Q31" i="7"/>
  <c r="AD11" i="7"/>
  <c r="AJ11" i="7" s="1"/>
  <c r="V31" i="7"/>
  <c r="U31" i="7" s="1"/>
  <c r="AD23" i="7"/>
  <c r="AJ23" i="7" s="1"/>
  <c r="Q7" i="7"/>
  <c r="P7" i="7" s="1"/>
  <c r="X11" i="7"/>
  <c r="W11" i="7" s="1"/>
  <c r="Z31" i="7"/>
  <c r="X7" i="7"/>
  <c r="W7" i="7" s="1"/>
  <c r="AE11" i="7"/>
  <c r="AD7" i="7"/>
  <c r="AJ7" i="7" s="1"/>
  <c r="V19" i="7"/>
  <c r="T15" i="7"/>
  <c r="R15" i="7" s="1"/>
  <c r="T11" i="7"/>
  <c r="R11" i="7" s="1"/>
  <c r="Q115" i="6"/>
  <c r="P115" i="6" s="1"/>
  <c r="O67" i="6"/>
  <c r="N67" i="6" s="1"/>
  <c r="T67" i="6"/>
  <c r="O103" i="6"/>
  <c r="N103" i="6" s="1"/>
  <c r="AG75" i="6"/>
  <c r="AD95" i="6"/>
  <c r="AJ95" i="6" s="1"/>
  <c r="Q55" i="6"/>
  <c r="P55" i="6" s="1"/>
  <c r="T63" i="6"/>
  <c r="Z107" i="6"/>
  <c r="Y107" i="6" s="1"/>
  <c r="T7" i="6"/>
  <c r="T11" i="6"/>
  <c r="Z123" i="6"/>
  <c r="Y123" i="6" s="1"/>
  <c r="AG47" i="6"/>
  <c r="Q127" i="6"/>
  <c r="Z59" i="6"/>
  <c r="Y59" i="6" s="1"/>
  <c r="T123" i="6"/>
  <c r="R123" i="6" s="1"/>
  <c r="V87" i="6"/>
  <c r="AD35" i="6"/>
  <c r="AJ35" i="6" s="1"/>
  <c r="T115" i="6"/>
  <c r="T59" i="6"/>
  <c r="R59" i="6" s="1"/>
  <c r="X127" i="6"/>
  <c r="Q123" i="6"/>
  <c r="P123" i="6" s="1"/>
  <c r="AG99" i="6"/>
  <c r="X71" i="6"/>
  <c r="W71" i="6" s="1"/>
  <c r="T127" i="6"/>
  <c r="V15" i="6"/>
  <c r="AD115" i="6"/>
  <c r="AJ115" i="6" s="1"/>
  <c r="AD119" i="6"/>
  <c r="AJ119" i="6" s="1"/>
  <c r="AK55" i="6"/>
  <c r="V7" i="6"/>
  <c r="Z51" i="6"/>
  <c r="Y51" i="6" s="1"/>
  <c r="T15" i="6"/>
  <c r="R15" i="6" s="1"/>
  <c r="O107" i="6"/>
  <c r="W103" i="6"/>
  <c r="T91" i="6"/>
  <c r="R91" i="6" s="1"/>
  <c r="V19" i="6"/>
  <c r="V75" i="6"/>
  <c r="U75" i="6" s="1"/>
  <c r="V43" i="6"/>
  <c r="Z63" i="6"/>
  <c r="Y63" i="6" s="1"/>
  <c r="T39" i="6"/>
  <c r="T31" i="6"/>
  <c r="R31" i="6" s="1"/>
  <c r="T23" i="6"/>
  <c r="O31" i="6"/>
  <c r="N31" i="6" s="1"/>
  <c r="Q23" i="6"/>
  <c r="V99" i="6"/>
  <c r="U99" i="6" s="1"/>
  <c r="O83" i="6"/>
  <c r="N83" i="6" s="1"/>
  <c r="AD79" i="6"/>
  <c r="AJ79" i="6" s="1"/>
  <c r="AE47" i="6"/>
  <c r="AD127" i="6"/>
  <c r="AJ127" i="6" s="1"/>
  <c r="O59" i="6"/>
  <c r="T111" i="6"/>
  <c r="R111" i="6" s="1"/>
  <c r="X79" i="6"/>
  <c r="W79" i="6" s="1"/>
  <c r="AG91" i="6"/>
  <c r="AD83" i="6"/>
  <c r="AG55" i="6"/>
  <c r="AD35" i="7"/>
  <c r="AJ35" i="7" s="1"/>
  <c r="AP128" i="6"/>
  <c r="AN128" i="6" s="1"/>
  <c r="V83" i="6"/>
  <c r="U83" i="6" s="1"/>
  <c r="T87" i="6"/>
  <c r="Q75" i="6"/>
  <c r="P75" i="6" s="1"/>
  <c r="O23" i="6"/>
  <c r="N23" i="6" s="1"/>
  <c r="AD11" i="6"/>
  <c r="AJ11" i="6" s="1"/>
  <c r="X59" i="6"/>
  <c r="W59" i="6" s="1"/>
  <c r="V51" i="6"/>
  <c r="U51" i="6" s="1"/>
  <c r="O71" i="6"/>
  <c r="V95" i="6"/>
  <c r="U95" i="6" s="1"/>
  <c r="AG63" i="6"/>
  <c r="T95" i="6"/>
  <c r="R95" i="6" s="1"/>
  <c r="O79" i="6"/>
  <c r="V39" i="6"/>
  <c r="U39" i="6" s="1"/>
  <c r="V31" i="6"/>
  <c r="V23" i="6"/>
  <c r="V23" i="7"/>
  <c r="Z83" i="6"/>
  <c r="Y83" i="6" s="1"/>
  <c r="V115" i="6"/>
  <c r="U115" i="6" s="1"/>
  <c r="V63" i="6"/>
  <c r="O19" i="7"/>
  <c r="N19" i="7" s="1"/>
  <c r="O7" i="7"/>
  <c r="V91" i="6"/>
  <c r="U91" i="6" s="1"/>
  <c r="X99" i="6"/>
  <c r="X19" i="7"/>
  <c r="W19" i="7" s="1"/>
  <c r="X87" i="6"/>
  <c r="Q31" i="6"/>
  <c r="Q35" i="7"/>
  <c r="P35" i="7" s="1"/>
  <c r="T107" i="6"/>
  <c r="R107" i="6" s="1"/>
  <c r="X47" i="6"/>
  <c r="W47" i="6" s="1"/>
  <c r="X15" i="7"/>
  <c r="W15" i="7" s="1"/>
  <c r="X51" i="6"/>
  <c r="W51" i="6" s="1"/>
  <c r="O15" i="7"/>
  <c r="N15" i="7" s="1"/>
  <c r="AD51" i="6"/>
  <c r="Z15" i="7"/>
  <c r="Y15" i="7" s="1"/>
  <c r="AD15" i="7"/>
  <c r="AJ15" i="7" s="1"/>
  <c r="O123" i="6"/>
  <c r="T47" i="6"/>
  <c r="R47" i="6" s="1"/>
  <c r="Z7" i="7"/>
  <c r="Y7" i="7" s="1"/>
  <c r="AG11" i="7"/>
  <c r="V127" i="6"/>
  <c r="Q43" i="6"/>
  <c r="T43" i="7"/>
  <c r="R43" i="7" s="1"/>
  <c r="AG27" i="7"/>
  <c r="X115" i="6"/>
  <c r="N7" i="7"/>
  <c r="AC7" i="7"/>
  <c r="W107" i="6"/>
  <c r="N107" i="6"/>
  <c r="AC107" i="6"/>
  <c r="AG51" i="6"/>
  <c r="Q119" i="6"/>
  <c r="P119" i="6" s="1"/>
  <c r="Z103" i="6"/>
  <c r="Y103" i="6" s="1"/>
  <c r="AG103" i="6"/>
  <c r="V103" i="6"/>
  <c r="U103" i="6" s="1"/>
  <c r="V47" i="6"/>
  <c r="U47" i="6" s="1"/>
  <c r="Z95" i="6"/>
  <c r="Y95" i="6" s="1"/>
  <c r="Z67" i="6"/>
  <c r="Y67" i="6" s="1"/>
  <c r="AD7" i="6"/>
  <c r="AJ7" i="6" s="1"/>
  <c r="AG15" i="6"/>
  <c r="Z43" i="6"/>
  <c r="AG19" i="7"/>
  <c r="V7" i="7"/>
  <c r="U7" i="7" s="1"/>
  <c r="V27" i="7"/>
  <c r="AD31" i="7"/>
  <c r="AJ31" i="7" s="1"/>
  <c r="Q43" i="7"/>
  <c r="P43" i="7" s="1"/>
  <c r="AG43" i="7"/>
  <c r="Q11" i="7"/>
  <c r="P11" i="7" s="1"/>
  <c r="AC127" i="6"/>
  <c r="W127" i="6"/>
  <c r="N127" i="6"/>
  <c r="T51" i="6"/>
  <c r="R51" i="6" s="1"/>
  <c r="Q103" i="6"/>
  <c r="P103" i="6" s="1"/>
  <c r="AK59" i="6"/>
  <c r="AG39" i="6"/>
  <c r="Q7" i="6"/>
  <c r="Z15" i="6"/>
  <c r="Y15" i="6" s="1"/>
  <c r="AG11" i="6"/>
  <c r="X19" i="6"/>
  <c r="W19" i="6" s="1"/>
  <c r="Z23" i="7"/>
  <c r="V11" i="7"/>
  <c r="U11" i="7" s="1"/>
  <c r="W115" i="6"/>
  <c r="R115" i="6"/>
  <c r="AD111" i="6"/>
  <c r="AJ111" i="6" s="1"/>
  <c r="AD47" i="6"/>
  <c r="AJ47" i="6" s="1"/>
  <c r="Z11" i="7"/>
  <c r="Y11" i="7" s="1"/>
  <c r="X123" i="6"/>
  <c r="W123" i="6" s="1"/>
  <c r="Z111" i="6"/>
  <c r="Y111" i="6" s="1"/>
  <c r="N59" i="6"/>
  <c r="AC59" i="6"/>
  <c r="Z55" i="6"/>
  <c r="Y55" i="6" s="1"/>
  <c r="Z47" i="6"/>
  <c r="Y47" i="6" s="1"/>
  <c r="X55" i="6"/>
  <c r="W55" i="6" s="1"/>
  <c r="T119" i="6"/>
  <c r="R119" i="6" s="1"/>
  <c r="T7" i="7"/>
  <c r="R7" i="7" s="1"/>
  <c r="AD103" i="6"/>
  <c r="O23" i="7"/>
  <c r="Q111" i="6"/>
  <c r="P111" i="6" s="1"/>
  <c r="Q47" i="6"/>
  <c r="P47" i="6" s="1"/>
  <c r="O11" i="7"/>
  <c r="N11" i="7" s="1"/>
  <c r="AG127" i="6"/>
  <c r="N123" i="6"/>
  <c r="AC123" i="6"/>
  <c r="O111" i="6"/>
  <c r="N111" i="6" s="1"/>
  <c r="O55" i="6"/>
  <c r="N55" i="6" s="1"/>
  <c r="O47" i="6"/>
  <c r="N47" i="6" s="1"/>
  <c r="AC55" i="6"/>
  <c r="Z119" i="6"/>
  <c r="Y119" i="6" s="1"/>
  <c r="AG119" i="6"/>
  <c r="AG7" i="7"/>
  <c r="T103" i="6"/>
  <c r="R103" i="6" s="1"/>
  <c r="AK75" i="6"/>
  <c r="AK107" i="6"/>
  <c r="V15" i="7"/>
  <c r="U15" i="7" s="1"/>
  <c r="O39" i="7"/>
  <c r="N39" i="7" s="1"/>
  <c r="X23" i="7"/>
  <c r="W23" i="7" s="1"/>
  <c r="AK15" i="7"/>
  <c r="Z43" i="7"/>
  <c r="Y43" i="7" s="1"/>
  <c r="O35" i="7"/>
  <c r="N35" i="7" s="1"/>
  <c r="V39" i="7"/>
  <c r="O31" i="7"/>
  <c r="AD43" i="7"/>
  <c r="AJ43" i="7" s="1"/>
  <c r="AE43" i="7"/>
  <c r="AK43" i="7" s="1"/>
  <c r="AD27" i="7"/>
  <c r="AJ27" i="7" s="1"/>
  <c r="U27" i="7"/>
  <c r="AE27" i="7"/>
  <c r="AK27" i="7" s="1"/>
  <c r="U39" i="7"/>
  <c r="Y39" i="7"/>
  <c r="AE39" i="7"/>
  <c r="AK39" i="7" s="1"/>
  <c r="U35" i="7"/>
  <c r="Y35" i="7"/>
  <c r="AE35" i="7"/>
  <c r="AK35" i="7" s="1"/>
  <c r="AC19" i="7"/>
  <c r="U19" i="7"/>
  <c r="AE19" i="7"/>
  <c r="AK19" i="7" s="1"/>
  <c r="Y19" i="7"/>
  <c r="R19" i="7"/>
  <c r="X39" i="7"/>
  <c r="W39" i="7" s="1"/>
  <c r="Q23" i="7"/>
  <c r="P23" i="7" s="1"/>
  <c r="AG23" i="7"/>
  <c r="AK11" i="7"/>
  <c r="X35" i="7"/>
  <c r="W35" i="7" s="1"/>
  <c r="X31" i="7"/>
  <c r="W31" i="7" s="1"/>
  <c r="O43" i="7"/>
  <c r="N43" i="7" s="1"/>
  <c r="O27" i="7"/>
  <c r="N27" i="7" s="1"/>
  <c r="Z27" i="7"/>
  <c r="Y27" i="7" s="1"/>
  <c r="AC31" i="7"/>
  <c r="AE31" i="7"/>
  <c r="AK31" i="7" s="1"/>
  <c r="N31" i="7"/>
  <c r="P31" i="7"/>
  <c r="Y31" i="7"/>
  <c r="Q39" i="7"/>
  <c r="P39" i="7" s="1"/>
  <c r="AG39" i="7"/>
  <c r="U23" i="7"/>
  <c r="Y23" i="7"/>
  <c r="R23" i="7"/>
  <c r="AE23" i="7"/>
  <c r="AK23" i="7" s="1"/>
  <c r="N23" i="7"/>
  <c r="AG35" i="7"/>
  <c r="AG31" i="7"/>
  <c r="AK7" i="7"/>
  <c r="V43" i="7"/>
  <c r="U43" i="7" s="1"/>
  <c r="X43" i="7"/>
  <c r="W43" i="7" s="1"/>
  <c r="X27" i="7"/>
  <c r="W27" i="7" s="1"/>
  <c r="AK103" i="6"/>
  <c r="W95" i="6"/>
  <c r="AE95" i="6"/>
  <c r="AK95" i="6" s="1"/>
  <c r="W87" i="6"/>
  <c r="R87" i="6"/>
  <c r="AE87" i="6"/>
  <c r="AK87" i="6" s="1"/>
  <c r="U87" i="6"/>
  <c r="T43" i="6"/>
  <c r="R43" i="6" s="1"/>
  <c r="X7" i="6"/>
  <c r="W7" i="6" s="1"/>
  <c r="M128" i="6"/>
  <c r="AD99" i="6"/>
  <c r="AJ99" i="6" s="1"/>
  <c r="AG43" i="6"/>
  <c r="AC35" i="6"/>
  <c r="AE35" i="6"/>
  <c r="AK35" i="6" s="1"/>
  <c r="U35" i="6"/>
  <c r="Z19" i="6"/>
  <c r="Y19" i="6" s="1"/>
  <c r="AC27" i="6"/>
  <c r="AE27" i="6"/>
  <c r="AK27" i="6" s="1"/>
  <c r="U27" i="6"/>
  <c r="V119" i="6"/>
  <c r="U119" i="6" s="1"/>
  <c r="AI128" i="6"/>
  <c r="AH128" i="6" s="1"/>
  <c r="AK127" i="6"/>
  <c r="V107" i="6"/>
  <c r="U107" i="6" s="1"/>
  <c r="X91" i="6"/>
  <c r="W91" i="6" s="1"/>
  <c r="Z75" i="6"/>
  <c r="Y75" i="6" s="1"/>
  <c r="V55" i="6"/>
  <c r="U55" i="6" s="1"/>
  <c r="Q95" i="6"/>
  <c r="P95" i="6" s="1"/>
  <c r="O87" i="6"/>
  <c r="N87" i="6" s="1"/>
  <c r="Q87" i="6"/>
  <c r="P87" i="6" s="1"/>
  <c r="Q79" i="6"/>
  <c r="P79" i="6" s="1"/>
  <c r="W67" i="6"/>
  <c r="R67" i="6"/>
  <c r="AE67" i="6"/>
  <c r="AK67" i="6" s="1"/>
  <c r="T71" i="6"/>
  <c r="R71" i="6" s="1"/>
  <c r="AD71" i="6"/>
  <c r="AJ71" i="6" s="1"/>
  <c r="R63" i="6"/>
  <c r="N63" i="6"/>
  <c r="P63" i="6"/>
  <c r="AE63" i="6"/>
  <c r="AK63" i="6" s="1"/>
  <c r="U63" i="6"/>
  <c r="O39" i="6"/>
  <c r="N39" i="6" s="1"/>
  <c r="Q39" i="6"/>
  <c r="P39" i="6" s="1"/>
  <c r="X31" i="6"/>
  <c r="W31" i="6" s="1"/>
  <c r="Z31" i="6"/>
  <c r="X23" i="6"/>
  <c r="Z23" i="6"/>
  <c r="Y23" i="6" s="1"/>
  <c r="Q11" i="6"/>
  <c r="P11" i="6" s="1"/>
  <c r="T35" i="6"/>
  <c r="R35" i="6" s="1"/>
  <c r="O15" i="6"/>
  <c r="Z11" i="6"/>
  <c r="U11" i="6"/>
  <c r="Y11" i="6"/>
  <c r="R11" i="6"/>
  <c r="AE11" i="6"/>
  <c r="AK11" i="6" s="1"/>
  <c r="AG7" i="6"/>
  <c r="Q99" i="6"/>
  <c r="P99" i="6" s="1"/>
  <c r="AK51" i="6"/>
  <c r="AE43" i="6"/>
  <c r="AK43" i="6" s="1"/>
  <c r="Y43" i="6"/>
  <c r="U43" i="6"/>
  <c r="P43" i="6"/>
  <c r="AC43" i="6"/>
  <c r="O35" i="6"/>
  <c r="N35" i="6" s="1"/>
  <c r="Q35" i="6"/>
  <c r="P35" i="6" s="1"/>
  <c r="AG19" i="6"/>
  <c r="O27" i="6"/>
  <c r="N27" i="6" s="1"/>
  <c r="Q27" i="6"/>
  <c r="P27" i="6" s="1"/>
  <c r="AC79" i="6"/>
  <c r="R79" i="6"/>
  <c r="N79" i="6"/>
  <c r="AE79" i="6"/>
  <c r="AK79" i="6" s="1"/>
  <c r="U79" i="6"/>
  <c r="N71" i="6"/>
  <c r="AE71" i="6"/>
  <c r="AK71" i="6" s="1"/>
  <c r="U71" i="6"/>
  <c r="AC39" i="6"/>
  <c r="R39" i="6"/>
  <c r="AE39" i="6"/>
  <c r="AK39" i="6" s="1"/>
  <c r="V123" i="6"/>
  <c r="U123" i="6" s="1"/>
  <c r="V111" i="6"/>
  <c r="U111" i="6" s="1"/>
  <c r="Q91" i="6"/>
  <c r="P91" i="6" s="1"/>
  <c r="X83" i="6"/>
  <c r="W83" i="6" s="1"/>
  <c r="V59" i="6"/>
  <c r="U59" i="6" s="1"/>
  <c r="AD87" i="6"/>
  <c r="AJ87" i="6" s="1"/>
  <c r="Z87" i="6"/>
  <c r="Y87" i="6" s="1"/>
  <c r="Z79" i="6"/>
  <c r="Y79" i="6" s="1"/>
  <c r="AD67" i="6"/>
  <c r="AJ67" i="6" s="1"/>
  <c r="Q67" i="6"/>
  <c r="P67" i="6" s="1"/>
  <c r="AG71" i="6"/>
  <c r="Q71" i="6"/>
  <c r="P71" i="6" s="1"/>
  <c r="AK91" i="6"/>
  <c r="X39" i="6"/>
  <c r="W39" i="6" s="1"/>
  <c r="Z39" i="6"/>
  <c r="Y39" i="6" s="1"/>
  <c r="AG31" i="6"/>
  <c r="AG23" i="6"/>
  <c r="AD15" i="6"/>
  <c r="AJ15" i="6" s="1"/>
  <c r="AK47" i="6"/>
  <c r="T27" i="6"/>
  <c r="R27" i="6" s="1"/>
  <c r="X15" i="6"/>
  <c r="W15" i="6" s="1"/>
  <c r="O11" i="6"/>
  <c r="N11" i="6" s="1"/>
  <c r="Z7" i="6"/>
  <c r="P7" i="6"/>
  <c r="AC7" i="6"/>
  <c r="U7" i="6"/>
  <c r="Y7" i="6"/>
  <c r="AE7" i="6"/>
  <c r="AK7" i="6" s="1"/>
  <c r="R7" i="6"/>
  <c r="Z99" i="6"/>
  <c r="Y99" i="6" s="1"/>
  <c r="O43" i="6"/>
  <c r="N43" i="6" s="1"/>
  <c r="X35" i="6"/>
  <c r="W35" i="6" s="1"/>
  <c r="Z35" i="6"/>
  <c r="Y35" i="6" s="1"/>
  <c r="AC19" i="6"/>
  <c r="AE19" i="6"/>
  <c r="AK19" i="6" s="1"/>
  <c r="U19" i="6"/>
  <c r="X27" i="6"/>
  <c r="W27" i="6" s="1"/>
  <c r="Z27" i="6"/>
  <c r="Y27" i="6" s="1"/>
  <c r="AE15" i="6"/>
  <c r="AK15" i="6" s="1"/>
  <c r="U15" i="6"/>
  <c r="N15" i="6"/>
  <c r="AQ128" i="6"/>
  <c r="AO128" i="6" s="1"/>
  <c r="AK111" i="6"/>
  <c r="Z91" i="6"/>
  <c r="Y91" i="6" s="1"/>
  <c r="Q83" i="6"/>
  <c r="P83" i="6" s="1"/>
  <c r="X75" i="6"/>
  <c r="W75" i="6" s="1"/>
  <c r="V67" i="6"/>
  <c r="U67" i="6" s="1"/>
  <c r="Z71" i="6"/>
  <c r="Y71" i="6" s="1"/>
  <c r="AC31" i="6"/>
  <c r="AE31" i="6"/>
  <c r="AK31" i="6" s="1"/>
  <c r="U31" i="6"/>
  <c r="Y31" i="6"/>
  <c r="P31" i="6"/>
  <c r="AC23" i="6"/>
  <c r="W23" i="6"/>
  <c r="R23" i="6"/>
  <c r="AE23" i="6"/>
  <c r="AK23" i="6" s="1"/>
  <c r="U23" i="6"/>
  <c r="P23" i="6"/>
  <c r="Q15" i="6"/>
  <c r="P15" i="6" s="1"/>
  <c r="T19" i="6"/>
  <c r="R19" i="6" s="1"/>
  <c r="X11" i="6"/>
  <c r="W11" i="6" s="1"/>
  <c r="O7" i="6"/>
  <c r="N7" i="6" s="1"/>
  <c r="AK119" i="6"/>
  <c r="AC99" i="6"/>
  <c r="W99" i="6"/>
  <c r="N99" i="6"/>
  <c r="AE99" i="6"/>
  <c r="AK99" i="6" s="1"/>
  <c r="T99" i="6"/>
  <c r="R99" i="6" s="1"/>
  <c r="X43" i="6"/>
  <c r="W43" i="6" s="1"/>
  <c r="AG35" i="6"/>
  <c r="O19" i="6"/>
  <c r="N19" i="6" s="1"/>
  <c r="Q19" i="6"/>
  <c r="P19" i="6" s="1"/>
  <c r="AG27" i="6"/>
  <c r="AT36" i="18" l="1"/>
  <c r="AT37" i="18" s="1"/>
  <c r="AT38" i="18" s="1"/>
  <c r="AU35" i="18"/>
  <c r="AT100" i="16"/>
  <c r="AT101" i="16" s="1"/>
  <c r="AT102" i="16" s="1"/>
  <c r="AU99" i="16"/>
  <c r="AR40" i="13"/>
  <c r="AR41" i="13" s="1"/>
  <c r="AR42" i="13" s="1"/>
  <c r="AS39" i="13"/>
  <c r="AC23" i="7"/>
  <c r="AC39" i="7"/>
  <c r="AC43" i="7"/>
  <c r="AC35" i="7"/>
  <c r="AC27" i="7"/>
  <c r="AA19" i="7"/>
  <c r="AC15" i="7"/>
  <c r="AC11" i="7"/>
  <c r="AE123" i="6"/>
  <c r="AK123" i="6" s="1"/>
  <c r="AC119" i="6"/>
  <c r="AC115" i="6"/>
  <c r="AC111" i="6"/>
  <c r="AJ103" i="6"/>
  <c r="AC103" i="6"/>
  <c r="AC95" i="6"/>
  <c r="AC87" i="6"/>
  <c r="AJ83" i="6"/>
  <c r="AC83" i="6"/>
  <c r="AK80" i="6"/>
  <c r="AE83" i="6"/>
  <c r="AK83" i="6" s="1"/>
  <c r="AJ75" i="6"/>
  <c r="AC75" i="6"/>
  <c r="AC71" i="6"/>
  <c r="AC67" i="6"/>
  <c r="AC63" i="6"/>
  <c r="AB128" i="6"/>
  <c r="AA128" i="6" s="1"/>
  <c r="AJ51" i="6"/>
  <c r="AC51" i="6"/>
  <c r="AC47" i="6"/>
  <c r="AC15" i="6"/>
  <c r="AC11" i="6"/>
  <c r="AA11" i="6"/>
  <c r="AG128" i="6"/>
  <c r="AF128" i="6" s="1"/>
  <c r="AD128" i="6"/>
  <c r="AC128" i="6" s="1"/>
  <c r="V128" i="6"/>
  <c r="U128" i="6" s="1"/>
  <c r="Q128" i="6"/>
  <c r="P128" i="6" s="1"/>
  <c r="O128" i="6"/>
  <c r="N128" i="6" s="1"/>
  <c r="X128" i="6"/>
  <c r="W128" i="6" s="1"/>
  <c r="Z128" i="6"/>
  <c r="Y128" i="6" s="1"/>
  <c r="L128" i="6"/>
  <c r="T128" i="6"/>
  <c r="R128" i="6" s="1"/>
  <c r="AU39" i="18" l="1"/>
  <c r="AT40" i="18"/>
  <c r="AT41" i="18" s="1"/>
  <c r="AT42" i="18" s="1"/>
  <c r="AS43" i="13"/>
  <c r="AR44" i="13"/>
  <c r="AR45" i="13" s="1"/>
  <c r="AR46" i="13" s="1"/>
  <c r="AU103" i="16"/>
  <c r="AT104" i="16"/>
  <c r="AT105" i="16" s="1"/>
  <c r="AT106" i="16" s="1"/>
  <c r="AE128" i="6"/>
  <c r="AK128" i="6" s="1"/>
  <c r="AJ128" i="6"/>
  <c r="AU43" i="18" l="1"/>
  <c r="AT44" i="18"/>
  <c r="AT45" i="18" s="1"/>
  <c r="AT46" i="18" s="1"/>
  <c r="AR48" i="13"/>
  <c r="AR49" i="13" s="1"/>
  <c r="AR50" i="13" s="1"/>
  <c r="AS47" i="13"/>
  <c r="AT108" i="16"/>
  <c r="AT109" i="16" s="1"/>
  <c r="AT110" i="16" s="1"/>
  <c r="AU107" i="16"/>
  <c r="AT3" i="6"/>
  <c r="AT4" i="6" s="1"/>
  <c r="AT5" i="6" s="1"/>
  <c r="AT6" i="6" s="1"/>
  <c r="AT48" i="18" l="1"/>
  <c r="AT49" i="18" s="1"/>
  <c r="AT50" i="18" s="1"/>
  <c r="AU47" i="18"/>
  <c r="AT112" i="16"/>
  <c r="AT113" i="16" s="1"/>
  <c r="AT114" i="16" s="1"/>
  <c r="AU111" i="16"/>
  <c r="AS51" i="13"/>
  <c r="AR52" i="13"/>
  <c r="AR53" i="13" s="1"/>
  <c r="AR54" i="13" s="1"/>
  <c r="AT8" i="6"/>
  <c r="AT9" i="6" s="1"/>
  <c r="AT10" i="6" s="1"/>
  <c r="AU7" i="6"/>
  <c r="AT52" i="18" l="1"/>
  <c r="AT53" i="18" s="1"/>
  <c r="AT54" i="18" s="1"/>
  <c r="AU55" i="18" s="1"/>
  <c r="AU51" i="18"/>
  <c r="AR56" i="13"/>
  <c r="AR57" i="13" s="1"/>
  <c r="AR58" i="13" s="1"/>
  <c r="AS55" i="13"/>
  <c r="AU115" i="16"/>
  <c r="AT116" i="16"/>
  <c r="AT117" i="16" s="1"/>
  <c r="AT118" i="16" s="1"/>
  <c r="AU11" i="6"/>
  <c r="AT12" i="6"/>
  <c r="AT13" i="6" s="1"/>
  <c r="AT14" i="6" s="1"/>
  <c r="AT120" i="16" l="1"/>
  <c r="AT121" i="16" s="1"/>
  <c r="AT122" i="16" s="1"/>
  <c r="AU119" i="16"/>
  <c r="AS59" i="13"/>
  <c r="AR60" i="13"/>
  <c r="AR61" i="13" s="1"/>
  <c r="AR62" i="13" s="1"/>
  <c r="AT16" i="6"/>
  <c r="AT17" i="6" s="1"/>
  <c r="AT18" i="6" s="1"/>
  <c r="AU15" i="6"/>
  <c r="AT124" i="16" l="1"/>
  <c r="AT125" i="16" s="1"/>
  <c r="AT126" i="16" s="1"/>
  <c r="AU127" i="16" s="1"/>
  <c r="AT3" i="17" s="1"/>
  <c r="AT4" i="17" s="1"/>
  <c r="AT5" i="17" s="1"/>
  <c r="AT6" i="17" s="1"/>
  <c r="AU123" i="16"/>
  <c r="AR64" i="13"/>
  <c r="AR65" i="13" s="1"/>
  <c r="AR66" i="13" s="1"/>
  <c r="AS63" i="13"/>
  <c r="AU19" i="6"/>
  <c r="AT20" i="6"/>
  <c r="AT21" i="6" s="1"/>
  <c r="AT22" i="6" s="1"/>
  <c r="AT24" i="6" s="1"/>
  <c r="AU7" i="17" l="1"/>
  <c r="AT8" i="17"/>
  <c r="AT9" i="17" s="1"/>
  <c r="AT10" i="17" s="1"/>
  <c r="AS67" i="13"/>
  <c r="AR68" i="13"/>
  <c r="AR69" i="13" s="1"/>
  <c r="AR70" i="13" s="1"/>
  <c r="AU23" i="6"/>
  <c r="AT25" i="6"/>
  <c r="AT26" i="6" s="1"/>
  <c r="AS71" i="13" l="1"/>
  <c r="AR72" i="13"/>
  <c r="AR73" i="13" s="1"/>
  <c r="AR74" i="13" s="1"/>
  <c r="AU11" i="17"/>
  <c r="AT12" i="17"/>
  <c r="AT13" i="17" s="1"/>
  <c r="AT14" i="17" s="1"/>
  <c r="AT28" i="6"/>
  <c r="AT29" i="6" s="1"/>
  <c r="AT30" i="6" s="1"/>
  <c r="AU27" i="6"/>
  <c r="AU15" i="17" l="1"/>
  <c r="AT16" i="17"/>
  <c r="AT17" i="17" s="1"/>
  <c r="AT18" i="17" s="1"/>
  <c r="AS75" i="13"/>
  <c r="AR76" i="13"/>
  <c r="AR77" i="13" s="1"/>
  <c r="AR78" i="13" s="1"/>
  <c r="AU31" i="6"/>
  <c r="AT32" i="6"/>
  <c r="AT33" i="6" s="1"/>
  <c r="AT34" i="6" s="1"/>
  <c r="AR80" i="13" l="1"/>
  <c r="AR81" i="13" s="1"/>
  <c r="AR82" i="13" s="1"/>
  <c r="AS79" i="13"/>
  <c r="AU19" i="17"/>
  <c r="AT20" i="17"/>
  <c r="AT21" i="17" s="1"/>
  <c r="AT22" i="17" s="1"/>
  <c r="AU35" i="6"/>
  <c r="AT36" i="6"/>
  <c r="AT37" i="6" s="1"/>
  <c r="AT38" i="6" s="1"/>
  <c r="AU23" i="17" l="1"/>
  <c r="AT24" i="17"/>
  <c r="AT25" i="17" s="1"/>
  <c r="AT26" i="17" s="1"/>
  <c r="AS83" i="13"/>
  <c r="AR84" i="13"/>
  <c r="AR85" i="13" s="1"/>
  <c r="AR86" i="13" s="1"/>
  <c r="AU39" i="6"/>
  <c r="AT40" i="6"/>
  <c r="AT41" i="6" s="1"/>
  <c r="AT42" i="6" s="1"/>
  <c r="AU27" i="17" l="1"/>
  <c r="AT28" i="17"/>
  <c r="AT29" i="17" s="1"/>
  <c r="AT30" i="17" s="1"/>
  <c r="AS87" i="13"/>
  <c r="AR88" i="13"/>
  <c r="AR89" i="13" s="1"/>
  <c r="AR90" i="13" s="1"/>
  <c r="AU43" i="6"/>
  <c r="AT44" i="6"/>
  <c r="AT45" i="6" s="1"/>
  <c r="AT46" i="6" s="1"/>
  <c r="AT48" i="6" s="1"/>
  <c r="AT32" i="17" l="1"/>
  <c r="AT33" i="17" s="1"/>
  <c r="AT34" i="17" s="1"/>
  <c r="AU31" i="17"/>
  <c r="AR92" i="13"/>
  <c r="AR93" i="13" s="1"/>
  <c r="AR94" i="13" s="1"/>
  <c r="AS91" i="13"/>
  <c r="AU47" i="6"/>
  <c r="AT49" i="6"/>
  <c r="AT50" i="6" s="1"/>
  <c r="AS95" i="13" l="1"/>
  <c r="AR96" i="13"/>
  <c r="AR97" i="13" s="1"/>
  <c r="AR98" i="13" s="1"/>
  <c r="AU35" i="17"/>
  <c r="AT36" i="17"/>
  <c r="AT37" i="17" s="1"/>
  <c r="AT38" i="17" s="1"/>
  <c r="AU51" i="6"/>
  <c r="AT52" i="6"/>
  <c r="AT53" i="6" s="1"/>
  <c r="AT54" i="6" s="1"/>
  <c r="AU39" i="17" l="1"/>
  <c r="AT40" i="17"/>
  <c r="AT41" i="17" s="1"/>
  <c r="AT42" i="17" s="1"/>
  <c r="AR100" i="13"/>
  <c r="AR101" i="13" s="1"/>
  <c r="AR102" i="13" s="1"/>
  <c r="AS99" i="13"/>
  <c r="AU55" i="6"/>
  <c r="AT56" i="6"/>
  <c r="AT57" i="6" s="1"/>
  <c r="AT58" i="6" s="1"/>
  <c r="AU43" i="17" l="1"/>
  <c r="AT44" i="17"/>
  <c r="AT45" i="17" s="1"/>
  <c r="AT46" i="17" s="1"/>
  <c r="AS103" i="13"/>
  <c r="AR104" i="13"/>
  <c r="AR105" i="13" s="1"/>
  <c r="AR106" i="13" s="1"/>
  <c r="AU59" i="6"/>
  <c r="AT60" i="6"/>
  <c r="AT61" i="6" s="1"/>
  <c r="AT62" i="6" s="1"/>
  <c r="AU47" i="17" l="1"/>
  <c r="AT48" i="17"/>
  <c r="AT49" i="17" s="1"/>
  <c r="AT50" i="17" s="1"/>
  <c r="AR108" i="13"/>
  <c r="AR109" i="13" s="1"/>
  <c r="AR110" i="13" s="1"/>
  <c r="AS107" i="13"/>
  <c r="AU63" i="6"/>
  <c r="AT64" i="6"/>
  <c r="AT65" i="6" s="1"/>
  <c r="AT66" i="6" s="1"/>
  <c r="AT52" i="17" l="1"/>
  <c r="AT53" i="17" s="1"/>
  <c r="AT54" i="17" s="1"/>
  <c r="AU51" i="17"/>
  <c r="AS111" i="13"/>
  <c r="AR112" i="13"/>
  <c r="AR113" i="13" s="1"/>
  <c r="AR114" i="13" s="1"/>
  <c r="AU67" i="6"/>
  <c r="AT68" i="6"/>
  <c r="AT69" i="6" s="1"/>
  <c r="AT70" i="6" s="1"/>
  <c r="AT72" i="6" s="1"/>
  <c r="AS115" i="13" l="1"/>
  <c r="AR116" i="13"/>
  <c r="AR117" i="13" s="1"/>
  <c r="AR118" i="13" s="1"/>
  <c r="AT56" i="17"/>
  <c r="AT57" i="17" s="1"/>
  <c r="AT58" i="17" s="1"/>
  <c r="AU55" i="17"/>
  <c r="AU71" i="6"/>
  <c r="AT73" i="6"/>
  <c r="AT74" i="6" s="1"/>
  <c r="AS119" i="13" l="1"/>
  <c r="AR120" i="13"/>
  <c r="AR121" i="13" s="1"/>
  <c r="AR122" i="13" s="1"/>
  <c r="AU59" i="17"/>
  <c r="AT60" i="17"/>
  <c r="AT61" i="17" s="1"/>
  <c r="AT62" i="17" s="1"/>
  <c r="AU75" i="6"/>
  <c r="AT76" i="6"/>
  <c r="AT77" i="6" s="1"/>
  <c r="AT78" i="6" s="1"/>
  <c r="AT80" i="6" s="1"/>
  <c r="AS123" i="13" l="1"/>
  <c r="AR124" i="13"/>
  <c r="AR125" i="13" s="1"/>
  <c r="AR126" i="13" s="1"/>
  <c r="AS127" i="13" s="1"/>
  <c r="AT3" i="14" s="1"/>
  <c r="AT4" i="14" s="1"/>
  <c r="AT5" i="14" s="1"/>
  <c r="AT6" i="14" s="1"/>
  <c r="AU63" i="17"/>
  <c r="AT64" i="17"/>
  <c r="AT65" i="17" s="1"/>
  <c r="AT66" i="17" s="1"/>
  <c r="AU79" i="6"/>
  <c r="AT81" i="6"/>
  <c r="AT82" i="6" s="1"/>
  <c r="AT8" i="14" l="1"/>
  <c r="AT9" i="14" s="1"/>
  <c r="AT10" i="14" s="1"/>
  <c r="AU7" i="14"/>
  <c r="AT68" i="17"/>
  <c r="AT69" i="17" s="1"/>
  <c r="AT70" i="17" s="1"/>
  <c r="AU67" i="17"/>
  <c r="AU83" i="6"/>
  <c r="AT84" i="6"/>
  <c r="AT85" i="6" s="1"/>
  <c r="AT86" i="6" s="1"/>
  <c r="AU71" i="17" l="1"/>
  <c r="AT72" i="17"/>
  <c r="AT73" i="17" s="1"/>
  <c r="AT74" i="17" s="1"/>
  <c r="AT12" i="14"/>
  <c r="AT13" i="14" s="1"/>
  <c r="AT14" i="14" s="1"/>
  <c r="AU11" i="14"/>
  <c r="AU87" i="6"/>
  <c r="AT88" i="6"/>
  <c r="AT89" i="6" s="1"/>
  <c r="AT90" i="6" s="1"/>
  <c r="AU15" i="14" l="1"/>
  <c r="AT16" i="14"/>
  <c r="AT17" i="14" s="1"/>
  <c r="AT18" i="14" s="1"/>
  <c r="AT76" i="17"/>
  <c r="AT77" i="17" s="1"/>
  <c r="AT78" i="17" s="1"/>
  <c r="AU75" i="17"/>
  <c r="AU91" i="6"/>
  <c r="AT92" i="6"/>
  <c r="AT93" i="6" s="1"/>
  <c r="AT94" i="6" s="1"/>
  <c r="AT96" i="6" s="1"/>
  <c r="AU79" i="17" l="1"/>
  <c r="AT80" i="17"/>
  <c r="AT81" i="17" s="1"/>
  <c r="AT82" i="17" s="1"/>
  <c r="AT20" i="14"/>
  <c r="AT21" i="14" s="1"/>
  <c r="AT22" i="14" s="1"/>
  <c r="AU19" i="14"/>
  <c r="AU95" i="6"/>
  <c r="AT97" i="6"/>
  <c r="AT98" i="6" s="1"/>
  <c r="AT100" i="6" s="1"/>
  <c r="AU23" i="14" l="1"/>
  <c r="AT24" i="14"/>
  <c r="AT25" i="14" s="1"/>
  <c r="AT26" i="14" s="1"/>
  <c r="AU83" i="17"/>
  <c r="AT84" i="17"/>
  <c r="AT85" i="17" s="1"/>
  <c r="AT86" i="17" s="1"/>
  <c r="AU99" i="6"/>
  <c r="AT101" i="6"/>
  <c r="AT102" i="6" s="1"/>
  <c r="AT104" i="6" s="1"/>
  <c r="AU87" i="17" l="1"/>
  <c r="AT88" i="17"/>
  <c r="AT89" i="17" s="1"/>
  <c r="AT90" i="17" s="1"/>
  <c r="AU27" i="14"/>
  <c r="AT28" i="14"/>
  <c r="AT29" i="14" s="1"/>
  <c r="AT30" i="14" s="1"/>
  <c r="AU103" i="6"/>
  <c r="AT105" i="6"/>
  <c r="AT106" i="6" s="1"/>
  <c r="AT108" i="6" s="1"/>
  <c r="AU31" i="14" l="1"/>
  <c r="AT32" i="14"/>
  <c r="AT33" i="14" s="1"/>
  <c r="AT34" i="14" s="1"/>
  <c r="AU91" i="17"/>
  <c r="AT92" i="17"/>
  <c r="AT93" i="17" s="1"/>
  <c r="AT94" i="17" s="1"/>
  <c r="AU107" i="6"/>
  <c r="AT109" i="6"/>
  <c r="AT110" i="6" s="1"/>
  <c r="AU35" i="14" l="1"/>
  <c r="AT36" i="14"/>
  <c r="AT37" i="14" s="1"/>
  <c r="AT38" i="14" s="1"/>
  <c r="AU95" i="17"/>
  <c r="AT96" i="17"/>
  <c r="AT97" i="17" s="1"/>
  <c r="AT98" i="17" s="1"/>
  <c r="AU111" i="6"/>
  <c r="AT112" i="6"/>
  <c r="AT113" i="6" s="1"/>
  <c r="AT114" i="6" s="1"/>
  <c r="AU39" i="14" l="1"/>
  <c r="AT40" i="14"/>
  <c r="AT41" i="14" s="1"/>
  <c r="AT42" i="14" s="1"/>
  <c r="AU99" i="17"/>
  <c r="AT100" i="17"/>
  <c r="AT101" i="17" s="1"/>
  <c r="AT102" i="17" s="1"/>
  <c r="AU115" i="6"/>
  <c r="AT116" i="6"/>
  <c r="AT117" i="6" s="1"/>
  <c r="AT118" i="6" s="1"/>
  <c r="AT120" i="6" s="1"/>
  <c r="AT104" i="17" l="1"/>
  <c r="AT105" i="17" s="1"/>
  <c r="AT106" i="17" s="1"/>
  <c r="AU103" i="17"/>
  <c r="AU43" i="14"/>
  <c r="AT44" i="14"/>
  <c r="AT45" i="14" s="1"/>
  <c r="AT46" i="14" s="1"/>
  <c r="AU119" i="6"/>
  <c r="AT121" i="6"/>
  <c r="AT122" i="6" s="1"/>
  <c r="AT48" i="14" l="1"/>
  <c r="AT49" i="14" s="1"/>
  <c r="AT50" i="14" s="1"/>
  <c r="AU47" i="14"/>
  <c r="AU107" i="17"/>
  <c r="AT108" i="17"/>
  <c r="AT109" i="17" s="1"/>
  <c r="AT110" i="17" s="1"/>
  <c r="AT124" i="6"/>
  <c r="AT125" i="6" s="1"/>
  <c r="AT126" i="6" s="1"/>
  <c r="AU127" i="6" s="1"/>
  <c r="AT3" i="7" s="1"/>
  <c r="AT4" i="7" s="1"/>
  <c r="AT5" i="7" s="1"/>
  <c r="AT6" i="7" s="1"/>
  <c r="AU123" i="6"/>
  <c r="AU111" i="17" l="1"/>
  <c r="AT112" i="17"/>
  <c r="AT113" i="17" s="1"/>
  <c r="AT114" i="17" s="1"/>
  <c r="AT52" i="14"/>
  <c r="AT53" i="14" s="1"/>
  <c r="AT54" i="14" s="1"/>
  <c r="AU51" i="14"/>
  <c r="AT8" i="7"/>
  <c r="AT9" i="7" s="1"/>
  <c r="AT10" i="7" s="1"/>
  <c r="AU7" i="7"/>
  <c r="AT116" i="17" l="1"/>
  <c r="AT117" i="17" s="1"/>
  <c r="AT118" i="17" s="1"/>
  <c r="AU115" i="17"/>
  <c r="AT56" i="14"/>
  <c r="AT57" i="14" s="1"/>
  <c r="AT58" i="14" s="1"/>
  <c r="AU55" i="14"/>
  <c r="AU11" i="7"/>
  <c r="AT12" i="7"/>
  <c r="AT13" i="7" s="1"/>
  <c r="AT14" i="7" s="1"/>
  <c r="AU59" i="14" l="1"/>
  <c r="AT60" i="14"/>
  <c r="AT61" i="14" s="1"/>
  <c r="AT62" i="14" s="1"/>
  <c r="AU119" i="17"/>
  <c r="AT120" i="17"/>
  <c r="AT121" i="17" s="1"/>
  <c r="AT122" i="17" s="1"/>
  <c r="AU15" i="7"/>
  <c r="AT16" i="7"/>
  <c r="AT17" i="7" s="1"/>
  <c r="AT18" i="7" s="1"/>
  <c r="AT64" i="14" l="1"/>
  <c r="AT65" i="14" s="1"/>
  <c r="AT66" i="14" s="1"/>
  <c r="AU63" i="14"/>
  <c r="AU123" i="17"/>
  <c r="AT124" i="17"/>
  <c r="AT125" i="17" s="1"/>
  <c r="AT126" i="17" s="1"/>
  <c r="AU127" i="17" s="1"/>
  <c r="AU19" i="7"/>
  <c r="AT20" i="7"/>
  <c r="AT21" i="7" s="1"/>
  <c r="AT22" i="7" s="1"/>
  <c r="AT68" i="14" l="1"/>
  <c r="AT69" i="14" s="1"/>
  <c r="AT70" i="14" s="1"/>
  <c r="AU67" i="14"/>
  <c r="AU23" i="7"/>
  <c r="AT24" i="7"/>
  <c r="AT25" i="7" s="1"/>
  <c r="AT26" i="7" s="1"/>
  <c r="AT72" i="14" l="1"/>
  <c r="AT73" i="14" s="1"/>
  <c r="AT74" i="14" s="1"/>
  <c r="AU71" i="14"/>
  <c r="AU27" i="7"/>
  <c r="AT28" i="7"/>
  <c r="AT29" i="7" s="1"/>
  <c r="AT30" i="7" s="1"/>
  <c r="AU75" i="14" l="1"/>
  <c r="AT76" i="14"/>
  <c r="AT77" i="14" s="1"/>
  <c r="AT78" i="14" s="1"/>
  <c r="AU31" i="7"/>
  <c r="AT32" i="7"/>
  <c r="AT33" i="7" s="1"/>
  <c r="AT34" i="7" s="1"/>
  <c r="AU79" i="14" l="1"/>
  <c r="AT80" i="14"/>
  <c r="AT81" i="14" s="1"/>
  <c r="AT82" i="14" s="1"/>
  <c r="AU35" i="7"/>
  <c r="AT36" i="7"/>
  <c r="AT37" i="7" s="1"/>
  <c r="AT38" i="7" s="1"/>
  <c r="AT84" i="14" l="1"/>
  <c r="AT85" i="14" s="1"/>
  <c r="AT86" i="14" s="1"/>
  <c r="AU83" i="14"/>
  <c r="AU39" i="7"/>
  <c r="AT40" i="7"/>
  <c r="AT41" i="7" s="1"/>
  <c r="AT42" i="7" s="1"/>
  <c r="AT44" i="7" s="1"/>
  <c r="AT45" i="7" s="1"/>
  <c r="AT46" i="7" s="1"/>
  <c r="AT88" i="14" l="1"/>
  <c r="AT89" i="14" s="1"/>
  <c r="AT90" i="14" s="1"/>
  <c r="AU87" i="14"/>
  <c r="AT48" i="7"/>
  <c r="AT49" i="7" s="1"/>
  <c r="AT50" i="7" s="1"/>
  <c r="AU47" i="7"/>
  <c r="AU43" i="7"/>
  <c r="AU91" i="14" l="1"/>
  <c r="AT92" i="14"/>
  <c r="AT93" i="14" s="1"/>
  <c r="AT94" i="14" s="1"/>
  <c r="AT52" i="7"/>
  <c r="AT53" i="7" s="1"/>
  <c r="AT54" i="7" s="1"/>
  <c r="AU51" i="7"/>
  <c r="AU95" i="14" l="1"/>
  <c r="AT96" i="14"/>
  <c r="AT97" i="14" s="1"/>
  <c r="AT98" i="14" s="1"/>
  <c r="AU55" i="7"/>
  <c r="AT56" i="7"/>
  <c r="AT57" i="7" s="1"/>
  <c r="AT58" i="7" s="1"/>
  <c r="AT100" i="14" l="1"/>
  <c r="AT101" i="14" s="1"/>
  <c r="AT102" i="14" s="1"/>
  <c r="AU99" i="14"/>
  <c r="AT60" i="7"/>
  <c r="AT61" i="7" s="1"/>
  <c r="AT62" i="7" s="1"/>
  <c r="AU59" i="7"/>
  <c r="AT104" i="14" l="1"/>
  <c r="AT105" i="14" s="1"/>
  <c r="AT106" i="14" s="1"/>
  <c r="AU103" i="14"/>
  <c r="AU63" i="7"/>
  <c r="AT64" i="7"/>
  <c r="AT65" i="7" s="1"/>
  <c r="AT66" i="7" s="1"/>
  <c r="AT108" i="14" l="1"/>
  <c r="AT109" i="14" s="1"/>
  <c r="AT110" i="14" s="1"/>
  <c r="AU107" i="14"/>
  <c r="AT68" i="7"/>
  <c r="AT69" i="7" s="1"/>
  <c r="AT70" i="7" s="1"/>
  <c r="AU67" i="7"/>
  <c r="AT112" i="14" l="1"/>
  <c r="AT113" i="14" s="1"/>
  <c r="AT114" i="14" s="1"/>
  <c r="AU111" i="14"/>
  <c r="AT72" i="7"/>
  <c r="AT73" i="7" s="1"/>
  <c r="AT74" i="7" s="1"/>
  <c r="AU71" i="7"/>
  <c r="AT116" i="14" l="1"/>
  <c r="AT117" i="14" s="1"/>
  <c r="AT118" i="14" s="1"/>
  <c r="AU115" i="14"/>
  <c r="AU75" i="7"/>
  <c r="AT76" i="7"/>
  <c r="AT77" i="7" s="1"/>
  <c r="AT78" i="7" s="1"/>
  <c r="AU119" i="14" l="1"/>
  <c r="AT120" i="14"/>
  <c r="AT121" i="14" s="1"/>
  <c r="AT122" i="14" s="1"/>
  <c r="AU79" i="7"/>
  <c r="AT80" i="7"/>
  <c r="AT81" i="7" s="1"/>
  <c r="AT82" i="7" s="1"/>
  <c r="AU123" i="14" l="1"/>
  <c r="AT124" i="14"/>
  <c r="AT125" i="14" s="1"/>
  <c r="AT126" i="14" s="1"/>
  <c r="AU127" i="14" s="1"/>
  <c r="AT3" i="15" s="1"/>
  <c r="AT4" i="15" s="1"/>
  <c r="AT5" i="15" s="1"/>
  <c r="AT6" i="15" s="1"/>
  <c r="AT84" i="7"/>
  <c r="AT85" i="7" s="1"/>
  <c r="AT86" i="7" s="1"/>
  <c r="AU83" i="7"/>
  <c r="AU7" i="15" l="1"/>
  <c r="AT8" i="15"/>
  <c r="AT9" i="15" s="1"/>
  <c r="AT10" i="15" s="1"/>
  <c r="AU87" i="7"/>
  <c r="AT88" i="7"/>
  <c r="AT89" i="7" s="1"/>
  <c r="AT90" i="7" s="1"/>
  <c r="AU11" i="15" l="1"/>
  <c r="AT12" i="15"/>
  <c r="AT13" i="15" s="1"/>
  <c r="AT14" i="15" s="1"/>
  <c r="AU91" i="7"/>
  <c r="AT92" i="7"/>
  <c r="AT93" i="7" s="1"/>
  <c r="AT94" i="7" s="1"/>
  <c r="AU95" i="7" s="1"/>
  <c r="AT16" i="15" l="1"/>
  <c r="AT17" i="15" s="1"/>
  <c r="AT18" i="15" s="1"/>
  <c r="AU15" i="15"/>
  <c r="AU19" i="15" l="1"/>
  <c r="AT20" i="15"/>
  <c r="AT21" i="15" s="1"/>
  <c r="AT22" i="15" s="1"/>
  <c r="AT24" i="15" l="1"/>
  <c r="AT25" i="15" s="1"/>
  <c r="AT26" i="15" s="1"/>
  <c r="AU23" i="15"/>
  <c r="AU27" i="15" l="1"/>
  <c r="AT28" i="15"/>
  <c r="AT29" i="15" s="1"/>
  <c r="AT30" i="15" s="1"/>
  <c r="AU31" i="15" l="1"/>
  <c r="AT32" i="15"/>
  <c r="AT33" i="15" s="1"/>
  <c r="AT34" i="15" s="1"/>
  <c r="AT36" i="15" l="1"/>
  <c r="AT37" i="15" s="1"/>
  <c r="AT38" i="15" s="1"/>
  <c r="AU35" i="15"/>
  <c r="AU39" i="15" l="1"/>
  <c r="AT40" i="15"/>
  <c r="AT41" i="15" s="1"/>
  <c r="AT42" i="15" s="1"/>
  <c r="AU43" i="15" l="1"/>
  <c r="AT44" i="15"/>
  <c r="AT45" i="15" s="1"/>
  <c r="AT46" i="15" s="1"/>
  <c r="AT48" i="15" l="1"/>
  <c r="AT49" i="15" s="1"/>
  <c r="AT50" i="15" s="1"/>
  <c r="AU47" i="15"/>
  <c r="AT52" i="15" l="1"/>
  <c r="AT53" i="15" s="1"/>
  <c r="AT54" i="15" s="1"/>
  <c r="AU51" i="15"/>
  <c r="AU55" i="15" l="1"/>
  <c r="AT56" i="15"/>
  <c r="AT57" i="15" s="1"/>
  <c r="AT58" i="15" s="1"/>
  <c r="AU59" i="15" l="1"/>
  <c r="AT60" i="15"/>
  <c r="AT61" i="15" s="1"/>
  <c r="AT62" i="15" s="1"/>
  <c r="AU63" i="15" l="1"/>
  <c r="AT64" i="15"/>
  <c r="AT65" i="15" s="1"/>
  <c r="AT66" i="15" s="1"/>
  <c r="AU67" i="15" l="1"/>
  <c r="AT68" i="15"/>
  <c r="AT69" i="15" s="1"/>
  <c r="AT70" i="15" s="1"/>
  <c r="AT72" i="15" l="1"/>
  <c r="AT73" i="15" s="1"/>
  <c r="AT74" i="15" s="1"/>
  <c r="AU71" i="15"/>
  <c r="AT76" i="15" l="1"/>
  <c r="AT77" i="15" s="1"/>
  <c r="AT78" i="15" s="1"/>
  <c r="AU75" i="15"/>
  <c r="AT80" i="15" l="1"/>
  <c r="AT81" i="15" s="1"/>
  <c r="AT82" i="15" s="1"/>
  <c r="AU79" i="15"/>
  <c r="AT84" i="15" l="1"/>
  <c r="AT85" i="15" s="1"/>
  <c r="AT86" i="15" s="1"/>
  <c r="AU83" i="15"/>
  <c r="AU87" i="15" l="1"/>
  <c r="AT88" i="15"/>
  <c r="AT89" i="15" s="1"/>
  <c r="AT90" i="15" s="1"/>
  <c r="AU91" i="15" l="1"/>
  <c r="AT92" i="15"/>
  <c r="AT93" i="15" s="1"/>
  <c r="AT94" i="15" s="1"/>
  <c r="AU95" i="15" l="1"/>
  <c r="AT96" i="15"/>
  <c r="AT97" i="15" s="1"/>
  <c r="AT98" i="15" s="1"/>
  <c r="AU99" i="15" l="1"/>
  <c r="AT100" i="15"/>
  <c r="AT101" i="15" s="1"/>
  <c r="AT102" i="15" s="1"/>
  <c r="AT104" i="15" l="1"/>
  <c r="AT105" i="15" s="1"/>
  <c r="AT106" i="15" s="1"/>
  <c r="AU103" i="15"/>
  <c r="AU107" i="15" l="1"/>
  <c r="AT108" i="15"/>
  <c r="AT109" i="15" s="1"/>
  <c r="AT110" i="15" s="1"/>
  <c r="AU111" i="15" l="1"/>
  <c r="AT112" i="15"/>
  <c r="AT113" i="15" s="1"/>
  <c r="AT114" i="15" s="1"/>
  <c r="AU115" i="15" l="1"/>
  <c r="AT116" i="15"/>
  <c r="AT117" i="15" s="1"/>
  <c r="AT118" i="15" s="1"/>
  <c r="AT120" i="15" l="1"/>
  <c r="AT121" i="15" s="1"/>
  <c r="AT122" i="15" s="1"/>
  <c r="AU119" i="15"/>
  <c r="AT124" i="15" l="1"/>
  <c r="AT125" i="15" s="1"/>
  <c r="AT126" i="15" s="1"/>
  <c r="AU127" i="15" s="1"/>
  <c r="AT3" i="16" s="1"/>
  <c r="AT4" i="16" s="1"/>
  <c r="AT5" i="16" s="1"/>
  <c r="AT6" i="16" s="1"/>
  <c r="AU123" i="15"/>
  <c r="AU7" i="16" l="1"/>
  <c r="AT8" i="16"/>
  <c r="AT9" i="16" s="1"/>
  <c r="AT10" i="16" s="1"/>
  <c r="AU11" i="16" l="1"/>
  <c r="AT12" i="16"/>
  <c r="AT13" i="16" s="1"/>
  <c r="AT14" i="16" s="1"/>
  <c r="AT16" i="16" l="1"/>
  <c r="AT17" i="16" s="1"/>
  <c r="AT18" i="16" s="1"/>
  <c r="AU15" i="16"/>
  <c r="AU19" i="16" l="1"/>
  <c r="AT20" i="16"/>
  <c r="AT21" i="16" s="1"/>
  <c r="AT22" i="16" s="1"/>
  <c r="AT24" i="16" l="1"/>
  <c r="AT25" i="16" s="1"/>
  <c r="AT26" i="16" s="1"/>
  <c r="AU23" i="16"/>
  <c r="AU27" i="16" l="1"/>
  <c r="AT28" i="16"/>
  <c r="AT29" i="16" s="1"/>
  <c r="AT30" i="16" s="1"/>
  <c r="AU31" i="16" l="1"/>
  <c r="AT32" i="16"/>
  <c r="AT33" i="16" s="1"/>
  <c r="AT34" i="16" s="1"/>
  <c r="AU35" i="16" l="1"/>
  <c r="AT36" i="16"/>
  <c r="AT37" i="16" s="1"/>
  <c r="AT38" i="16" s="1"/>
  <c r="AU39" i="16" l="1"/>
  <c r="AT40" i="16"/>
  <c r="AT41" i="16" s="1"/>
  <c r="AT42" i="16" s="1"/>
  <c r="AT44" i="16" l="1"/>
  <c r="AT45" i="16" s="1"/>
  <c r="AT46" i="16" s="1"/>
  <c r="AU43" i="16"/>
  <c r="AU47" i="16" l="1"/>
  <c r="AT48" i="16"/>
  <c r="AT49" i="16" s="1"/>
  <c r="AT50" i="16" s="1"/>
  <c r="AT52" i="16" l="1"/>
  <c r="AT53" i="16" s="1"/>
  <c r="AT54" i="16" s="1"/>
  <c r="AU51" i="16"/>
  <c r="AT56" i="16" l="1"/>
  <c r="AT57" i="16" s="1"/>
  <c r="AT58" i="16" s="1"/>
  <c r="AU55" i="16"/>
  <c r="AU59" i="16" l="1"/>
  <c r="AT60" i="16"/>
  <c r="AT61" i="16" s="1"/>
  <c r="AT62" i="16" s="1"/>
  <c r="AU63" i="16" l="1"/>
  <c r="AT64" i="16"/>
  <c r="AT65" i="16" s="1"/>
  <c r="AT3" i="8" l="1"/>
  <c r="AT4" i="8" s="1"/>
  <c r="AT5" i="8" s="1"/>
  <c r="AT6" i="8" s="1"/>
  <c r="AT8" i="8" l="1"/>
  <c r="AT9" i="8" s="1"/>
  <c r="AT10" i="8" s="1"/>
  <c r="AU7" i="8"/>
  <c r="AT12" i="8" l="1"/>
  <c r="AT13" i="8" s="1"/>
  <c r="AT14" i="8" s="1"/>
  <c r="AU11" i="8"/>
  <c r="AU15" i="8" l="1"/>
  <c r="AT16" i="8"/>
  <c r="AT17" i="8" s="1"/>
  <c r="AT18" i="8" s="1"/>
  <c r="AT20" i="8" l="1"/>
  <c r="AT21" i="8" s="1"/>
  <c r="AT22" i="8" s="1"/>
  <c r="AU19" i="8"/>
  <c r="AT24" i="8" l="1"/>
  <c r="AT25" i="8" s="1"/>
  <c r="AT26" i="8" s="1"/>
  <c r="AU23" i="8"/>
  <c r="AT28" i="8" l="1"/>
  <c r="AT29" i="8" s="1"/>
  <c r="AT30" i="8" s="1"/>
  <c r="AU27" i="8"/>
  <c r="AT32" i="8" l="1"/>
  <c r="AT33" i="8" s="1"/>
  <c r="AT34" i="8" s="1"/>
  <c r="AU31" i="8"/>
  <c r="AU35" i="8" l="1"/>
  <c r="AT36" i="8"/>
  <c r="AT37" i="8" s="1"/>
  <c r="AT38" i="8" s="1"/>
  <c r="AT40" i="8" l="1"/>
  <c r="AT41" i="8" s="1"/>
  <c r="AT42" i="8" s="1"/>
  <c r="AU39" i="8"/>
  <c r="AT44" i="8" l="1"/>
  <c r="AT45" i="8" s="1"/>
  <c r="AT46" i="8" s="1"/>
  <c r="AU43" i="8"/>
  <c r="AT48" i="8" l="1"/>
  <c r="AT49" i="8" s="1"/>
  <c r="AT50" i="8" s="1"/>
  <c r="AU47" i="8"/>
  <c r="AU51" i="8" l="1"/>
  <c r="AT52" i="8"/>
  <c r="AT53" i="8" s="1"/>
  <c r="AT54" i="8" s="1"/>
  <c r="AT56" i="8" l="1"/>
  <c r="AT57" i="8" s="1"/>
  <c r="AT58" i="8" s="1"/>
  <c r="AU55" i="8"/>
  <c r="AU59" i="8" l="1"/>
  <c r="AT60" i="8"/>
  <c r="AT61" i="8" s="1"/>
  <c r="AT62" i="8" s="1"/>
  <c r="AT64" i="8" l="1"/>
  <c r="AT65" i="8" s="1"/>
  <c r="AT66" i="8" s="1"/>
  <c r="AU63" i="8"/>
  <c r="AT68" i="8" l="1"/>
  <c r="AT69" i="8" s="1"/>
  <c r="AT70" i="8" s="1"/>
  <c r="AU67" i="8"/>
  <c r="AT72" i="8" l="1"/>
  <c r="AT73" i="8" s="1"/>
  <c r="AT74" i="8" s="1"/>
  <c r="AU71" i="8"/>
  <c r="AT76" i="8" l="1"/>
  <c r="AT77" i="8" s="1"/>
  <c r="AT78" i="8" s="1"/>
  <c r="AU75" i="8"/>
  <c r="AT80" i="8" l="1"/>
  <c r="AT81" i="8" s="1"/>
  <c r="AT82" i="8" s="1"/>
  <c r="AU79" i="8"/>
  <c r="AT84" i="8" l="1"/>
  <c r="AT85" i="8" s="1"/>
  <c r="AT86" i="8" s="1"/>
  <c r="AU83" i="8"/>
  <c r="AU87" i="8" l="1"/>
  <c r="AT88" i="8"/>
  <c r="AT89" i="8" s="1"/>
  <c r="AT90" i="8" s="1"/>
  <c r="AU91" i="8" l="1"/>
  <c r="AT92" i="8"/>
  <c r="AT93" i="8" s="1"/>
  <c r="AT94" i="8" s="1"/>
  <c r="AT96" i="8" l="1"/>
  <c r="AT97" i="8" s="1"/>
  <c r="AT98" i="8" s="1"/>
  <c r="AU95" i="8"/>
  <c r="AU99" i="8" l="1"/>
  <c r="AT100" i="8"/>
  <c r="AT101" i="8" s="1"/>
  <c r="AT102" i="8" s="1"/>
  <c r="AT104" i="8" l="1"/>
  <c r="AT105" i="8" s="1"/>
  <c r="AT106" i="8" s="1"/>
  <c r="AU103" i="8"/>
  <c r="AT108" i="8" l="1"/>
  <c r="AT109" i="8" s="1"/>
  <c r="AT110" i="8" s="1"/>
  <c r="AU107" i="8"/>
  <c r="AT112" i="8" l="1"/>
  <c r="AT113" i="8" s="1"/>
  <c r="AT114" i="8" s="1"/>
  <c r="AU111" i="8"/>
  <c r="AT116" i="8" l="1"/>
  <c r="AT117" i="8" s="1"/>
  <c r="AT118" i="8" s="1"/>
  <c r="AU115" i="8"/>
  <c r="AU119" i="8" l="1"/>
  <c r="AT120" i="8"/>
  <c r="AT121" i="8" s="1"/>
  <c r="AT122" i="8" s="1"/>
  <c r="AT3" i="9" l="1"/>
  <c r="AT4" i="9" s="1"/>
  <c r="AT5" i="9" s="1"/>
  <c r="AT6" i="9" s="1"/>
  <c r="AT124" i="8"/>
  <c r="AT125" i="8" s="1"/>
  <c r="AT126" i="8" s="1"/>
  <c r="AU127" i="8" s="1"/>
  <c r="AU123" i="8"/>
  <c r="AU7" i="9" l="1"/>
  <c r="AT8" i="9"/>
  <c r="AT9" i="9" s="1"/>
  <c r="AT10" i="9" s="1"/>
  <c r="AU11" i="9" l="1"/>
  <c r="AT12" i="9"/>
  <c r="AT13" i="9" s="1"/>
  <c r="AT14" i="9" s="1"/>
  <c r="AU15" i="9" l="1"/>
  <c r="AT16" i="9"/>
  <c r="AT17" i="9" s="1"/>
  <c r="AT18" i="9" s="1"/>
  <c r="AU19" i="9" l="1"/>
  <c r="AT20" i="9"/>
  <c r="AT21" i="9" s="1"/>
  <c r="AT22" i="9" s="1"/>
  <c r="AU23" i="9" l="1"/>
  <c r="AT24" i="9"/>
  <c r="AT25" i="9" s="1"/>
  <c r="AT26" i="9" s="1"/>
  <c r="AT28" i="9" l="1"/>
  <c r="AT29" i="9" s="1"/>
  <c r="AT30" i="9" s="1"/>
  <c r="AU27" i="9"/>
  <c r="AT32" i="9" l="1"/>
  <c r="AT33" i="9" s="1"/>
  <c r="AT34" i="9" s="1"/>
  <c r="AU31" i="9"/>
  <c r="AU35" i="9" l="1"/>
  <c r="AT36" i="9"/>
  <c r="AT37" i="9" s="1"/>
  <c r="AT38" i="9" s="1"/>
  <c r="AU39" i="9" l="1"/>
  <c r="AT40" i="9"/>
  <c r="AT41" i="9" s="1"/>
  <c r="AT42" i="9" s="1"/>
  <c r="AU43" i="9" l="1"/>
  <c r="AT44" i="9"/>
  <c r="AT45" i="9" s="1"/>
  <c r="AT46" i="9" s="1"/>
  <c r="AU47" i="9" l="1"/>
  <c r="AT48" i="9"/>
  <c r="AT49" i="9" s="1"/>
  <c r="AT50" i="9" s="1"/>
  <c r="AU51" i="9" l="1"/>
  <c r="AT52" i="9"/>
  <c r="AT53" i="9" s="1"/>
  <c r="AT54" i="9" s="1"/>
  <c r="AT56" i="9" l="1"/>
  <c r="AT57" i="9" s="1"/>
  <c r="AT58" i="9" s="1"/>
  <c r="AU55" i="9"/>
  <c r="AT60" i="9" l="1"/>
  <c r="AT61" i="9" s="1"/>
  <c r="AT62" i="9" s="1"/>
  <c r="AU59" i="9"/>
  <c r="AT64" i="9" l="1"/>
  <c r="AT65" i="9" s="1"/>
  <c r="AT66" i="9" s="1"/>
  <c r="AU63" i="9"/>
  <c r="AT68" i="9" l="1"/>
  <c r="AT69" i="9" s="1"/>
  <c r="AT70" i="9" s="1"/>
  <c r="AU67" i="9"/>
  <c r="AU71" i="9" l="1"/>
  <c r="AT72" i="9"/>
  <c r="AT73" i="9" s="1"/>
  <c r="AT74" i="9" s="1"/>
  <c r="AU75" i="9" l="1"/>
  <c r="AT76" i="9"/>
  <c r="AT77" i="9" s="1"/>
  <c r="AT78" i="9" s="1"/>
  <c r="AU79" i="9" l="1"/>
  <c r="AT80" i="9"/>
  <c r="AT81" i="9" s="1"/>
  <c r="AT82" i="9" s="1"/>
  <c r="AU83" i="9" l="1"/>
  <c r="AT84" i="9"/>
  <c r="AT85" i="9" s="1"/>
  <c r="AT86" i="9" s="1"/>
  <c r="AT88" i="9" l="1"/>
  <c r="AT89" i="9" s="1"/>
  <c r="AT90" i="9" s="1"/>
  <c r="AU87" i="9"/>
  <c r="AU91" i="9" l="1"/>
  <c r="AT92" i="9"/>
  <c r="AT93" i="9" s="1"/>
  <c r="AT94" i="9" s="1"/>
  <c r="AU95" i="9" l="1"/>
  <c r="AT96" i="9"/>
  <c r="AT97" i="9" s="1"/>
  <c r="AT98" i="9" s="1"/>
  <c r="AT100" i="9" l="1"/>
  <c r="AT101" i="9" s="1"/>
  <c r="AT102" i="9" s="1"/>
  <c r="AU99" i="9"/>
  <c r="AU103" i="9" l="1"/>
  <c r="AT104" i="9"/>
  <c r="AT105" i="9" s="1"/>
  <c r="AT106" i="9" s="1"/>
  <c r="AU107" i="9" l="1"/>
  <c r="AT108" i="9"/>
  <c r="AT109" i="9" s="1"/>
  <c r="AT110" i="9" s="1"/>
  <c r="AU111" i="9" l="1"/>
  <c r="AT112" i="9"/>
  <c r="AT113" i="9" s="1"/>
  <c r="AT114" i="9" s="1"/>
  <c r="AT116" i="9" l="1"/>
  <c r="AT117" i="9" s="1"/>
  <c r="AT118" i="9" s="1"/>
  <c r="AU115" i="9"/>
  <c r="AU119" i="9" l="1"/>
  <c r="AT120" i="9"/>
  <c r="AT121" i="9" s="1"/>
  <c r="AT122" i="9" s="1"/>
  <c r="AU123" i="9" s="1"/>
  <c r="AT3" i="10" l="1"/>
  <c r="AT4" i="10" s="1"/>
  <c r="AT5" i="10" s="1"/>
  <c r="AT6" i="10" s="1"/>
  <c r="AT8" i="10" l="1"/>
  <c r="AT9" i="10" s="1"/>
  <c r="AT10" i="10" s="1"/>
  <c r="AU7" i="10"/>
  <c r="AT12" i="10" l="1"/>
  <c r="AT13" i="10" s="1"/>
  <c r="AT14" i="10" s="1"/>
  <c r="AU11" i="10"/>
  <c r="AT16" i="10" l="1"/>
  <c r="AT17" i="10" s="1"/>
  <c r="AT18" i="10" s="1"/>
  <c r="AU15" i="10"/>
  <c r="AT20" i="10" l="1"/>
  <c r="AT21" i="10" s="1"/>
  <c r="AT22" i="10" s="1"/>
  <c r="AU19" i="10"/>
  <c r="AU23" i="10" l="1"/>
  <c r="AT24" i="10"/>
  <c r="AT25" i="10" s="1"/>
  <c r="AT26" i="10" s="1"/>
  <c r="AT28" i="10" l="1"/>
  <c r="AT29" i="10" s="1"/>
  <c r="AT30" i="10" s="1"/>
  <c r="AU27" i="10"/>
  <c r="AT32" i="10" l="1"/>
  <c r="AT33" i="10" s="1"/>
  <c r="AT34" i="10" s="1"/>
  <c r="AU31" i="10"/>
  <c r="AU35" i="10" l="1"/>
  <c r="AT36" i="10"/>
  <c r="AT37" i="10" s="1"/>
  <c r="AT38" i="10" s="1"/>
  <c r="AT40" i="10" l="1"/>
  <c r="AT41" i="10" s="1"/>
  <c r="AT42" i="10" s="1"/>
  <c r="AU39" i="10"/>
  <c r="AT44" i="10" l="1"/>
  <c r="AT45" i="10" s="1"/>
  <c r="AT46" i="10" s="1"/>
  <c r="AU43" i="10"/>
  <c r="AT48" i="10" l="1"/>
  <c r="AT49" i="10" s="1"/>
  <c r="AT50" i="10" s="1"/>
  <c r="AU47" i="10"/>
  <c r="AT52" i="10" l="1"/>
  <c r="AT53" i="10" s="1"/>
  <c r="AT54" i="10" s="1"/>
  <c r="AU51" i="10"/>
  <c r="AU55" i="10" l="1"/>
  <c r="AT56" i="10"/>
  <c r="AT57" i="10" s="1"/>
  <c r="AT58" i="10" s="1"/>
  <c r="AT60" i="10" l="1"/>
  <c r="AT61" i="10" s="1"/>
  <c r="AT62" i="10" s="1"/>
  <c r="AU59" i="10"/>
  <c r="AT64" i="10" l="1"/>
  <c r="AT65" i="10" s="1"/>
  <c r="AT66" i="10" s="1"/>
  <c r="AU63" i="10"/>
  <c r="AU67" i="10" l="1"/>
  <c r="AT68" i="10"/>
  <c r="AT69" i="10" s="1"/>
  <c r="AT70" i="10" s="1"/>
  <c r="AU71" i="10" l="1"/>
  <c r="AT72" i="10"/>
  <c r="AT73" i="10" s="1"/>
  <c r="AT74" i="10" s="1"/>
  <c r="AT76" i="10" l="1"/>
  <c r="AT77" i="10" s="1"/>
  <c r="AT78" i="10" s="1"/>
  <c r="AU75" i="10"/>
  <c r="AU79" i="10" l="1"/>
  <c r="AT80" i="10"/>
  <c r="AT81" i="10" s="1"/>
  <c r="AT82" i="10" s="1"/>
  <c r="AT84" i="10" l="1"/>
  <c r="AT85" i="10" s="1"/>
  <c r="AT86" i="10" s="1"/>
  <c r="AU83" i="10"/>
  <c r="AT88" i="10" l="1"/>
  <c r="AT89" i="10" s="1"/>
  <c r="AT90" i="10" s="1"/>
  <c r="AU87" i="10"/>
  <c r="AT92" i="10" l="1"/>
  <c r="AT93" i="10" s="1"/>
  <c r="AT94" i="10" s="1"/>
  <c r="AU91" i="10"/>
  <c r="AT96" i="10" l="1"/>
  <c r="AT97" i="10" s="1"/>
  <c r="AT98" i="10" s="1"/>
  <c r="AU95" i="10"/>
  <c r="AT100" i="10" l="1"/>
  <c r="AT101" i="10" s="1"/>
  <c r="AT102" i="10" s="1"/>
  <c r="AU99" i="10"/>
  <c r="AT104" i="10" l="1"/>
  <c r="AT105" i="10" s="1"/>
  <c r="AT106" i="10" s="1"/>
  <c r="AU103" i="10"/>
  <c r="AU107" i="10" l="1"/>
  <c r="AT108" i="10"/>
  <c r="AT109" i="10" s="1"/>
  <c r="AT110" i="10" s="1"/>
  <c r="AT112" i="10" l="1"/>
  <c r="AT113" i="10" s="1"/>
  <c r="AT114" i="10" s="1"/>
  <c r="AU111" i="10"/>
  <c r="AU115" i="10" l="1"/>
  <c r="AT116" i="10"/>
  <c r="AT117" i="10" s="1"/>
  <c r="AT118" i="10" s="1"/>
  <c r="AT120" i="10" l="1"/>
  <c r="AT121" i="10" s="1"/>
  <c r="AT122" i="10" s="1"/>
  <c r="AU119" i="10"/>
  <c r="AT124" i="10" l="1"/>
  <c r="AT125" i="10" s="1"/>
  <c r="AT126" i="10" s="1"/>
  <c r="AU127" i="10" s="1"/>
  <c r="AU12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J3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- 43 т. 
ФП Larox - 127т.</t>
        </r>
      </text>
    </comment>
    <comment ref="AK3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- 8,9
ФП Larox - 8,4</t>
        </r>
      </text>
    </comment>
    <comment ref="AS3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J33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- 174 т. 
ФП Larox - 5т.</t>
        </r>
      </text>
    </comment>
    <comment ref="AJ3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- 146 т. 
ФП Larox - 21т.</t>
        </r>
      </text>
    </comment>
    <comment ref="AJ3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- 171 т. 
ФП Larox - 28т.</t>
        </r>
      </text>
    </comment>
    <comment ref="AS56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S68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J78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- 112т.
ФП Larox - 62
</t>
        </r>
      </text>
    </comment>
    <comment ref="AK78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- 9,1
ФП Larox - 8,8</t>
        </r>
      </text>
    </comment>
    <comment ref="AJ85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- 116 т
ФП Larox -111 т</t>
        </r>
      </text>
    </comment>
    <comment ref="AK85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- 8,0
ФП Larox - 9,0</t>
        </r>
      </text>
    </comment>
    <comment ref="AS96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S124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2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- 106 т
ФП Larox - 45 т</t>
        </r>
      </text>
    </comment>
    <comment ref="AM2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- 8,7
ФП Larox - 7,8</t>
        </r>
      </text>
    </comment>
    <comment ref="AU2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3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- 63 т
ФП Larox - 48 т</t>
        </r>
      </text>
    </comment>
    <comment ref="AL33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- 50 т
ФП Larox -132
  т</t>
        </r>
      </text>
    </comment>
    <comment ref="AU48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7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84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96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- 150 т
ФП Larox -42т</t>
        </r>
      </text>
    </comment>
    <comment ref="AM96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- 8,8
ФП Larox - 8,2</t>
        </r>
      </text>
    </comment>
    <comment ref="AL109" authorId="0" shapeId="0" xr:uid="{3490907A-A47B-40D8-9CA0-4E2D7693605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- 152 т
ФП Larox -9 т</t>
        </r>
      </text>
    </comment>
    <comment ref="AL112" authorId="0" shapeId="0" xr:uid="{4C2153C5-0A11-4793-8DDE-5C8DCB3A8968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- 56 т
ФП Larox - 93 т</t>
        </r>
      </text>
    </comment>
    <comment ref="AM112" authorId="0" shapeId="0" xr:uid="{029AF81D-DB91-44F5-9E47-404A88C48D1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Larox-9,0
Metso-8,4</t>
        </r>
      </text>
    </comment>
    <comment ref="AU112" authorId="0" shapeId="0" xr:uid="{A2FF0F2F-D7E4-4128-BF78-A1ABAAB0CAB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113" authorId="0" shapeId="0" xr:uid="{580C3456-5807-43D1-98D3-154030AF459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-61 т
ФП "Larox" - 98 т</t>
        </r>
      </text>
    </comment>
    <comment ref="AM113" authorId="0" shapeId="0" xr:uid="{55317519-21B7-45E6-B0E1-B744B971150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- 8,5
ФП "Larox" - 8,3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6" authorId="0" shapeId="0" xr:uid="{7FD3DF4B-EB46-434E-99AF-22AE4A7C9F7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- 152 т
ФП "Larox" - 19 т</t>
        </r>
      </text>
    </comment>
    <comment ref="AM6" authorId="0" shapeId="0" xr:uid="{033D74B3-5E3A-4392-AF41-CA2B1FC589D4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- 8,0
ФП "Larox" - 6,8</t>
        </r>
      </text>
    </comment>
    <comment ref="AL28" authorId="0" shapeId="0" xr:uid="{E0278AE1-E9AF-4AD4-854C-BD6694A0F21D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-156  т
ФП "Larox" -33  т</t>
        </r>
      </text>
    </comment>
    <comment ref="AM28" authorId="0" shapeId="0" xr:uid="{04D0F000-F5D5-4078-A2F6-5521ECE9D59D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- 8,6
ФП "Larox" - 8,8</t>
        </r>
      </text>
    </comment>
    <comment ref="AU28" authorId="0" shapeId="0" xr:uid="{7C803CDE-13EE-44E9-B490-04F3B18C9959}">
      <text>
        <r>
          <rPr>
            <b/>
            <sz val="9"/>
            <color indexed="81"/>
            <rFont val="Tahoma"/>
            <family val="2"/>
            <charset val="204"/>
          </rPr>
          <t xml:space="preserve">Author:
</t>
        </r>
        <r>
          <rPr>
            <sz val="9"/>
            <color indexed="81"/>
            <rFont val="Tahoma"/>
            <family val="2"/>
            <charset val="204"/>
          </rPr>
          <t>корекция на концентрата след замер на автомобилна везна</t>
        </r>
      </text>
    </comment>
    <comment ref="AL33" authorId="0" shapeId="0" xr:uid="{ED2553D8-82CC-4316-94DD-4449CA9F130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-122 т
ФП "Larox" -30 т</t>
        </r>
      </text>
    </comment>
    <comment ref="AL34" authorId="0" shapeId="0" xr:uid="{31CEBEC6-B4FD-4FC2-BC47-A77A7913759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"Larox"</t>
        </r>
      </text>
    </comment>
    <comment ref="AM34" authorId="0" shapeId="0" xr:uid="{9E9B421F-43B7-412B-B7ED-94AC8882851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"Larox"</t>
        </r>
      </text>
    </comment>
    <comment ref="AL42" authorId="0" shapeId="0" xr:uid="{11867B74-ED52-47CC-B4C8-BEB0882E1A3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- 20 т
ФП "Larox" - 108 т</t>
        </r>
      </text>
    </comment>
    <comment ref="AL44" authorId="0" shapeId="0" xr:uid="{5FDDBCFF-B453-4B29-A2F8-7566B51E177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-312 т
ФП "Larox" - 22 т</t>
        </r>
      </text>
    </comment>
    <comment ref="AM44" authorId="0" shapeId="0" xr:uid="{9F7E6E94-DCCB-4B36-BB18-594F8D36649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- 7,9
ФП "Larox" - 10,6</t>
        </r>
      </text>
    </comment>
    <comment ref="AU44" authorId="0" shapeId="0" xr:uid="{FC67E15D-43E1-467F-B3E3-5533ED8B19B4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52" authorId="0" shapeId="0" xr:uid="{E2BE89DD-8FF1-49B9-855C-963CC689C7E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
след замер на автомобилна везна.</t>
        </r>
      </text>
    </comment>
    <comment ref="AL54" authorId="0" shapeId="0" xr:uid="{92975DF4-38E8-4598-BBE9-DA7DE60EC90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- 138 т
ФП Larox - 9 т</t>
        </r>
      </text>
    </comment>
    <comment ref="AL56" authorId="0" shapeId="0" xr:uid="{9D00444C-D0C3-4FB3-9FD9-0F92928653B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- 172 т
ФП "Larox" - 23 т</t>
        </r>
      </text>
    </comment>
    <comment ref="AM56" authorId="0" shapeId="0" xr:uid="{1CAEC0D2-7185-4207-A003-B1C2FCC2809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- 9,2
ФП "Larox" - 8,2</t>
        </r>
      </text>
    </comment>
    <comment ref="AU68" authorId="0" shapeId="0" xr:uid="{641FB551-1740-4108-B62A-03FB2EE8408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76" authorId="0" shapeId="0" xr:uid="{A8D916DB-DEA1-4F8D-8AB4-9A0ABFDE8A5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- 43 т
ФП "Larox" - 93 т</t>
        </r>
      </text>
    </comment>
    <comment ref="AM76" authorId="0" shapeId="0" xr:uid="{5D0BFBE0-C275-40A1-942D-FD9D5C8D965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- 8,7
ФП "Larox" - 8,6</t>
        </r>
      </text>
    </comment>
    <comment ref="AU76" authorId="0" shapeId="0" xr:uid="{1E0BBA89-85E8-47FA-8CAF-B909B42759D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77" authorId="0" shapeId="0" xr:uid="{81E09CD0-B653-4E95-844F-990E9903C9A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- 18 т
ФП "Larox" - 154 т</t>
        </r>
      </text>
    </comment>
    <comment ref="AL78" authorId="0" shapeId="0" xr:uid="{CAF85A79-70B9-4EB9-BCCD-B5DF5605E62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- 198
ФП "Larox" - 15 т</t>
        </r>
      </text>
    </comment>
    <comment ref="AM78" authorId="0" shapeId="0" xr:uid="{AB0D99ED-AAC3-42C1-9F0C-B005E3671E88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- 8,9
ФП "Larox" - 10</t>
        </r>
      </text>
    </comment>
    <comment ref="AU80" authorId="0" shapeId="0" xr:uid="{DF505FD4-7A20-477E-9164-3F52602C63D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84" authorId="0" shapeId="0" xr:uid="{9CFD6AD0-37DC-41BC-A63E-74F0691DC6D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85" authorId="0" shapeId="0" xr:uid="{0DE758BC-E475-4583-90AD-0DAAF271862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- 57т 
ФП "Larox" - 120т.</t>
        </r>
      </text>
    </comment>
    <comment ref="AM85" authorId="0" shapeId="0" xr:uid="{21E2E899-AD46-43C0-AFA7-D9A547E6E8E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- 8,0 
ФП "Larox" - 7,4</t>
        </r>
      </text>
    </comment>
    <comment ref="AL86" authorId="0" shapeId="0" xr:uid="{2BD46E9D-C522-4925-8717-E3A16DDCFF0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-121 т 
ФП "Larox" - 11т.</t>
        </r>
      </text>
    </comment>
    <comment ref="AL88" authorId="0" shapeId="0" xr:uid="{38C8232D-0D05-4FEB-A9C4-20D8B8E419B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-172 т 
ФП "Larox" -37 т.</t>
        </r>
      </text>
    </comment>
    <comment ref="AM88" authorId="0" shapeId="0" xr:uid="{695479B2-8F27-494D-8D6F-2F11B4F6E85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 8,9
ФП "Larox" - 9,8</t>
        </r>
      </text>
    </comment>
    <comment ref="AU96" authorId="0" shapeId="0" xr:uid="{45839B8D-1856-426B-B037-71A75062E08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100" authorId="0" shapeId="0" xr:uid="{77769DA7-4D6D-45EA-B145-CC54B7E3F96F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104" authorId="0" shapeId="0" xr:uid="{84BE1A63-B1BE-49BA-89C5-637ABAF339DB}">
      <text>
        <r>
          <rPr>
            <b/>
            <sz val="9"/>
            <color indexed="81"/>
            <rFont val="Tahoma"/>
            <family val="2"/>
            <charset val="204"/>
          </rPr>
          <t xml:space="preserve">Author:
</t>
        </r>
        <r>
          <rPr>
            <sz val="9"/>
            <color indexed="81"/>
            <rFont val="Tahoma"/>
            <family val="2"/>
            <charset val="204"/>
          </rPr>
          <t>корекция на концентрата след замер на автомобилна везна</t>
        </r>
      </text>
    </comment>
    <comment ref="AU108" authorId="0" shapeId="0" xr:uid="{5E56D398-D0D5-4BE2-B33E-8A3F8578592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112" authorId="0" shapeId="0" xr:uid="{E1B361BE-1706-4C53-8B78-7A7B3FFEE36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
след замер на 
автомобилна везна.</t>
        </r>
      </text>
    </comment>
    <comment ref="AU124" authorId="0" shapeId="0" xr:uid="{9549ECE0-E5A7-432D-A245-AEAF1A6F6E0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
след замер на 
автомобилна везна.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12" authorId="0" shapeId="0" xr:uid="{DF3CE9EB-A236-42D8-BA25-59642772E74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16" authorId="0" shapeId="0" xr:uid="{45D4B4ED-3D86-42D8-938B-C8A6A03CA73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32" authorId="0" shapeId="0" xr:uid="{9DB19A52-036C-44F4-B619-3692BD73AC18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U44" authorId="0" shapeId="0" xr:uid="{157A8A5B-8893-48A2-AA82-E3DF9B3C04E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концентрата след замер на автомобилна везна</t>
        </r>
      </text>
    </comment>
    <comment ref="AL61" authorId="0" shapeId="0" xr:uid="{BFD641A4-5545-4AA1-BCD6-BCE96DC62D84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- 140 т
ФП "Larox" - 22 т</t>
        </r>
      </text>
    </comment>
    <comment ref="AU68" authorId="0" shapeId="0" xr:uid="{94BFD7CC-1DAA-4EF8-BE04-3267C614212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 корекция на концентрат  след замер на автомобилна везна</t>
        </r>
      </text>
    </comment>
    <comment ref="AU92" authorId="0" shapeId="0" xr:uid="{444933DA-B290-4F50-84E7-210A6A41333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 корекция на концентрат  след замер на автомобилна везна</t>
        </r>
      </text>
    </comment>
    <comment ref="AU100" authorId="0" shapeId="0" xr:uid="{97662892-DF1D-4AAF-A411-81993A481654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 корекция на концентрат  след замер на автомобилна везна</t>
        </r>
      </text>
    </comment>
    <comment ref="AU120" authorId="0" shapeId="0" xr:uid="{F82F898C-884F-4E24-B152-C58E1586B24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36" authorId="0" shapeId="0" xr:uid="{FBDCB44F-B330-4AC1-AD72-44510F9E7A3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U60" authorId="0" shapeId="0" xr:uid="{FE39650E-CDB7-436B-8D86-7CD0EDA0AD5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U64" authorId="0" shapeId="0" xr:uid="{0200C2D5-4670-4A3D-858F-2B49ACD7FCD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L68" authorId="0" shapeId="0" xr:uid="{0DD47BA1-756D-4199-92F3-B2731A50BD4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+ 6т.
зависнала везна</t>
        </r>
      </text>
    </comment>
    <comment ref="AL80" authorId="0" shapeId="0" xr:uid="{4D149285-C72E-461E-BE48-6479743F3E5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- 56 т
ФП "Larox" - 90 т</t>
        </r>
      </text>
    </comment>
    <comment ref="AM80" authorId="0" shapeId="0" xr:uid="{E9B1B5C0-319A-4E67-BA61-452A22236C8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- 8,7
ФП "Larox" - 9,4</t>
        </r>
      </text>
    </comment>
    <comment ref="AU80" authorId="0" shapeId="0" xr:uid="{F55F3AA3-DFD9-4829-88BC-5F8A88ED8A9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L81" authorId="0" shapeId="0" xr:uid="{538D0AAF-805B-407D-9879-ABE732A9556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- 213 т
ФП "Larox" - 10 т</t>
        </r>
      </text>
    </comment>
    <comment ref="AM81" authorId="0" shapeId="0" xr:uid="{32AD9B66-892B-420B-B8D2-5AAE4059836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- 8,1 
ФП "Larox" - 8,3</t>
        </r>
      </text>
    </comment>
    <comment ref="AU84" authorId="0" shapeId="0" xr:uid="{B43D9A12-0BF6-4C49-B083-943F58ACA2F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U124" authorId="0" shapeId="0" xr:uid="{12091E0D-C96B-4B5F-884D-60F3BB0E6DC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24" authorId="0" shapeId="0" xr:uid="{53E373D3-03A9-46EB-92A2-FDC9DC6CB6A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L41" authorId="0" shapeId="0" xr:uid="{40B0438B-CC15-4C28-BA18-4BB600AB45CF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- 103 т
Ф.П Metso - 10 т</t>
        </r>
      </text>
    </comment>
    <comment ref="AM41" authorId="0" shapeId="0" xr:uid="{A9137842-61AB-43FF-8E54-B78477BB332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- 9,9
Ф.П Metso - 8,0</t>
        </r>
      </text>
    </comment>
    <comment ref="AL42" authorId="0" shapeId="0" xr:uid="{B784A5D2-C9E7-4247-84AE-03BE20C8006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- 30 т
Ф.П Metso -  189 т</t>
        </r>
      </text>
    </comment>
    <comment ref="AM42" authorId="0" shapeId="0" xr:uid="{B2445881-68A9-4097-A511-F4C34B1E58F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- 8,9
Ф.П Metso - 8,5</t>
        </r>
      </text>
    </comment>
    <comment ref="AU48" authorId="0" shapeId="0" xr:uid="{2B8B55B9-D9FD-499C-A5CC-2BE425DB51B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U72" authorId="0" shapeId="0" xr:uid="{7D3003C5-C0DB-4551-BF7D-462C5F42F0F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  след замер на автомобилна везна</t>
        </r>
      </text>
    </comment>
    <comment ref="AL76" authorId="0" shapeId="0" xr:uid="{D7003544-F2B8-4B0B-965A-7585C217EAD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- 24 т
Ф.П Metso - 125т</t>
        </r>
      </text>
    </comment>
    <comment ref="AL77" authorId="0" shapeId="0" xr:uid="{8478892A-EF20-4BE4-BFC4-A09A07505AE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- 25 т
Ф.П Metso -164 т</t>
        </r>
      </text>
    </comment>
    <comment ref="AM77" authorId="0" shapeId="0" xr:uid="{2D47DBA1-8F09-428B-AE44-9415938AF16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Ф.П Larox - 11,2
Ф.П Metso - 9,3</t>
        </r>
      </text>
    </comment>
    <comment ref="AU80" authorId="0" shapeId="0" xr:uid="{4537C8A1-1E9D-40F7-82A1-C471AAD56BB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U96" authorId="0" shapeId="0" xr:uid="{2CAD7A63-D918-4F30-B137-3880BB2238E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U100" authorId="0" shapeId="0" xr:uid="{F3DAB3A2-3DF8-4AF2-AE96-BD03AC8EF2B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U104" authorId="0" shapeId="0" xr:uid="{82163254-32BA-4972-986E-F7634A521DC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U108" authorId="0" shapeId="0" xr:uid="{E72AAC2C-813E-485A-9087-A118BE0633F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U120" authorId="0" shapeId="0" xr:uid="{453F4D9D-3B8F-41CA-8A06-9DCFAC0F3B6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64" authorId="0" shapeId="0" xr:uid="{D3839058-164E-4BBA-9202-3676ACDF789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везна.</t>
        </r>
      </text>
    </comment>
    <comment ref="AL116" authorId="0" shapeId="0" xr:uid="{B350F811-FFD3-457C-92BF-1C9810C6A85D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- 73
ФП Larox - 66</t>
        </r>
      </text>
    </comment>
    <comment ref="AM116" authorId="0" shapeId="0" xr:uid="{25AD9B3C-260E-4DC5-9E71-AF9FB927C8E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- 8,8
ФП Larox - 10,5</t>
        </r>
      </text>
    </comment>
    <comment ref="AL117" authorId="0" shapeId="0" xr:uid="{7B13DD25-0C67-4384-948D-B67922542B7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- 158т
ФП Larox - 26т</t>
        </r>
      </text>
    </comment>
    <comment ref="AM117" authorId="0" shapeId="0" xr:uid="{AE8BAC69-B544-466F-9BFA-E5CC1D18BCC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Metso - 9,7
ФП Larox - 10,6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28" authorId="0" shapeId="0" xr:uid="{E6C03971-98DA-4531-AAD8-EB443166A74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везна.</t>
        </r>
      </text>
    </comment>
    <comment ref="AU32" authorId="0" shapeId="0" xr:uid="{B703D23A-B271-457F-B061-626A6A2CD74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везна.</t>
        </r>
      </text>
    </comment>
    <comment ref="AU44" authorId="0" shapeId="0" xr:uid="{41A52672-E3F2-47AC-9339-BF8901AF3B6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48" authorId="0" shapeId="0" xr:uid="{7847B497-A528-4B94-A1A3-AC32CAB6C8B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52" authorId="0" shapeId="0" xr:uid="{2AD0FADA-EAA7-4F26-AAF1-64759C76EE0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56" authorId="0" shapeId="0" xr:uid="{32315E95-2858-4CA9-862E-FF72451210C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60" authorId="0" shapeId="0" xr:uid="{62121CFE-CAF6-417B-94A8-A0E6A31F2CA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76" authorId="0" shapeId="0" xr:uid="{8C33EB23-F9AC-4DA1-B116-6651B154FCE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80" authorId="0" shapeId="0" xr:uid="{5E59FA8C-86D1-4BDF-A51C-00D43762838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84" authorId="0" shapeId="0" xr:uid="{37A7F0B6-8E2F-4FF5-9B53-6D7A509824B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104" authorId="0" shapeId="0" xr:uid="{538B9CFD-AEF9-4F9D-A95E-A355018AF72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108" authorId="0" shapeId="0" xr:uid="{21565C60-67FB-49C7-96C3-A3DAB3E6A14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U112" authorId="0" shapeId="0" xr:uid="{E8697CE7-E067-43BF-9C2C-0B4F5B85E87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124" authorId="0" shapeId="0" xr:uid="{EE0ADF6A-4174-49E0-9BDB-E39EE0181F4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48" authorId="0" shapeId="0" xr:uid="{8F116F9F-F3D1-490A-A0BF-092E1BBC62D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68" authorId="0" shapeId="0" xr:uid="{B40FF0E0-B4F1-4EE7-B4A3-04118ECC48F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76" authorId="0" shapeId="0" xr:uid="{80287C1A-6685-4DCC-B6BF-F0D7F41A749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Y94" authorId="0" shapeId="0" xr:uid="{50119C73-95F8-43E4-AB8E-62672B01951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04:00 ч. - 48%</t>
        </r>
      </text>
    </comment>
    <comment ref="AU120" authorId="0" shapeId="0" xr:uid="{EC5F2D4E-AFF9-4EA0-AE9E-C0BB17F3DC5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32" authorId="0" shapeId="0" xr:uid="{733B858B-F521-4101-A8DD-D1C83F3591B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L36" authorId="0" shapeId="0" xr:uid="{0682A69D-99FE-45EF-96B6-40C0BB71A8D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ФП "Metso" - 103
ФП "Larox" - 55</t>
        </r>
      </text>
    </comment>
    <comment ref="AM36" authorId="0" shapeId="0" xr:uid="{AD98C6CB-405B-4DA1-ACAB-E0B92DD7256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ФП "Metso" - 8,7
ФП "Larox" - 10,0</t>
        </r>
      </text>
    </comment>
    <comment ref="AU36" authorId="0" shapeId="0" xr:uid="{A2F34E83-49B1-4F6D-B147-3F6115034666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40" authorId="0" shapeId="0" xr:uid="{7BE8B635-10B0-403E-85A2-898D5D05776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56" authorId="0" shapeId="0" xr:uid="{857A45EB-71AA-40C4-A4A1-BFFD68B0E64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64" authorId="0" shapeId="0" xr:uid="{69CD8B9A-AF36-43E4-A0B6-D81AF27AF84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L80" authorId="0" shapeId="0" xr:uid="{067E718D-8DE9-49B2-A1B3-9967F2070A7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- 122
ФП "Larox" - 44</t>
        </r>
      </text>
    </comment>
    <comment ref="AM80" authorId="0" shapeId="0" xr:uid="{0C0804E2-6A86-4643-A0DE-CDCC306EA2F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ФП "Metso" - 9,2 
ФП "Larox" - 9,5</t>
        </r>
      </text>
    </comment>
    <comment ref="AU88" authorId="0" shapeId="0" xr:uid="{034AEE26-5F5E-479E-B7F8-B87784C5074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96" authorId="0" shapeId="0" xr:uid="{9ED130D0-949B-4E43-91CF-C6F410838F3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U124" authorId="0" shapeId="0" xr:uid="{C124E54C-BD00-480F-BACB-D3A62DFC374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32" authorId="0" shapeId="0" xr:uid="{372D31C9-139E-49A3-93B8-0CE62ED9A55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ФП Metso - 115 т.
ФП Larox - 63 т.</t>
        </r>
      </text>
    </comment>
    <comment ref="AM32" authorId="0" shapeId="0" xr:uid="{D1854888-FFB1-4110-8592-4ADA14F0AD0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ФП Metso - 8,0
ФП Larox - 9,0</t>
        </r>
      </text>
    </comment>
    <comment ref="AL52" authorId="0" shapeId="0" xr:uid="{A11669FF-5E2A-43CD-8A77-A5272550D4A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Larox - 50т
Metso - 97т</t>
        </r>
      </text>
    </comment>
    <comment ref="AU52" authorId="0" shapeId="0" xr:uid="{34FF2635-94C5-4DB1-A438-8F143EB8176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корекция на концентрат
след замер на 
автомобилна везна</t>
        </r>
      </text>
    </comment>
    <comment ref="AL53" authorId="0" shapeId="0" xr:uid="{73E69871-AA40-4594-A6B9-0E282A00118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Larox - 46т
Metso - 142т</t>
        </r>
      </text>
    </comment>
    <comment ref="AM53" authorId="0" shapeId="0" xr:uid="{AEF0A912-46E7-4631-9890-A3C05EE2F82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Larox - 8,7
Metso - 8,5</t>
        </r>
      </text>
    </comment>
    <comment ref="AL56" authorId="0" shapeId="0" xr:uid="{7EC5E076-6F0C-4DE4-82C0-4A5D9EFDD85B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- 50т
Metso - 97т</t>
        </r>
      </text>
    </comment>
    <comment ref="AU56" authorId="0" shapeId="0" xr:uid="{43F9CDBE-5044-477E-B14A-20BAAF9D0BFE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  <comment ref="AL57" authorId="0" shapeId="0" xr:uid="{61A54559-22ED-46F3-BA52-379FFEA5735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- 46т
Metso - 142т</t>
        </r>
      </text>
    </comment>
    <comment ref="AM57" authorId="0" shapeId="0" xr:uid="{7306DA8F-40B7-48EF-A777-93129F42750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- 8,7
Metso - 8,5</t>
        </r>
      </text>
    </comment>
    <comment ref="AL61" authorId="0" shapeId="0" xr:uid="{8DAD42C1-BC19-48CC-BBF1-E15F96EC40A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Metso-175 
Larox-6</t>
        </r>
      </text>
    </comment>
    <comment ref="AL72" authorId="0" shapeId="0" xr:uid="{8FA71A3F-8CCC-41CD-9344-5282DB9E56F8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Metso-73
Larox-84</t>
        </r>
      </text>
    </comment>
    <comment ref="AM72" authorId="0" shapeId="0" xr:uid="{CD4DE866-2023-4097-B6E4-61916667BE65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- 8,2
Metso - 8,5</t>
        </r>
      </text>
    </comment>
    <comment ref="AL73" authorId="0" shapeId="0" xr:uid="{47CDD7E2-C472-4125-AE3C-67338CDB746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- 118
Metso - 52</t>
        </r>
      </text>
    </comment>
    <comment ref="AM73" authorId="0" shapeId="0" xr:uid="{ADAC3414-AF6D-40AF-BD71-224D451EFE0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Larox - 9,0
Metso - 7,5</t>
        </r>
      </text>
    </comment>
    <comment ref="AU80" authorId="0" shapeId="0" xr:uid="{78A50A68-EADF-4BE9-BD58-64C4C45DDD1A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корекция на концентрат
след замер на 
автомобилна везна</t>
        </r>
      </text>
    </comment>
  </commentList>
</comments>
</file>

<file path=xl/sharedStrings.xml><?xml version="1.0" encoding="utf-8"?>
<sst xmlns="http://schemas.openxmlformats.org/spreadsheetml/2006/main" count="2262" uniqueCount="72">
  <si>
    <t xml:space="preserve">Подадена руда
 от МГТЛ 
за денонощието </t>
  </si>
  <si>
    <t>Състояние 
на склад №2</t>
  </si>
  <si>
    <t xml:space="preserve">Натрошена 
руда от 
Цех ССТ </t>
  </si>
  <si>
    <t>Превозена руда
 до междинни бункери</t>
  </si>
  <si>
    <t xml:space="preserve">Преработена
 руда
 в цех МФЦ </t>
  </si>
  <si>
    <t>Влага на преработената руда</t>
  </si>
  <si>
    <t>Суха преработена руда</t>
  </si>
  <si>
    <t xml:space="preserve">Грано
диорити </t>
  </si>
  <si>
    <t>Дайки</t>
  </si>
  <si>
    <t>Шисти</t>
  </si>
  <si>
    <t>Плътност на пулпа</t>
  </si>
  <si>
    <t xml:space="preserve">Съдържание 
на мед в рудите по Куриер </t>
  </si>
  <si>
    <t xml:space="preserve">Метал  мед в рудите по Куриер </t>
  </si>
  <si>
    <t>Коригирана съдържание 
на мед в рудите</t>
  </si>
  <si>
    <t xml:space="preserve">Съдържание
 на мед в отпадъка по Куриер </t>
  </si>
  <si>
    <t>Метал мед в отпадъка по Куриер</t>
  </si>
  <si>
    <t>Технологично 
извличане по Куриер</t>
  </si>
  <si>
    <t xml:space="preserve">Товарно 
извличане </t>
  </si>
  <si>
    <t>Добит
 меден 
концентрат</t>
  </si>
  <si>
    <t>Влага на медния концентрат</t>
  </si>
  <si>
    <t>Съдържание
 на мед
в медния к-т</t>
  </si>
  <si>
    <t xml:space="preserve">Метал мед
 в медния концентрат </t>
  </si>
  <si>
    <t>Литрово
 тегло 
в сгъстителя</t>
  </si>
  <si>
    <t>Добит
 молибденов
 концентрат</t>
  </si>
  <si>
    <t>Съдържание
 на Мо в молибденовия к-т</t>
  </si>
  <si>
    <t>последни данни за 
съдържания в 
8-ма пречистка</t>
  </si>
  <si>
    <t>последни данни за 
съдържания във 
2-ра пречистка</t>
  </si>
  <si>
    <t>тона</t>
  </si>
  <si>
    <t xml:space="preserve">метра </t>
  </si>
  <si>
    <t>%</t>
  </si>
  <si>
    <t xml:space="preserve">% </t>
  </si>
  <si>
    <t>кг/литър</t>
  </si>
  <si>
    <t>кг.</t>
  </si>
  <si>
    <t>Мо %</t>
  </si>
  <si>
    <t>Cu %</t>
  </si>
  <si>
    <t>Общо</t>
  </si>
  <si>
    <t>Общо, до деня</t>
  </si>
  <si>
    <t>Меден концентрат в склад</t>
  </si>
  <si>
    <t>тон</t>
  </si>
  <si>
    <t>Съдържание
 на мед
в медния к-т Куриер</t>
  </si>
  <si>
    <t>Метал мед в концентрата по Куриер</t>
  </si>
  <si>
    <t>Диспечер</t>
  </si>
  <si>
    <t>Смяна</t>
  </si>
  <si>
    <t>Дата</t>
  </si>
  <si>
    <t>Състояние на междинни бункери</t>
  </si>
  <si>
    <t>Съдържание
 на мед
в медния к-т  /химия-товарен/</t>
  </si>
  <si>
    <t>Метал мед
 в медния концентрат /химия/</t>
  </si>
  <si>
    <t>Показания на Гранулометър PSI500i руда, +0,20мм</t>
  </si>
  <si>
    <t>Димитър Цончев</t>
  </si>
  <si>
    <t>Георги Томов</t>
  </si>
  <si>
    <t>Николинка Мутафова</t>
  </si>
  <si>
    <t>Иванка Копаранска</t>
  </si>
  <si>
    <t>Цвета Владова</t>
  </si>
  <si>
    <t>Юлияна Цветкова</t>
  </si>
  <si>
    <t>Съдържание
 на мед
в медния к-т (Брукер)</t>
  </si>
  <si>
    <t>Меден 
концентрат, автомобилна везна</t>
  </si>
  <si>
    <t>Смилане 
 класа     +0,20мм</t>
  </si>
  <si>
    <t>Класа 
 +15,0мм.</t>
  </si>
  <si>
    <t>Съдържание 
на мед в рудите по Химия</t>
  </si>
  <si>
    <t>Метал  мед в рудите по Химия</t>
  </si>
  <si>
    <t>Смилане 
 класа       -0,08мм</t>
  </si>
  <si>
    <t>Класа     +12,5мм.</t>
  </si>
  <si>
    <t>Смилане 
класа       -0,08мм</t>
  </si>
  <si>
    <t>Мария Лачева</t>
  </si>
  <si>
    <t>Класа 
  +15,0мм.</t>
  </si>
  <si>
    <t>Класа       +12,5мм.</t>
  </si>
  <si>
    <t>Смилане 
 класа     + 0,20мм</t>
  </si>
  <si>
    <t>Класа 
 +12,5мм.</t>
  </si>
  <si>
    <t>Смилане 
 класа         +0,20мм</t>
  </si>
  <si>
    <t>Меден 
концентра, автомобилна везна</t>
  </si>
  <si>
    <t>Класа      +12,5мм.</t>
  </si>
  <si>
    <t>4,,3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</si>
</sst>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%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0"/>
      <name val="Times New Roman"/>
      <family val="1"/>
      <charset val="204"/>
    </font>
    <font>
      <b/>
      <sz val="10"/>
      <color theme="0" tint="-0.499984740745262"/>
      <name val="Times New Roman"/>
      <family val="1"/>
      <charset val="204"/>
    </font>
    <font>
      <b/>
      <sz val="10"/>
      <color theme="6" tint="-0.499984740745262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10"/>
      <color theme="6" tint="-0.499984740745262"/>
      <name val="Times New Roman"/>
      <family val="1"/>
      <charset val="204"/>
    </font>
    <font>
      <sz val="10"/>
      <color theme="0" tint="-0.499984740745262"/>
      <name val="Calibri"/>
      <family val="2"/>
      <charset val="204"/>
      <scheme val="minor"/>
    </font>
    <font>
      <sz val="10"/>
      <color theme="6" tint="-0.49998474074526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3" fillId="0" borderId="0" applyFont="0" applyFill="0" applyBorder="0" applyAlignment="0" applyProtection="0"/>
  </cellStyleXfs>
  <cellXfs count="196">
    <xf numFmtId="0" fontId="0" fillId="0" borderId="0" xfId="0"/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1" fontId="3" fillId="0" borderId="3" xfId="0" applyNumberFormat="1" applyFont="1" applyBorder="1"/>
    <xf numFmtId="164" fontId="3" fillId="0" borderId="3" xfId="0" applyNumberFormat="1" applyFont="1" applyBorder="1"/>
    <xf numFmtId="165" fontId="3" fillId="0" borderId="3" xfId="0" applyNumberFormat="1" applyFont="1" applyBorder="1"/>
    <xf numFmtId="10" fontId="3" fillId="0" borderId="3" xfId="0" applyNumberFormat="1" applyFont="1" applyBorder="1"/>
    <xf numFmtId="165" fontId="3" fillId="0" borderId="2" xfId="0" applyNumberFormat="1" applyFont="1" applyBorder="1"/>
    <xf numFmtId="166" fontId="3" fillId="0" borderId="3" xfId="0" applyNumberFormat="1" applyFont="1" applyBorder="1"/>
    <xf numFmtId="167" fontId="3" fillId="0" borderId="9" xfId="0" applyNumberFormat="1" applyFont="1" applyBorder="1"/>
    <xf numFmtId="167" fontId="3" fillId="0" borderId="3" xfId="0" applyNumberFormat="1" applyFont="1" applyBorder="1"/>
    <xf numFmtId="2" fontId="3" fillId="0" borderId="3" xfId="0" applyNumberFormat="1" applyFont="1" applyBorder="1"/>
    <xf numFmtId="165" fontId="2" fillId="3" borderId="5" xfId="0" applyNumberFormat="1" applyFont="1" applyFill="1" applyBorder="1"/>
    <xf numFmtId="0" fontId="4" fillId="0" borderId="0" xfId="0" applyFont="1"/>
    <xf numFmtId="0" fontId="2" fillId="0" borderId="3" xfId="0" applyFont="1" applyBorder="1" applyAlignment="1">
      <alignment horizontal="center"/>
    </xf>
    <xf numFmtId="164" fontId="3" fillId="0" borderId="2" xfId="0" applyNumberFormat="1" applyFont="1" applyBorder="1"/>
    <xf numFmtId="3" fontId="3" fillId="0" borderId="9" xfId="0" applyNumberFormat="1" applyFont="1" applyBorder="1"/>
    <xf numFmtId="10" fontId="3" fillId="0" borderId="0" xfId="0" applyNumberFormat="1" applyFont="1"/>
    <xf numFmtId="166" fontId="3" fillId="0" borderId="10" xfId="0" applyNumberFormat="1" applyFont="1" applyBorder="1" applyAlignment="1">
      <alignment horizontal="right"/>
    </xf>
    <xf numFmtId="10" fontId="3" fillId="0" borderId="9" xfId="0" applyNumberFormat="1" applyFont="1" applyBorder="1"/>
    <xf numFmtId="10" fontId="3" fillId="2" borderId="9" xfId="0" applyNumberFormat="1" applyFont="1" applyFill="1" applyBorder="1"/>
    <xf numFmtId="2" fontId="3" fillId="0" borderId="2" xfId="0" applyNumberFormat="1" applyFont="1" applyBorder="1"/>
    <xf numFmtId="4" fontId="3" fillId="0" borderId="3" xfId="0" applyNumberFormat="1" applyFont="1" applyBorder="1"/>
    <xf numFmtId="0" fontId="5" fillId="0" borderId="0" xfId="0" applyFont="1"/>
    <xf numFmtId="0" fontId="2" fillId="0" borderId="10" xfId="0" applyFont="1" applyBorder="1" applyAlignment="1">
      <alignment horizontal="center"/>
    </xf>
    <xf numFmtId="1" fontId="3" fillId="0" borderId="7" xfId="0" applyNumberFormat="1" applyFont="1" applyBorder="1"/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9" xfId="0" applyNumberFormat="1" applyFont="1" applyBorder="1"/>
    <xf numFmtId="10" fontId="3" fillId="0" borderId="7" xfId="0" applyNumberFormat="1" applyFont="1" applyBorder="1"/>
    <xf numFmtId="165" fontId="3" fillId="0" borderId="9" xfId="0" applyNumberFormat="1" applyFont="1" applyBorder="1"/>
    <xf numFmtId="166" fontId="3" fillId="0" borderId="7" xfId="0" applyNumberFormat="1" applyFont="1" applyBorder="1"/>
    <xf numFmtId="2" fontId="3" fillId="0" borderId="9" xfId="0" applyNumberFormat="1" applyFont="1" applyBorder="1"/>
    <xf numFmtId="167" fontId="3" fillId="0" borderId="7" xfId="0" applyNumberFormat="1" applyFont="1" applyBorder="1"/>
    <xf numFmtId="1" fontId="3" fillId="0" borderId="9" xfId="0" applyNumberFormat="1" applyFont="1" applyBorder="1"/>
    <xf numFmtId="4" fontId="3" fillId="0" borderId="7" xfId="0" applyNumberFormat="1" applyFont="1" applyBorder="1"/>
    <xf numFmtId="2" fontId="3" fillId="0" borderId="7" xfId="0" applyNumberFormat="1" applyFont="1" applyBorder="1"/>
    <xf numFmtId="0" fontId="3" fillId="0" borderId="12" xfId="0" applyFont="1" applyBorder="1" applyAlignment="1">
      <alignment horizontal="left"/>
    </xf>
    <xf numFmtId="166" fontId="3" fillId="0" borderId="9" xfId="0" applyNumberFormat="1" applyFont="1" applyBorder="1"/>
    <xf numFmtId="4" fontId="3" fillId="0" borderId="9" xfId="0" applyNumberFormat="1" applyFont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1" fontId="2" fillId="3" borderId="5" xfId="0" applyNumberFormat="1" applyFont="1" applyFill="1" applyBorder="1"/>
    <xf numFmtId="164" fontId="2" fillId="3" borderId="5" xfId="0" applyNumberFormat="1" applyFont="1" applyFill="1" applyBorder="1"/>
    <xf numFmtId="10" fontId="2" fillId="3" borderId="5" xfId="0" applyNumberFormat="1" applyFont="1" applyFill="1" applyBorder="1"/>
    <xf numFmtId="3" fontId="2" fillId="3" borderId="5" xfId="0" applyNumberFormat="1" applyFont="1" applyFill="1" applyBorder="1"/>
    <xf numFmtId="166" fontId="2" fillId="3" borderId="5" xfId="0" applyNumberFormat="1" applyFont="1" applyFill="1" applyBorder="1"/>
    <xf numFmtId="167" fontId="2" fillId="3" borderId="5" xfId="0" applyNumberFormat="1" applyFont="1" applyFill="1" applyBorder="1"/>
    <xf numFmtId="10" fontId="2" fillId="3" borderId="6" xfId="0" applyNumberFormat="1" applyFont="1" applyFill="1" applyBorder="1"/>
    <xf numFmtId="2" fontId="2" fillId="3" borderId="5" xfId="0" applyNumberFormat="1" applyFont="1" applyFill="1" applyBorder="1"/>
    <xf numFmtId="4" fontId="2" fillId="3" borderId="5" xfId="0" applyNumberFormat="1" applyFont="1" applyFill="1" applyBorder="1"/>
    <xf numFmtId="10" fontId="3" fillId="2" borderId="10" xfId="0" applyNumberFormat="1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167" fontId="2" fillId="3" borderId="6" xfId="0" applyNumberFormat="1" applyFont="1" applyFill="1" applyBorder="1"/>
    <xf numFmtId="4" fontId="2" fillId="3" borderId="6" xfId="0" applyNumberFormat="1" applyFont="1" applyFill="1" applyBorder="1"/>
    <xf numFmtId="2" fontId="2" fillId="3" borderId="6" xfId="0" applyNumberFormat="1" applyFont="1" applyFill="1" applyBorder="1"/>
    <xf numFmtId="0" fontId="2" fillId="3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4" borderId="16" xfId="0" applyFont="1" applyFill="1" applyBorder="1"/>
    <xf numFmtId="1" fontId="6" fillId="4" borderId="16" xfId="0" applyNumberFormat="1" applyFont="1" applyFill="1" applyBorder="1"/>
    <xf numFmtId="165" fontId="6" fillId="4" borderId="16" xfId="0" applyNumberFormat="1" applyFont="1" applyFill="1" applyBorder="1"/>
    <xf numFmtId="10" fontId="6" fillId="4" borderId="16" xfId="0" applyNumberFormat="1" applyFont="1" applyFill="1" applyBorder="1"/>
    <xf numFmtId="166" fontId="6" fillId="4" borderId="16" xfId="0" applyNumberFormat="1" applyFont="1" applyFill="1" applyBorder="1"/>
    <xf numFmtId="166" fontId="6" fillId="4" borderId="10" xfId="0" applyNumberFormat="1" applyFont="1" applyFill="1" applyBorder="1" applyAlignment="1">
      <alignment horizontal="right"/>
    </xf>
    <xf numFmtId="166" fontId="6" fillId="4" borderId="16" xfId="0" applyNumberFormat="1" applyFont="1" applyFill="1" applyBorder="1" applyAlignment="1">
      <alignment horizontal="right"/>
    </xf>
    <xf numFmtId="164" fontId="6" fillId="4" borderId="16" xfId="0" applyNumberFormat="1" applyFont="1" applyFill="1" applyBorder="1"/>
    <xf numFmtId="10" fontId="6" fillId="4" borderId="5" xfId="0" applyNumberFormat="1" applyFont="1" applyFill="1" applyBorder="1"/>
    <xf numFmtId="10" fontId="6" fillId="4" borderId="10" xfId="0" applyNumberFormat="1" applyFont="1" applyFill="1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10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0" fontId="2" fillId="0" borderId="11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center" vertical="center" wrapText="1"/>
    </xf>
    <xf numFmtId="167" fontId="8" fillId="0" borderId="3" xfId="0" applyNumberFormat="1" applyFont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167" fontId="9" fillId="0" borderId="3" xfId="0" applyNumberFormat="1" applyFont="1" applyBorder="1"/>
    <xf numFmtId="167" fontId="10" fillId="0" borderId="3" xfId="0" applyNumberFormat="1" applyFont="1" applyBorder="1"/>
    <xf numFmtId="167" fontId="10" fillId="0" borderId="7" xfId="0" applyNumberFormat="1" applyFont="1" applyBorder="1"/>
    <xf numFmtId="167" fontId="10" fillId="0" borderId="9" xfId="0" applyNumberFormat="1" applyFont="1" applyBorder="1"/>
    <xf numFmtId="167" fontId="7" fillId="3" borderId="5" xfId="0" applyNumberFormat="1" applyFont="1" applyFill="1" applyBorder="1"/>
    <xf numFmtId="167" fontId="8" fillId="3" borderId="5" xfId="0" applyNumberFormat="1" applyFont="1" applyFill="1" applyBorder="1"/>
    <xf numFmtId="167" fontId="6" fillId="4" borderId="16" xfId="0" applyNumberFormat="1" applyFont="1" applyFill="1" applyBorder="1"/>
    <xf numFmtId="167" fontId="7" fillId="4" borderId="16" xfId="0" applyNumberFormat="1" applyFont="1" applyFill="1" applyBorder="1"/>
    <xf numFmtId="167" fontId="8" fillId="4" borderId="16" xfId="0" applyNumberFormat="1" applyFont="1" applyFill="1" applyBorder="1"/>
    <xf numFmtId="167" fontId="5" fillId="0" borderId="0" xfId="0" applyNumberFormat="1" applyFont="1"/>
    <xf numFmtId="167" fontId="11" fillId="0" borderId="0" xfId="0" applyNumberFormat="1" applyFont="1"/>
    <xf numFmtId="167" fontId="12" fillId="0" borderId="0" xfId="0" applyNumberFormat="1" applyFont="1"/>
    <xf numFmtId="167" fontId="9" fillId="0" borderId="10" xfId="0" applyNumberFormat="1" applyFont="1" applyBorder="1"/>
    <xf numFmtId="10" fontId="2" fillId="0" borderId="3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10" fontId="3" fillId="0" borderId="14" xfId="0" applyNumberFormat="1" applyFont="1" applyBorder="1"/>
    <xf numFmtId="2" fontId="2" fillId="0" borderId="17" xfId="0" applyNumberFormat="1" applyFont="1" applyBorder="1" applyAlignment="1">
      <alignment horizontal="center" vertical="center"/>
    </xf>
    <xf numFmtId="167" fontId="10" fillId="0" borderId="10" xfId="0" applyNumberFormat="1" applyFont="1" applyBorder="1"/>
    <xf numFmtId="167" fontId="9" fillId="0" borderId="9" xfId="0" applyNumberFormat="1" applyFont="1" applyBorder="1"/>
    <xf numFmtId="167" fontId="7" fillId="3" borderId="14" xfId="0" applyNumberFormat="1" applyFont="1" applyFill="1" applyBorder="1"/>
    <xf numFmtId="167" fontId="7" fillId="0" borderId="17" xfId="0" applyNumberFormat="1" applyFont="1" applyBorder="1" applyAlignment="1">
      <alignment horizontal="center" vertical="center"/>
    </xf>
    <xf numFmtId="164" fontId="2" fillId="0" borderId="3" xfId="2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/>
    <xf numFmtId="0" fontId="2" fillId="0" borderId="3" xfId="0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0" fontId="15" fillId="0" borderId="2" xfId="0" applyNumberFormat="1" applyFont="1" applyBorder="1"/>
    <xf numFmtId="2" fontId="15" fillId="0" borderId="2" xfId="0" applyNumberFormat="1" applyFont="1" applyBorder="1"/>
    <xf numFmtId="10" fontId="15" fillId="0" borderId="7" xfId="0" applyNumberFormat="1" applyFont="1" applyBorder="1"/>
    <xf numFmtId="2" fontId="15" fillId="0" borderId="7" xfId="0" applyNumberFormat="1" applyFont="1" applyBorder="1"/>
    <xf numFmtId="10" fontId="15" fillId="0" borderId="9" xfId="0" applyNumberFormat="1" applyFont="1" applyBorder="1"/>
    <xf numFmtId="2" fontId="15" fillId="0" borderId="9" xfId="0" applyNumberFormat="1" applyFont="1" applyBorder="1"/>
    <xf numFmtId="10" fontId="14" fillId="3" borderId="5" xfId="0" applyNumberFormat="1" applyFont="1" applyFill="1" applyBorder="1"/>
    <xf numFmtId="2" fontId="14" fillId="3" borderId="5" xfId="0" applyNumberFormat="1" applyFont="1" applyFill="1" applyBorder="1"/>
    <xf numFmtId="10" fontId="14" fillId="4" borderId="16" xfId="0" applyNumberFormat="1" applyFont="1" applyFill="1" applyBorder="1"/>
    <xf numFmtId="1" fontId="14" fillId="4" borderId="16" xfId="0" applyNumberFormat="1" applyFont="1" applyFill="1" applyBorder="1"/>
    <xf numFmtId="0" fontId="16" fillId="0" borderId="0" xfId="0" applyFont="1"/>
    <xf numFmtId="165" fontId="2" fillId="0" borderId="14" xfId="0" applyNumberFormat="1" applyFont="1" applyBorder="1" applyAlignment="1">
      <alignment horizontal="center" vertical="center"/>
    </xf>
    <xf numFmtId="10" fontId="15" fillId="0" borderId="3" xfId="0" applyNumberFormat="1" applyFont="1" applyBorder="1"/>
    <xf numFmtId="10" fontId="15" fillId="0" borderId="14" xfId="0" applyNumberFormat="1" applyFont="1" applyBorder="1"/>
    <xf numFmtId="167" fontId="15" fillId="0" borderId="3" xfId="0" applyNumberFormat="1" applyFont="1" applyBorder="1"/>
    <xf numFmtId="166" fontId="15" fillId="0" borderId="3" xfId="0" applyNumberFormat="1" applyFont="1" applyBorder="1"/>
    <xf numFmtId="166" fontId="15" fillId="0" borderId="7" xfId="0" applyNumberFormat="1" applyFont="1" applyBorder="1"/>
    <xf numFmtId="166" fontId="15" fillId="0" borderId="9" xfId="0" applyNumberFormat="1" applyFont="1" applyBorder="1"/>
    <xf numFmtId="167" fontId="3" fillId="0" borderId="10" xfId="0" applyNumberFormat="1" applyFont="1" applyBorder="1"/>
    <xf numFmtId="166" fontId="14" fillId="0" borderId="3" xfId="0" applyNumberFormat="1" applyFont="1" applyBorder="1" applyAlignment="1">
      <alignment horizontal="center" vertical="center" wrapText="1"/>
    </xf>
    <xf numFmtId="166" fontId="14" fillId="0" borderId="6" xfId="0" applyNumberFormat="1" applyFont="1" applyBorder="1" applyAlignment="1">
      <alignment horizontal="center" vertical="center"/>
    </xf>
    <xf numFmtId="166" fontId="14" fillId="0" borderId="14" xfId="0" applyNumberFormat="1" applyFont="1" applyBorder="1" applyAlignment="1">
      <alignment horizontal="center" vertical="center"/>
    </xf>
    <xf numFmtId="166" fontId="14" fillId="3" borderId="5" xfId="0" applyNumberFormat="1" applyFont="1" applyFill="1" applyBorder="1"/>
    <xf numFmtId="166" fontId="14" fillId="4" borderId="16" xfId="0" applyNumberFormat="1" applyFont="1" applyFill="1" applyBorder="1"/>
    <xf numFmtId="166" fontId="16" fillId="0" borderId="0" xfId="0" applyNumberFormat="1" applyFont="1"/>
    <xf numFmtId="1" fontId="3" fillId="0" borderId="2" xfId="0" applyNumberFormat="1" applyFont="1" applyBorder="1"/>
    <xf numFmtId="1" fontId="3" fillId="0" borderId="10" xfId="0" applyNumberFormat="1" applyFont="1" applyBorder="1"/>
    <xf numFmtId="164" fontId="3" fillId="0" borderId="10" xfId="0" applyNumberFormat="1" applyFont="1" applyBorder="1"/>
    <xf numFmtId="164" fontId="3" fillId="0" borderId="10" xfId="0" applyNumberFormat="1" applyFont="1" applyBorder="1" applyAlignment="1">
      <alignment horizontal="right"/>
    </xf>
    <xf numFmtId="165" fontId="3" fillId="0" borderId="10" xfId="0" applyNumberFormat="1" applyFont="1" applyBorder="1"/>
    <xf numFmtId="164" fontId="3" fillId="0" borderId="14" xfId="0" applyNumberFormat="1" applyFont="1" applyBorder="1"/>
    <xf numFmtId="10" fontId="3" fillId="0" borderId="10" xfId="0" applyNumberFormat="1" applyFont="1" applyBorder="1"/>
    <xf numFmtId="165" fontId="3" fillId="0" borderId="14" xfId="0" applyNumberFormat="1" applyFont="1" applyBorder="1"/>
    <xf numFmtId="166" fontId="15" fillId="0" borderId="10" xfId="0" applyNumberFormat="1" applyFont="1" applyBorder="1"/>
    <xf numFmtId="166" fontId="3" fillId="0" borderId="10" xfId="0" applyNumberFormat="1" applyFont="1" applyBorder="1"/>
    <xf numFmtId="2" fontId="3" fillId="0" borderId="14" xfId="0" applyNumberFormat="1" applyFont="1" applyBorder="1"/>
    <xf numFmtId="2" fontId="15" fillId="0" borderId="14" xfId="0" applyNumberFormat="1" applyFont="1" applyBorder="1"/>
    <xf numFmtId="4" fontId="3" fillId="0" borderId="10" xfId="0" applyNumberFormat="1" applyFont="1" applyBorder="1"/>
    <xf numFmtId="2" fontId="3" fillId="0" borderId="10" xfId="0" applyNumberFormat="1" applyFont="1" applyBorder="1"/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/>
    <xf numFmtId="10" fontId="3" fillId="0" borderId="18" xfId="0" applyNumberFormat="1" applyFont="1" applyBorder="1"/>
    <xf numFmtId="166" fontId="3" fillId="0" borderId="3" xfId="0" applyNumberFormat="1" applyFont="1" applyBorder="1" applyAlignment="1">
      <alignment horizontal="right"/>
    </xf>
    <xf numFmtId="10" fontId="3" fillId="0" borderId="2" xfId="0" applyNumberFormat="1" applyFont="1" applyBorder="1"/>
    <xf numFmtId="10" fontId="3" fillId="2" borderId="3" xfId="0" applyNumberFormat="1" applyFont="1" applyFill="1" applyBorder="1"/>
    <xf numFmtId="2" fontId="3" fillId="0" borderId="19" xfId="0" applyNumberFormat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1" fontId="3" fillId="5" borderId="6" xfId="0" applyNumberFormat="1" applyFont="1" applyFill="1" applyBorder="1"/>
    <xf numFmtId="2" fontId="2" fillId="3" borderId="22" xfId="0" applyNumberFormat="1" applyFont="1" applyFill="1" applyBorder="1"/>
    <xf numFmtId="0" fontId="3" fillId="0" borderId="23" xfId="0" applyFont="1" applyBorder="1" applyAlignment="1">
      <alignment horizontal="left"/>
    </xf>
    <xf numFmtId="167" fontId="15" fillId="0" borderId="10" xfId="0" applyNumberFormat="1" applyFont="1" applyBorder="1"/>
    <xf numFmtId="167" fontId="21" fillId="0" borderId="3" xfId="0" applyNumberFormat="1" applyFont="1" applyBorder="1"/>
    <xf numFmtId="167" fontId="21" fillId="0" borderId="10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PULSE_Reports\MFC\Dispecheri\2025\Doklad_Dispecheri_2025.xlsx" TargetMode="External"/><Relationship Id="rId1" Type="http://schemas.openxmlformats.org/officeDocument/2006/relationships/externalLinkPath" Target="file:///W:\PULSE_Reports\MFC\Dispecheri\2025\Doklad_Dispecheri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Януари "/>
      <sheetName val="Февруари"/>
      <sheetName val="Март"/>
      <sheetName val="Април"/>
      <sheetName val="Май"/>
      <sheetName val="Юни"/>
      <sheetName val="Юли"/>
      <sheetName val="Август"/>
      <sheetName val="Септември"/>
      <sheetName val="Октомври"/>
      <sheetName val="Ноември"/>
      <sheetName val="Декември"/>
    </sheetNames>
    <sheetDataSet>
      <sheetData sheetId="0"/>
      <sheetData sheetId="1"/>
      <sheetData sheetId="2"/>
      <sheetData sheetId="3"/>
      <sheetData sheetId="4"/>
      <sheetData sheetId="5"/>
      <sheetData sheetId="6">
        <row r="127">
          <cell r="AU127">
            <v>1519.34</v>
          </cell>
        </row>
      </sheetData>
      <sheetData sheetId="7">
        <row r="127">
          <cell r="AU127">
            <v>1480.74</v>
          </cell>
        </row>
      </sheetData>
      <sheetData sheetId="8">
        <row r="127">
          <cell r="AU127">
            <v>1534.0399999999995</v>
          </cell>
        </row>
      </sheetData>
      <sheetData sheetId="9">
        <row r="127">
          <cell r="AU127">
            <v>1473.6799999999996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B093-06DD-4F8E-A2B0-CD9532945875}">
  <dimension ref="A1:BA132"/>
  <sheetViews>
    <sheetView zoomScale="110" zoomScaleNormal="110" workbookViewId="0">
      <pane xSplit="3" ySplit="2" topLeftCell="D111" activePane="bottomRight" state="frozen"/>
      <selection activeCell="AJ33" sqref="AJ33"/>
      <selection pane="topRight" activeCell="AJ33" sqref="AJ33"/>
      <selection pane="bottomLeft" activeCell="AJ33" sqref="AJ33"/>
      <selection pane="bottomRight" activeCell="K76" sqref="K76"/>
    </sheetView>
  </sheetViews>
  <sheetFormatPr defaultColWidth="9.140625" defaultRowHeight="12.75" x14ac:dyDescent="0.2"/>
  <cols>
    <col min="1" max="1" width="3.28515625" style="78" bestFit="1" customWidth="1"/>
    <col min="2" max="2" width="5.85546875" style="21" customWidth="1"/>
    <col min="3" max="3" width="11.42578125" style="31" customWidth="1"/>
    <col min="4" max="4" width="13.7109375" style="31" bestFit="1" customWidth="1"/>
    <col min="5" max="5" width="11.28515625" style="31" bestFit="1" customWidth="1"/>
    <col min="6" max="6" width="11.28515625" style="31" customWidth="1"/>
    <col min="7" max="7" width="11.28515625" style="80" customWidth="1"/>
    <col min="8" max="8" width="8.85546875" style="31" customWidth="1"/>
    <col min="9" max="9" width="13.42578125" style="31" bestFit="1" customWidth="1"/>
    <col min="10" max="10" width="9.140625" style="80" customWidth="1"/>
    <col min="11" max="11" width="13" style="31" customWidth="1"/>
    <col min="12" max="12" width="9.7109375" style="31" customWidth="1"/>
    <col min="13" max="13" width="9.85546875" style="31" customWidth="1"/>
    <col min="14" max="14" width="8.5703125" style="31" bestFit="1" customWidth="1"/>
    <col min="15" max="15" width="10.7109375" style="31" hidden="1" customWidth="1"/>
    <col min="16" max="16" width="8.5703125" style="31" customWidth="1"/>
    <col min="17" max="17" width="0.7109375" style="31" hidden="1" customWidth="1"/>
    <col min="18" max="18" width="7.7109375" style="31" bestFit="1" customWidth="1"/>
    <col min="19" max="19" width="8.140625" style="31" customWidth="1"/>
    <col min="20" max="20" width="8.42578125" style="31" hidden="1" customWidth="1"/>
    <col min="21" max="21" width="9" style="31" customWidth="1"/>
    <col min="22" max="22" width="6.7109375" style="31" hidden="1" customWidth="1"/>
    <col min="23" max="23" width="9" style="31" customWidth="1"/>
    <col min="24" max="24" width="7.42578125" style="31" hidden="1" customWidth="1"/>
    <col min="25" max="25" width="9.85546875" style="31" customWidth="1"/>
    <col min="26" max="26" width="14.42578125" style="31" hidden="1" customWidth="1"/>
    <col min="27" max="27" width="11.5703125" style="31" bestFit="1" customWidth="1"/>
    <col min="28" max="28" width="7.5703125" style="31" hidden="1" customWidth="1"/>
    <col min="29" max="29" width="11.7109375" style="31" hidden="1" customWidth="1"/>
    <col min="30" max="30" width="11.5703125" style="31" bestFit="1" customWidth="1"/>
    <col min="31" max="31" width="12.28515625" style="31" hidden="1" customWidth="1"/>
    <col min="32" max="32" width="9.42578125" style="79" customWidth="1"/>
    <col min="33" max="33" width="15" style="81" hidden="1" customWidth="1"/>
    <col min="34" max="34" width="11.42578125" style="31" customWidth="1"/>
    <col min="35" max="35" width="10" style="31" customWidth="1"/>
    <col min="36" max="36" width="8" style="31" customWidth="1"/>
    <col min="37" max="37" width="8" style="80" customWidth="1"/>
    <col min="38" max="38" width="10.28515625" style="81" customWidth="1"/>
    <col min="39" max="39" width="12.28515625" style="81" customWidth="1"/>
    <col min="40" max="40" width="11.7109375" style="31" bestFit="1" customWidth="1"/>
    <col min="41" max="41" width="11.7109375" style="140" customWidth="1"/>
    <col min="42" max="42" width="8.42578125" style="31" customWidth="1"/>
    <col min="43" max="43" width="11.140625" style="107" customWidth="1"/>
    <col min="44" max="44" width="11.5703125" style="108" customWidth="1"/>
    <col min="45" max="45" width="11.85546875" style="109" customWidth="1"/>
    <col min="46" max="46" width="12.140625" style="82" customWidth="1"/>
    <col min="47" max="47" width="14.85546875" style="31" customWidth="1"/>
    <col min="48" max="48" width="6.42578125" style="31" bestFit="1" customWidth="1"/>
    <col min="49" max="49" width="10.42578125" style="31" customWidth="1"/>
    <col min="50" max="50" width="6.42578125" style="31" bestFit="1" customWidth="1"/>
    <col min="51" max="51" width="11.140625" style="31" customWidth="1"/>
    <col min="52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5" t="s">
        <v>28</v>
      </c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 t="s">
        <v>29</v>
      </c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5" t="s">
        <v>29</v>
      </c>
      <c r="AB2" s="5" t="s">
        <v>29</v>
      </c>
      <c r="AC2" s="5" t="s">
        <v>29</v>
      </c>
      <c r="AD2" s="5" t="s">
        <v>29</v>
      </c>
      <c r="AE2" s="5" t="s">
        <v>27</v>
      </c>
      <c r="AF2" s="112" t="s">
        <v>29</v>
      </c>
      <c r="AG2" s="8" t="s">
        <v>27</v>
      </c>
      <c r="AH2" s="5" t="s">
        <v>29</v>
      </c>
      <c r="AI2" s="5" t="s">
        <v>29</v>
      </c>
      <c r="AJ2" s="5" t="s">
        <v>27</v>
      </c>
      <c r="AK2" s="7" t="s">
        <v>29</v>
      </c>
      <c r="AL2" s="8" t="s">
        <v>29</v>
      </c>
      <c r="AM2" s="5" t="s">
        <v>29</v>
      </c>
      <c r="AN2" s="5" t="s">
        <v>27</v>
      </c>
      <c r="AO2" s="5" t="s">
        <v>27</v>
      </c>
      <c r="AP2" s="5" t="s">
        <v>31</v>
      </c>
      <c r="AQ2" s="93" t="s">
        <v>38</v>
      </c>
      <c r="AR2" s="94" t="s">
        <v>38</v>
      </c>
      <c r="AS2" s="95" t="s">
        <v>38</v>
      </c>
      <c r="AT2" s="9" t="s">
        <v>32</v>
      </c>
      <c r="AU2" s="5" t="s">
        <v>29</v>
      </c>
      <c r="AV2" s="5" t="s">
        <v>33</v>
      </c>
      <c r="AW2" s="5" t="s">
        <v>34</v>
      </c>
      <c r="AX2" s="5" t="s">
        <v>33</v>
      </c>
      <c r="AY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85"/>
      <c r="AB3" s="6"/>
      <c r="AC3" s="89"/>
      <c r="AD3" s="85"/>
      <c r="AE3" s="85"/>
      <c r="AF3" s="113"/>
      <c r="AG3" s="115"/>
      <c r="AH3" s="89"/>
      <c r="AI3" s="89"/>
      <c r="AJ3" s="85"/>
      <c r="AK3" s="86"/>
      <c r="AL3" s="87"/>
      <c r="AM3" s="87"/>
      <c r="AN3" s="85"/>
      <c r="AO3" s="129"/>
      <c r="AP3" s="85"/>
      <c r="AQ3" s="96"/>
      <c r="AR3" s="119">
        <v>1488.04</v>
      </c>
      <c r="AS3" s="97"/>
      <c r="AT3" s="88"/>
      <c r="AU3" s="85"/>
      <c r="AV3" s="85"/>
      <c r="AW3" s="85"/>
      <c r="AX3" s="85"/>
      <c r="AY3" s="85"/>
    </row>
    <row r="4" spans="1:53" x14ac:dyDescent="0.2">
      <c r="A4" s="186">
        <v>1</v>
      </c>
      <c r="B4" s="22">
        <v>1</v>
      </c>
      <c r="C4" s="10" t="s">
        <v>48</v>
      </c>
      <c r="D4" s="11">
        <v>15768</v>
      </c>
      <c r="E4" s="11">
        <v>1</v>
      </c>
      <c r="F4" s="11">
        <v>15694</v>
      </c>
      <c r="G4" s="12">
        <v>2.4</v>
      </c>
      <c r="H4" s="12">
        <v>4.8</v>
      </c>
      <c r="I4" s="11">
        <v>17126</v>
      </c>
      <c r="J4" s="12">
        <v>6.1</v>
      </c>
      <c r="K4" s="11">
        <v>15129</v>
      </c>
      <c r="L4" s="13">
        <v>7.9000000000000001E-2</v>
      </c>
      <c r="M4" s="23">
        <f>ROUND(K4*(1-L4),0)</f>
        <v>13934</v>
      </c>
      <c r="N4" s="14">
        <v>0.55900000000000005</v>
      </c>
      <c r="O4" s="24">
        <f>M4*N4</f>
        <v>7789.1060000000007</v>
      </c>
      <c r="P4" s="13">
        <v>0.39900000000000002</v>
      </c>
      <c r="Q4" s="24">
        <f>M4*P4</f>
        <v>5559.6660000000002</v>
      </c>
      <c r="R4" s="15">
        <v>4.2000000000000003E-2</v>
      </c>
      <c r="S4" s="142">
        <v>0.2019</v>
      </c>
      <c r="T4" s="24">
        <f>M4*R4</f>
        <v>585.22800000000007</v>
      </c>
      <c r="U4" s="25">
        <v>0.186</v>
      </c>
      <c r="V4" s="24">
        <f>M4*U4</f>
        <v>2591.7240000000002</v>
      </c>
      <c r="W4" s="15">
        <v>0.52100000000000002</v>
      </c>
      <c r="X4" s="24">
        <f>M4*W4</f>
        <v>7259.6140000000005</v>
      </c>
      <c r="Y4" s="15">
        <v>0.37</v>
      </c>
      <c r="Z4" s="124">
        <f>Y4*M4</f>
        <v>5155.58</v>
      </c>
      <c r="AA4" s="16">
        <v>2.48E-3</v>
      </c>
      <c r="AB4" s="18">
        <f>M4*AA4</f>
        <v>34.556319999999999</v>
      </c>
      <c r="AC4" s="26">
        <f>IF(M4&gt;0,(AE4+AN4)/M4,0)</f>
        <v>2.7201060714798337E-3</v>
      </c>
      <c r="AD4" s="16">
        <v>2.9999999999999997E-4</v>
      </c>
      <c r="AE4" s="23">
        <f>AD4*M4</f>
        <v>4.1801999999999992</v>
      </c>
      <c r="AF4" s="114">
        <v>0.21149999999999999</v>
      </c>
      <c r="AG4" s="29">
        <f>AJ4*(1-AK4)*AF4</f>
        <v>34.91019</v>
      </c>
      <c r="AH4" s="27">
        <f>IF(AND(AF4&gt;0,AD4&gt;0,AA4&gt;0),((AA4-AD4)*AF4)/((AF4-AD4)*AA4),0)</f>
        <v>0.88028088343108502</v>
      </c>
      <c r="AI4" s="59">
        <f t="shared" ref="AI4:AI35" si="0">IF(AND(AC4&gt;0,AL4&gt;0,AD4&gt;0),((AL4*(AC4-AD4))/(AC4*(AL4-AD4))),0)</f>
        <v>0.89101858063871608</v>
      </c>
      <c r="AJ4" s="11">
        <v>180</v>
      </c>
      <c r="AK4" s="13">
        <v>8.3000000000000004E-2</v>
      </c>
      <c r="AL4" s="14">
        <v>0.20430000000000001</v>
      </c>
      <c r="AM4" s="130">
        <v>0.20549999999999999</v>
      </c>
      <c r="AN4" s="29">
        <f>AJ4*(1-AK4)*AL4</f>
        <v>33.721758000000001</v>
      </c>
      <c r="AO4" s="133">
        <f>AJ4*(1-AK4)*AM4</f>
        <v>33.919829999999997</v>
      </c>
      <c r="AP4" s="18">
        <v>1.55</v>
      </c>
      <c r="AQ4" s="18"/>
      <c r="AR4" s="110">
        <f>AR3+AJ4-AQ4</f>
        <v>1668.04</v>
      </c>
      <c r="AS4" s="99"/>
      <c r="AT4" s="11"/>
      <c r="AU4" s="30"/>
      <c r="AV4" s="19"/>
      <c r="AW4" s="19"/>
      <c r="AX4" s="19"/>
      <c r="AY4" s="19"/>
    </row>
    <row r="5" spans="1:53" x14ac:dyDescent="0.2">
      <c r="A5" s="184"/>
      <c r="B5" s="32">
        <v>2</v>
      </c>
      <c r="C5" s="10" t="s">
        <v>49</v>
      </c>
      <c r="D5" s="33">
        <v>18500</v>
      </c>
      <c r="E5" s="33">
        <v>2</v>
      </c>
      <c r="F5" s="33">
        <v>14303</v>
      </c>
      <c r="G5" s="34">
        <v>2.6</v>
      </c>
      <c r="H5" s="34">
        <v>4</v>
      </c>
      <c r="I5" s="33">
        <v>15594</v>
      </c>
      <c r="J5" s="34">
        <v>6.2</v>
      </c>
      <c r="K5" s="33">
        <v>15357</v>
      </c>
      <c r="L5" s="35">
        <v>8.5000000000000006E-2</v>
      </c>
      <c r="M5" s="36">
        <f>ROUND(K5*(1-L5),0)</f>
        <v>14052</v>
      </c>
      <c r="N5" s="37">
        <v>0.70899999999999996</v>
      </c>
      <c r="O5" s="24">
        <f>M5*N5</f>
        <v>9962.8680000000004</v>
      </c>
      <c r="P5" s="35">
        <v>0.24299999999999999</v>
      </c>
      <c r="Q5" s="24">
        <f>M5*P5</f>
        <v>3414.636</v>
      </c>
      <c r="R5" s="38">
        <v>4.8000000000000001E-2</v>
      </c>
      <c r="S5" s="134"/>
      <c r="T5" s="24">
        <f>M5*R5</f>
        <v>674.49599999999998</v>
      </c>
      <c r="U5" s="27">
        <v>0.17499999999999999</v>
      </c>
      <c r="V5" s="24">
        <f>M5*U5</f>
        <v>2459.1</v>
      </c>
      <c r="W5" s="38">
        <v>0.53800000000000003</v>
      </c>
      <c r="X5" s="24">
        <f>M5*W5</f>
        <v>7559.9760000000006</v>
      </c>
      <c r="Y5" s="38">
        <v>0.36</v>
      </c>
      <c r="Z5" s="24">
        <f>Y5*M5</f>
        <v>5058.72</v>
      </c>
      <c r="AA5" s="39">
        <v>2.6199999999999999E-3</v>
      </c>
      <c r="AB5" s="17">
        <f>M5*AA5</f>
        <v>36.816240000000001</v>
      </c>
      <c r="AC5" s="26">
        <f>IF(M5&gt;0,(AE5+AN5)/M5,0)</f>
        <v>2.7337537361229718E-3</v>
      </c>
      <c r="AD5" s="39">
        <v>3.1E-4</v>
      </c>
      <c r="AE5" s="36">
        <f>AD5*M5</f>
        <v>4.3561199999999998</v>
      </c>
      <c r="AF5" s="27">
        <v>0.21659999999999999</v>
      </c>
      <c r="AG5" s="40">
        <f>AJ5*(1-AK5)*AF5</f>
        <v>34.683074999999995</v>
      </c>
      <c r="AH5" s="27">
        <f>IF(AND(AF5&gt;0,AD5&gt;0,AA5&gt;0),((AA5-AD5)*AF5)/((AF5-AD5)*AA5),0)</f>
        <v>0.88294306590776661</v>
      </c>
      <c r="AI5" s="28">
        <f t="shared" si="0"/>
        <v>0.88789687391686822</v>
      </c>
      <c r="AJ5" s="33">
        <v>175</v>
      </c>
      <c r="AK5" s="35">
        <v>8.5000000000000006E-2</v>
      </c>
      <c r="AL5" s="37">
        <v>0.2127</v>
      </c>
      <c r="AM5" s="132">
        <v>0.21829999999999999</v>
      </c>
      <c r="AN5" s="40">
        <f>AJ5*(1-AK5)*AL5</f>
        <v>34.058587500000002</v>
      </c>
      <c r="AO5" s="133">
        <f>AJ5*(1-AK5)*AM5</f>
        <v>34.955287499999997</v>
      </c>
      <c r="AP5" s="41">
        <v>1.55</v>
      </c>
      <c r="AQ5" s="41"/>
      <c r="AR5" s="110">
        <f>AR4+AJ5-AQ5</f>
        <v>1843.04</v>
      </c>
      <c r="AS5" s="100"/>
      <c r="AT5" s="42"/>
      <c r="AU5" s="43"/>
      <c r="AV5" s="44"/>
      <c r="AW5" s="44"/>
      <c r="AX5" s="44"/>
      <c r="AY5" s="44"/>
    </row>
    <row r="6" spans="1:53" x14ac:dyDescent="0.2">
      <c r="A6" s="184"/>
      <c r="B6" s="32">
        <v>3</v>
      </c>
      <c r="C6" s="10" t="s">
        <v>50</v>
      </c>
      <c r="D6" s="42">
        <v>17022</v>
      </c>
      <c r="E6" s="42">
        <v>0</v>
      </c>
      <c r="F6" s="42">
        <v>15083</v>
      </c>
      <c r="G6" s="36">
        <v>2.2999999999999998</v>
      </c>
      <c r="H6" s="36">
        <v>5.3</v>
      </c>
      <c r="I6" s="42">
        <v>16438</v>
      </c>
      <c r="J6" s="36">
        <v>5.8</v>
      </c>
      <c r="K6" s="42">
        <v>15521</v>
      </c>
      <c r="L6" s="38">
        <v>9.5000000000000001E-2</v>
      </c>
      <c r="M6" s="36">
        <f>ROUND(K6*(1-L6),0)</f>
        <v>14047</v>
      </c>
      <c r="N6" s="27">
        <v>0.73299999999999998</v>
      </c>
      <c r="O6" s="24">
        <f>M6*N6</f>
        <v>10296.450999999999</v>
      </c>
      <c r="P6" s="38">
        <v>0.189</v>
      </c>
      <c r="Q6" s="24">
        <f>M6*P6</f>
        <v>2654.8829999999998</v>
      </c>
      <c r="R6" s="38">
        <v>7.8E-2</v>
      </c>
      <c r="S6" s="134"/>
      <c r="T6" s="24">
        <f>M6*R6</f>
        <v>1095.6659999999999</v>
      </c>
      <c r="U6" s="27">
        <v>0.182</v>
      </c>
      <c r="V6" s="24">
        <f>M6*U6</f>
        <v>2556.5540000000001</v>
      </c>
      <c r="W6" s="38">
        <v>0.53700000000000003</v>
      </c>
      <c r="X6" s="24">
        <f>M6*W6</f>
        <v>7543.2390000000005</v>
      </c>
      <c r="Y6" s="38">
        <v>0.38</v>
      </c>
      <c r="Z6" s="24">
        <f>Y6*M6</f>
        <v>5337.86</v>
      </c>
      <c r="AA6" s="46">
        <v>2.4299999999999999E-3</v>
      </c>
      <c r="AB6" s="17">
        <f>M6*AA6</f>
        <v>34.134209999999996</v>
      </c>
      <c r="AC6" s="26">
        <f>IF(M6&gt;0,(AE6+AN6)/M6,0)</f>
        <v>2.6101976365060157E-3</v>
      </c>
      <c r="AD6" s="46">
        <v>2.9999999999999997E-4</v>
      </c>
      <c r="AE6" s="36">
        <f>AD6*M6</f>
        <v>4.2140999999999993</v>
      </c>
      <c r="AF6" s="27">
        <v>0.2157</v>
      </c>
      <c r="AG6" s="40">
        <f>AJ6*(1-AK6)*AF6</f>
        <v>33.427676100000006</v>
      </c>
      <c r="AH6" s="27">
        <f>IF(AND(AF6&gt;0,AD6&gt;0,AA6&gt;0),((AA6-AD6)*AF6)/((AF6-AD6)*AA6),0)</f>
        <v>0.87776402214656635</v>
      </c>
      <c r="AI6" s="28">
        <f t="shared" si="0"/>
        <v>0.88633599672024288</v>
      </c>
      <c r="AJ6" s="42">
        <v>169</v>
      </c>
      <c r="AK6" s="38">
        <v>8.3000000000000004E-2</v>
      </c>
      <c r="AL6" s="27">
        <v>0.2094</v>
      </c>
      <c r="AM6" s="134">
        <v>0.21310000000000001</v>
      </c>
      <c r="AN6" s="40">
        <f>AJ6*(1-AK6)*AL6</f>
        <v>32.451346200000003</v>
      </c>
      <c r="AO6" s="135">
        <f>AJ6*(1-AK6)*AM6</f>
        <v>33.024746300000004</v>
      </c>
      <c r="AP6" s="17">
        <v>1.55</v>
      </c>
      <c r="AQ6" s="17"/>
      <c r="AR6" s="110">
        <f>AR5+AJ6-AQ6</f>
        <v>2012.04</v>
      </c>
      <c r="AS6" s="101"/>
      <c r="AT6" s="42"/>
      <c r="AU6" s="47"/>
      <c r="AV6" s="40"/>
      <c r="AW6" s="40"/>
      <c r="AX6" s="40"/>
      <c r="AY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51290</v>
      </c>
      <c r="E7" s="50"/>
      <c r="F7" s="50">
        <f>SUM(F4:F6)</f>
        <v>45080</v>
      </c>
      <c r="G7" s="51"/>
      <c r="H7" s="51"/>
      <c r="I7" s="50">
        <f>SUM(I4:I6)</f>
        <v>49158</v>
      </c>
      <c r="J7" s="51"/>
      <c r="K7" s="50">
        <f>SUM(K4:K6)</f>
        <v>46007</v>
      </c>
      <c r="L7" s="20">
        <f>IF(K7&gt;0,(K4*L4+K5*L5+K6*L6)/K7,0)</f>
        <v>8.6400569478557607E-2</v>
      </c>
      <c r="M7" s="51">
        <f>M4+M5+M6</f>
        <v>42033</v>
      </c>
      <c r="N7" s="52">
        <f>IF(M7&gt;0,O7/M7,0)</f>
        <v>0.66729533937620444</v>
      </c>
      <c r="O7" s="53">
        <f>O4+O5+O6</f>
        <v>28048.425000000003</v>
      </c>
      <c r="P7" s="20">
        <f>IF(M7&gt;0,Q7/M7,0)</f>
        <v>0.2766679751623724</v>
      </c>
      <c r="Q7" s="53">
        <f>Q4+Q5+Q6</f>
        <v>11629.184999999999</v>
      </c>
      <c r="R7" s="20">
        <f>IF(M7&gt;0,T7/M7,0)</f>
        <v>5.6036685461423173E-2</v>
      </c>
      <c r="S7" s="136"/>
      <c r="T7" s="53">
        <f>T4+T5+T6</f>
        <v>2355.3900000000003</v>
      </c>
      <c r="U7" s="20">
        <f>IF(M7&gt;0,V7/M7,0)</f>
        <v>0.18098584445554686</v>
      </c>
      <c r="V7" s="53">
        <f>V4+V5+V6</f>
        <v>7607.3780000000006</v>
      </c>
      <c r="W7" s="20">
        <f>IF(M7&gt;0,X7/M7,0)</f>
        <v>0.53203028572788047</v>
      </c>
      <c r="X7" s="53">
        <f>X4+X5+X6</f>
        <v>22362.829000000002</v>
      </c>
      <c r="Y7" s="20">
        <f>IF(M7&gt;0,Z7/M7,0)</f>
        <v>0.36999881045844929</v>
      </c>
      <c r="Z7" s="53">
        <f>Z4+Z5+Z6</f>
        <v>15552.16</v>
      </c>
      <c r="AA7" s="54">
        <f>IF(M7&gt;0,AB7/M7,0)</f>
        <v>2.5100937358741937E-3</v>
      </c>
      <c r="AB7" s="55">
        <f>SUM(AB4:AB6)</f>
        <v>105.50676999999999</v>
      </c>
      <c r="AC7" s="54">
        <f>IF(M7&gt;0,(AC4*M4+AC5*M5+AC6*M6)/M7,0)</f>
        <v>2.6879383270287634E-3</v>
      </c>
      <c r="AD7" s="54">
        <f>IF(K7&gt;0,(K4*AD4+K5*AD5+K6*AD6)/K7,0)</f>
        <v>3.0333797030886601E-4</v>
      </c>
      <c r="AE7" s="51">
        <f>SUM(AE4:AE6)</f>
        <v>12.750419999999998</v>
      </c>
      <c r="AF7" s="52">
        <f>IF(K7&gt;0,(K4*AF4+K5*AF5+K6*AF6)/K7,0)</f>
        <v>0.21461928402199665</v>
      </c>
      <c r="AG7" s="57">
        <f>SUM(AG4:AG6)</f>
        <v>103.02094110000002</v>
      </c>
      <c r="AH7" s="52">
        <f>IF(AND(AB7&gt;0),((AB4*AH4+AB5*AH5+AB6*AH6)/AB7),0)</f>
        <v>0.88039557253926914</v>
      </c>
      <c r="AI7" s="56">
        <f t="shared" si="0"/>
        <v>0.88843900822308741</v>
      </c>
      <c r="AJ7" s="50">
        <f>SUM(AJ4:AJ6)</f>
        <v>524</v>
      </c>
      <c r="AK7" s="20">
        <f>IF(AJ7&gt;0,(AK4*AJ4+AK5*AJ5+AK6*AJ6)/AJ7,0)</f>
        <v>8.3667938931297717E-2</v>
      </c>
      <c r="AL7" s="52">
        <f>IF(K7&gt;0,(AL4*K4+AL5*K5+AL6*K6)/K7,0)</f>
        <v>0.20882443975916709</v>
      </c>
      <c r="AM7" s="136">
        <f>IF(K7&gt;0,(AM4*K4+AM5*K5+AM6*K6)/K7,0)</f>
        <v>0.21233655095963655</v>
      </c>
      <c r="AN7" s="57">
        <f>SUM(AN4:AN6)</f>
        <v>100.23169170000001</v>
      </c>
      <c r="AO7" s="137">
        <f>SUM(AO4:AO6)</f>
        <v>101.89986379999999</v>
      </c>
      <c r="AP7" s="55"/>
      <c r="AQ7" s="55">
        <f>SUM(AQ4:AQ6)</f>
        <v>0</v>
      </c>
      <c r="AR7" s="102"/>
      <c r="AS7" s="103">
        <f>AR6</f>
        <v>2012.04</v>
      </c>
      <c r="AT7" s="50">
        <f>SUM(AT4:AT6)</f>
        <v>0</v>
      </c>
      <c r="AU7" s="58"/>
      <c r="AV7" s="57"/>
      <c r="AW7" s="57"/>
      <c r="AX7" s="57"/>
      <c r="AY7" s="57"/>
    </row>
    <row r="8" spans="1:53" x14ac:dyDescent="0.2">
      <c r="A8" s="186">
        <v>2</v>
      </c>
      <c r="B8" s="22">
        <v>1</v>
      </c>
      <c r="C8" s="10" t="s">
        <v>48</v>
      </c>
      <c r="D8" s="11">
        <v>5711</v>
      </c>
      <c r="E8" s="11">
        <v>0</v>
      </c>
      <c r="F8" s="11">
        <v>11636</v>
      </c>
      <c r="G8" s="12">
        <v>1.6</v>
      </c>
      <c r="H8" s="12">
        <v>6.6</v>
      </c>
      <c r="I8" s="11">
        <v>12562</v>
      </c>
      <c r="J8" s="12">
        <v>7</v>
      </c>
      <c r="K8" s="11">
        <v>16160</v>
      </c>
      <c r="L8" s="13">
        <v>8.6999999999999994E-2</v>
      </c>
      <c r="M8" s="23">
        <f>ROUND(K8*(1-L8),0)</f>
        <v>14754</v>
      </c>
      <c r="N8" s="14">
        <v>0.627</v>
      </c>
      <c r="O8" s="24">
        <f>M8*N8</f>
        <v>9250.7579999999998</v>
      </c>
      <c r="P8" s="13">
        <v>0.32300000000000001</v>
      </c>
      <c r="Q8" s="24">
        <f>M8*P8</f>
        <v>4765.5420000000004</v>
      </c>
      <c r="R8" s="15">
        <v>0.05</v>
      </c>
      <c r="S8" s="143">
        <v>0.22600000000000001</v>
      </c>
      <c r="T8" s="24">
        <f>M8*R8</f>
        <v>737.7</v>
      </c>
      <c r="U8" s="25">
        <v>0.193</v>
      </c>
      <c r="V8" s="24">
        <f>M8*U8</f>
        <v>2847.5219999999999</v>
      </c>
      <c r="W8" s="15">
        <v>0.53200000000000003</v>
      </c>
      <c r="X8" s="24">
        <f>M8*W8</f>
        <v>7849.1280000000006</v>
      </c>
      <c r="Y8" s="15">
        <v>0.38</v>
      </c>
      <c r="Z8" s="24">
        <f>Y8*M8</f>
        <v>5606.52</v>
      </c>
      <c r="AA8" s="16">
        <v>2.3700000000000001E-3</v>
      </c>
      <c r="AB8" s="17">
        <f>M8*AA8</f>
        <v>34.96698</v>
      </c>
      <c r="AC8" s="26">
        <f>IF(M8&gt;0,(AE8+AN8)/M8,0)</f>
        <v>2.5798108174054494E-3</v>
      </c>
      <c r="AD8" s="16">
        <v>2.9E-4</v>
      </c>
      <c r="AE8" s="23">
        <f>AD8*M8</f>
        <v>4.2786600000000004</v>
      </c>
      <c r="AF8" s="114">
        <v>0.21640000000000001</v>
      </c>
      <c r="AG8" s="29">
        <f>AJ8*(1-AK8)*AF8</f>
        <v>34.963315200000004</v>
      </c>
      <c r="AH8" s="27">
        <f>IF(AND(AF8&gt;0,AD8&gt;0,AA8&gt;0),((AA8-AD8)*AF8)/((AF8-AD8)*AA8),0)</f>
        <v>0.87881484015309452</v>
      </c>
      <c r="AI8" s="59">
        <f t="shared" si="0"/>
        <v>0.88882135947003837</v>
      </c>
      <c r="AJ8" s="11">
        <v>176</v>
      </c>
      <c r="AK8" s="13">
        <v>8.2000000000000003E-2</v>
      </c>
      <c r="AL8" s="14">
        <v>0.20910000000000001</v>
      </c>
      <c r="AM8" s="130">
        <v>0.21759999999999999</v>
      </c>
      <c r="AN8" s="29">
        <f>AJ8*(1-AK8)*AL8</f>
        <v>33.7838688</v>
      </c>
      <c r="AO8" s="131">
        <f>AJ8*(1-AK8)*AM8</f>
        <v>35.157196800000001</v>
      </c>
      <c r="AP8" s="18">
        <v>1.6</v>
      </c>
      <c r="AQ8" s="18">
        <v>1120.04</v>
      </c>
      <c r="AR8" s="98">
        <f>AR6+AJ8-AQ8</f>
        <v>1068</v>
      </c>
      <c r="AS8" s="99"/>
      <c r="AT8" s="11"/>
      <c r="AU8" s="30"/>
      <c r="AV8" s="19"/>
      <c r="AW8" s="19"/>
      <c r="AX8" s="19"/>
      <c r="AY8" s="19"/>
    </row>
    <row r="9" spans="1:53" x14ac:dyDescent="0.2">
      <c r="A9" s="184"/>
      <c r="B9" s="32">
        <v>2</v>
      </c>
      <c r="C9" s="10" t="s">
        <v>51</v>
      </c>
      <c r="D9" s="33">
        <v>18500</v>
      </c>
      <c r="E9" s="33">
        <v>3</v>
      </c>
      <c r="F9" s="33">
        <v>14132</v>
      </c>
      <c r="G9" s="34">
        <v>1.5</v>
      </c>
      <c r="H9" s="34">
        <v>5.0999999999999996</v>
      </c>
      <c r="I9" s="33">
        <v>15743</v>
      </c>
      <c r="J9" s="34">
        <v>6.7</v>
      </c>
      <c r="K9" s="33">
        <v>16138</v>
      </c>
      <c r="L9" s="35">
        <v>8.2000000000000003E-2</v>
      </c>
      <c r="M9" s="36">
        <f>ROUND(K9*(1-L9),0)</f>
        <v>14815</v>
      </c>
      <c r="N9" s="37">
        <v>0.59099999999999997</v>
      </c>
      <c r="O9" s="24">
        <f>M9*N9</f>
        <v>8755.6649999999991</v>
      </c>
      <c r="P9" s="35">
        <v>0.34899999999999998</v>
      </c>
      <c r="Q9" s="24">
        <f>M9*P9</f>
        <v>5170.4349999999995</v>
      </c>
      <c r="R9" s="38">
        <v>0.06</v>
      </c>
      <c r="S9" s="134">
        <v>0.22700000000000001</v>
      </c>
      <c r="T9" s="24">
        <f>M9*R9</f>
        <v>888.9</v>
      </c>
      <c r="U9" s="27">
        <v>0.21299999999999999</v>
      </c>
      <c r="V9" s="24">
        <f>M9*U9</f>
        <v>3155.5949999999998</v>
      </c>
      <c r="W9" s="38">
        <v>0.50600000000000001</v>
      </c>
      <c r="X9" s="24">
        <f>M9*W9</f>
        <v>7496.39</v>
      </c>
      <c r="Y9" s="38">
        <v>0.37</v>
      </c>
      <c r="Z9" s="24">
        <f>Y9*M9</f>
        <v>5481.55</v>
      </c>
      <c r="AA9" s="39">
        <v>2.3999999999999998E-3</v>
      </c>
      <c r="AB9" s="17">
        <f>M9*AA9</f>
        <v>35.555999999999997</v>
      </c>
      <c r="AC9" s="26">
        <f>IF(M9&gt;0,(AE9+AN9)/M9,0)</f>
        <v>2.4893922105973672E-3</v>
      </c>
      <c r="AD9" s="39">
        <v>2.7999999999999998E-4</v>
      </c>
      <c r="AE9" s="36">
        <f>AD9*M9</f>
        <v>4.1481999999999992</v>
      </c>
      <c r="AF9" s="27">
        <v>0.215</v>
      </c>
      <c r="AG9" s="40">
        <f>AJ9*(1-AK9)*AF9</f>
        <v>32.977560000000004</v>
      </c>
      <c r="AH9" s="27">
        <f>IF(AND(AF9&gt;0,AD9&gt;0,AA9&gt;0),((AA9-AD9)*AF9)/((AF9-AD9)*AA9),0)</f>
        <v>0.88448522106309002</v>
      </c>
      <c r="AI9" s="28">
        <f t="shared" si="0"/>
        <v>0.88868878563451015</v>
      </c>
      <c r="AJ9" s="33">
        <v>168</v>
      </c>
      <c r="AK9" s="35">
        <v>8.6999999999999994E-2</v>
      </c>
      <c r="AL9" s="37">
        <v>0.21340000000000001</v>
      </c>
      <c r="AM9" s="132">
        <v>0.22059999999999999</v>
      </c>
      <c r="AN9" s="40">
        <f>AJ9*(1-AK9)*AL9</f>
        <v>32.732145600000003</v>
      </c>
      <c r="AO9" s="133">
        <f>AJ9*(1-AK9)*AM9</f>
        <v>33.836510400000002</v>
      </c>
      <c r="AP9" s="41">
        <v>1.6</v>
      </c>
      <c r="AQ9" s="41"/>
      <c r="AR9" s="110">
        <f>AR8+AJ9-AQ9</f>
        <v>1236</v>
      </c>
      <c r="AS9" s="101"/>
      <c r="AT9" s="42"/>
      <c r="AU9" s="43"/>
      <c r="AV9" s="44"/>
      <c r="AW9" s="44"/>
      <c r="AX9" s="44"/>
      <c r="AY9" s="44"/>
    </row>
    <row r="10" spans="1:53" x14ac:dyDescent="0.2">
      <c r="A10" s="184"/>
      <c r="B10" s="32">
        <v>3</v>
      </c>
      <c r="C10" s="10" t="s">
        <v>50</v>
      </c>
      <c r="D10" s="42">
        <v>20214</v>
      </c>
      <c r="E10" s="42">
        <v>0</v>
      </c>
      <c r="F10" s="42">
        <v>16348</v>
      </c>
      <c r="G10" s="36">
        <v>2.8</v>
      </c>
      <c r="H10" s="36">
        <v>5.9</v>
      </c>
      <c r="I10" s="42">
        <v>17496</v>
      </c>
      <c r="J10" s="36">
        <v>6.4</v>
      </c>
      <c r="K10" s="42">
        <v>16211</v>
      </c>
      <c r="L10" s="38">
        <v>8.3000000000000004E-2</v>
      </c>
      <c r="M10" s="36">
        <f>ROUND(K10*(1-L10),0)</f>
        <v>14865</v>
      </c>
      <c r="N10" s="27">
        <v>0.69599999999999995</v>
      </c>
      <c r="O10" s="24">
        <f>M10*N10</f>
        <v>10346.039999999999</v>
      </c>
      <c r="P10" s="38">
        <v>0.22800000000000001</v>
      </c>
      <c r="Q10" s="24">
        <f>M10*P10</f>
        <v>3389.2200000000003</v>
      </c>
      <c r="R10" s="38">
        <v>7.5999999999999998E-2</v>
      </c>
      <c r="S10" s="134">
        <v>0.2177</v>
      </c>
      <c r="T10" s="24">
        <f>M10*R10</f>
        <v>1129.74</v>
      </c>
      <c r="U10" s="27">
        <v>0.23799999999999999</v>
      </c>
      <c r="V10" s="24">
        <f>M10*U10</f>
        <v>3537.87</v>
      </c>
      <c r="W10" s="38">
        <v>0.47599999999999998</v>
      </c>
      <c r="X10" s="24">
        <f>M10*W10</f>
        <v>7075.74</v>
      </c>
      <c r="Y10" s="38">
        <v>0.39</v>
      </c>
      <c r="Z10" s="24">
        <f>Y10*M10</f>
        <v>5797.35</v>
      </c>
      <c r="AA10" s="46">
        <v>2.2899999999999999E-3</v>
      </c>
      <c r="AB10" s="17">
        <f>M10*AA10</f>
        <v>34.040849999999999</v>
      </c>
      <c r="AC10" s="26">
        <f>IF(M10&gt;0,(AE10+AN10)/M10,0)</f>
        <v>2.492188698284561E-3</v>
      </c>
      <c r="AD10" s="46">
        <v>2.7999999999999998E-4</v>
      </c>
      <c r="AE10" s="36">
        <f>AD10*M10</f>
        <v>4.1621999999999995</v>
      </c>
      <c r="AF10" s="27">
        <v>0.21740000000000001</v>
      </c>
      <c r="AG10" s="40">
        <f>AJ10*(1-AK10)*AF10</f>
        <v>33.020886000000004</v>
      </c>
      <c r="AH10" s="27">
        <f>IF(AND(AF10&gt;0,AD10&gt;0,AA10&gt;0),((AA10-AD10)*AF10)/((AF10-AD10)*AA10),0)</f>
        <v>0.8788611855718208</v>
      </c>
      <c r="AI10" s="28">
        <f t="shared" si="0"/>
        <v>0.88879844212465542</v>
      </c>
      <c r="AJ10" s="42">
        <v>166</v>
      </c>
      <c r="AK10" s="38">
        <v>8.5000000000000006E-2</v>
      </c>
      <c r="AL10" s="27">
        <v>0.2165</v>
      </c>
      <c r="AM10" s="134">
        <v>0.2243</v>
      </c>
      <c r="AN10" s="40">
        <f>AJ10*(1-AK10)*AL10</f>
        <v>32.884185000000002</v>
      </c>
      <c r="AO10" s="135">
        <f>AJ10*(1-AK10)*AM10</f>
        <v>34.068927000000002</v>
      </c>
      <c r="AP10" s="17">
        <v>1.6</v>
      </c>
      <c r="AQ10" s="17"/>
      <c r="AR10" s="110">
        <f>AR9+AJ10-AQ10</f>
        <v>1402</v>
      </c>
      <c r="AS10" s="101"/>
      <c r="AT10" s="42"/>
      <c r="AU10" s="47"/>
      <c r="AV10" s="40"/>
      <c r="AW10" s="40"/>
      <c r="AX10" s="40"/>
      <c r="AY10" s="40"/>
    </row>
    <row r="11" spans="1:53" s="21" customFormat="1" ht="13.5" thickBot="1" x14ac:dyDescent="0.25">
      <c r="A11" s="185"/>
      <c r="B11" s="48" t="s">
        <v>35</v>
      </c>
      <c r="C11" s="49"/>
      <c r="D11" s="50">
        <f>SUM(D8:D10)</f>
        <v>44425</v>
      </c>
      <c r="E11" s="50"/>
      <c r="F11" s="50">
        <f>SUM(F8:F10)</f>
        <v>42116</v>
      </c>
      <c r="G11" s="51"/>
      <c r="H11" s="51"/>
      <c r="I11" s="50">
        <f>SUM(I8:I10)</f>
        <v>45801</v>
      </c>
      <c r="J11" s="51"/>
      <c r="K11" s="50">
        <f>SUM(K8:K10)</f>
        <v>48509</v>
      </c>
      <c r="L11" s="20">
        <f>IF(K11&gt;0,(K8*L8+K9*L9+K10*L10)/K11,0)</f>
        <v>8.3999855696880982E-2</v>
      </c>
      <c r="M11" s="51">
        <f>M8+M9+M10</f>
        <v>44434</v>
      </c>
      <c r="N11" s="52">
        <f>IF(M11&gt;0,O11/M11,0)</f>
        <v>0.63808036638610066</v>
      </c>
      <c r="O11" s="53">
        <f>O8+O9+O10</f>
        <v>28352.462999999996</v>
      </c>
      <c r="P11" s="20">
        <f>IF(M11&gt;0,Q11/M11,0)</f>
        <v>0.29988740604041952</v>
      </c>
      <c r="Q11" s="53">
        <f>Q8+Q9+Q10</f>
        <v>13325.197</v>
      </c>
      <c r="R11" s="20">
        <f>IF(M11&gt;0,T11/M11,0)</f>
        <v>6.2032227573479773E-2</v>
      </c>
      <c r="S11" s="136"/>
      <c r="T11" s="53">
        <f>T8+T9+T10</f>
        <v>2756.34</v>
      </c>
      <c r="U11" s="20">
        <f>IF(M11&gt;0,V11/M11,0)</f>
        <v>0.21472266732682183</v>
      </c>
      <c r="V11" s="53">
        <f>V8+V9+V10</f>
        <v>9540.987000000001</v>
      </c>
      <c r="W11" s="20">
        <f>IF(M11&gt;0,X11/M11,0)</f>
        <v>0.50459688526803803</v>
      </c>
      <c r="X11" s="53">
        <f>X8+X9+X10</f>
        <v>22421.258000000002</v>
      </c>
      <c r="Y11" s="20">
        <f>IF(M11&gt;0,Z11/M11,0)</f>
        <v>0.38001125264437141</v>
      </c>
      <c r="Z11" s="53">
        <f>Z8+Z9+Z10</f>
        <v>16885.419999999998</v>
      </c>
      <c r="AA11" s="54">
        <f>IF(M11&gt;0,AB11/M11,0)</f>
        <v>2.3532391862087589E-3</v>
      </c>
      <c r="AB11" s="55">
        <f>SUM(AB8:AB10)</f>
        <v>104.56383</v>
      </c>
      <c r="AC11" s="54">
        <f>IF(M11&gt;0,(AC8*M8+AC9*M9+AC10*M10)/M11,0)</f>
        <v>2.5203506188954403E-3</v>
      </c>
      <c r="AD11" s="54">
        <f>IF(K11&gt;0,(K8*AD8+K9*AD9+K10*AD10)/K11,0)</f>
        <v>2.8333134057597557E-4</v>
      </c>
      <c r="AE11" s="51">
        <f>SUM(AE8:AE10)</f>
        <v>12.58906</v>
      </c>
      <c r="AF11" s="52">
        <f>IF(K11&gt;0,(K8*AF8+K9*AF9+K10*AF10)/K11,0)</f>
        <v>0.21626843266198026</v>
      </c>
      <c r="AG11" s="57">
        <f>SUM(AG8:AG10)</f>
        <v>100.96176120000001</v>
      </c>
      <c r="AH11" s="52">
        <f>IF(AND(AB11&gt;0),((AB8*AH8+AB9*AH9+AB10*AH10)/AB11),0)</f>
        <v>0.88075809052067233</v>
      </c>
      <c r="AI11" s="56">
        <f t="shared" si="0"/>
        <v>0.8887647797221081</v>
      </c>
      <c r="AJ11" s="50">
        <f>SUM(AJ8:AJ10)</f>
        <v>510</v>
      </c>
      <c r="AK11" s="20">
        <f>IF(AJ11&gt;0,(AK8*AJ8+AK9*AJ9+AK10*AJ10)/AJ11,0)</f>
        <v>8.4623529411764709E-2</v>
      </c>
      <c r="AL11" s="52">
        <f>IF(K11&gt;0,(AL8*K8+AL9*K9+AL10*K10)/K11,0)</f>
        <v>0.2130034983198994</v>
      </c>
      <c r="AM11" s="136">
        <f>IF(K11&gt;0,(AM8*K8+AM9*K9+AM10*K10)/K11,0)</f>
        <v>0.22083708384011216</v>
      </c>
      <c r="AN11" s="57">
        <f>SUM(AN8:AN10)</f>
        <v>99.400199400000005</v>
      </c>
      <c r="AO11" s="137">
        <f>SUM(AO8:AO10)</f>
        <v>103.06263420000001</v>
      </c>
      <c r="AP11" s="55"/>
      <c r="AQ11" s="55">
        <f>SUM(AQ8:AQ10)</f>
        <v>1120.04</v>
      </c>
      <c r="AR11" s="102"/>
      <c r="AS11" s="103">
        <f>AR10</f>
        <v>1402</v>
      </c>
      <c r="AT11" s="50">
        <f>SUM(AT8:AT10)</f>
        <v>0</v>
      </c>
      <c r="AU11" s="58"/>
      <c r="AV11" s="57"/>
      <c r="AW11" s="57"/>
      <c r="AX11" s="57"/>
      <c r="AY11" s="57"/>
    </row>
    <row r="12" spans="1:53" x14ac:dyDescent="0.2">
      <c r="A12" s="186">
        <v>3</v>
      </c>
      <c r="B12" s="22">
        <v>1</v>
      </c>
      <c r="C12" s="10" t="s">
        <v>48</v>
      </c>
      <c r="D12" s="11">
        <v>3899</v>
      </c>
      <c r="E12" s="11">
        <v>0</v>
      </c>
      <c r="F12" s="11">
        <v>8147</v>
      </c>
      <c r="G12" s="12">
        <v>2.2999999999999998</v>
      </c>
      <c r="H12" s="12">
        <v>5</v>
      </c>
      <c r="I12" s="11">
        <v>9962</v>
      </c>
      <c r="J12" s="12">
        <v>8.5</v>
      </c>
      <c r="K12" s="11">
        <v>16143</v>
      </c>
      <c r="L12" s="13">
        <v>7.5999999999999998E-2</v>
      </c>
      <c r="M12" s="23">
        <f>ROUND(K12*(1-L12),0)</f>
        <v>14916</v>
      </c>
      <c r="N12" s="14">
        <v>0.59599999999999997</v>
      </c>
      <c r="O12" s="24">
        <f>M12*N12</f>
        <v>8889.9359999999997</v>
      </c>
      <c r="P12" s="13">
        <v>0.378</v>
      </c>
      <c r="Q12" s="24">
        <f>M12*P12</f>
        <v>5638.2479999999996</v>
      </c>
      <c r="R12" s="15">
        <v>2.5999999999999999E-2</v>
      </c>
      <c r="S12" s="143">
        <v>0.18729999999999999</v>
      </c>
      <c r="T12" s="24">
        <f>M12*R12</f>
        <v>387.81599999999997</v>
      </c>
      <c r="U12" s="25">
        <v>0.21</v>
      </c>
      <c r="V12" s="24">
        <f>M12*U12</f>
        <v>3132.3599999999997</v>
      </c>
      <c r="W12" s="15">
        <v>0.501</v>
      </c>
      <c r="X12" s="24">
        <f>M12*W12</f>
        <v>7472.9160000000002</v>
      </c>
      <c r="Y12" s="15">
        <v>0.39</v>
      </c>
      <c r="Z12" s="24">
        <f>Y12*M12</f>
        <v>5817.24</v>
      </c>
      <c r="AA12" s="16">
        <v>2.4399999999999999E-3</v>
      </c>
      <c r="AB12" s="17">
        <f>M12*AA12</f>
        <v>36.395040000000002</v>
      </c>
      <c r="AC12" s="26">
        <f>IF(M12&gt;0,(AE12+AN12)/M12,0)</f>
        <v>2.6126926253687319E-3</v>
      </c>
      <c r="AD12" s="16">
        <v>2.7999999999999998E-4</v>
      </c>
      <c r="AE12" s="23">
        <f>AD12*M12</f>
        <v>4.1764799999999997</v>
      </c>
      <c r="AF12" s="114">
        <v>0.2117</v>
      </c>
      <c r="AG12" s="29">
        <f>AJ12*(1-AK12)*AF12</f>
        <v>34.517261599999998</v>
      </c>
      <c r="AH12" s="27">
        <f>IF(AND(AF12&gt;0,AD12&gt;0,AA12&gt;0),((AA12-AD12)*AF12)/((AF12-AD12)*AA12),0)</f>
        <v>0.886418301849632</v>
      </c>
      <c r="AI12" s="59">
        <f t="shared" si="0"/>
        <v>0.89400388185107516</v>
      </c>
      <c r="AJ12" s="11">
        <v>178</v>
      </c>
      <c r="AK12" s="13">
        <v>8.4000000000000005E-2</v>
      </c>
      <c r="AL12" s="14">
        <v>0.21340000000000001</v>
      </c>
      <c r="AM12" s="130">
        <v>0.21479999999999999</v>
      </c>
      <c r="AN12" s="29">
        <f>AJ12*(1-AK12)*AL12</f>
        <v>34.794443200000003</v>
      </c>
      <c r="AO12" s="131">
        <f>AJ12*(1-AK12)*AM12</f>
        <v>35.022710400000001</v>
      </c>
      <c r="AP12" s="18">
        <v>1.58</v>
      </c>
      <c r="AQ12" s="18">
        <v>1000.34</v>
      </c>
      <c r="AR12" s="98">
        <f>AR10+AJ12-AQ12</f>
        <v>579.66</v>
      </c>
      <c r="AS12" s="99"/>
      <c r="AT12" s="11"/>
      <c r="AU12" s="30"/>
      <c r="AV12" s="19"/>
      <c r="AW12" s="19"/>
      <c r="AX12" s="19"/>
      <c r="AY12" s="19"/>
    </row>
    <row r="13" spans="1:53" x14ac:dyDescent="0.2">
      <c r="A13" s="184"/>
      <c r="B13" s="32">
        <v>2</v>
      </c>
      <c r="C13" s="10" t="s">
        <v>51</v>
      </c>
      <c r="D13" s="33">
        <v>20366</v>
      </c>
      <c r="E13" s="33">
        <v>2</v>
      </c>
      <c r="F13" s="33">
        <v>14795</v>
      </c>
      <c r="G13" s="34">
        <v>2</v>
      </c>
      <c r="H13" s="34">
        <v>5</v>
      </c>
      <c r="I13" s="33">
        <v>16667</v>
      </c>
      <c r="J13" s="34">
        <v>7.8</v>
      </c>
      <c r="K13" s="33">
        <v>16116</v>
      </c>
      <c r="L13" s="35">
        <v>7.9000000000000001E-2</v>
      </c>
      <c r="M13" s="36">
        <f>ROUND(K13*(1-L13),0)</f>
        <v>14843</v>
      </c>
      <c r="N13" s="37">
        <v>0.61399999999999999</v>
      </c>
      <c r="O13" s="24">
        <f>M13*N13</f>
        <v>9113.601999999999</v>
      </c>
      <c r="P13" s="35">
        <v>0.35899999999999999</v>
      </c>
      <c r="Q13" s="24">
        <f>M13*P13</f>
        <v>5328.6369999999997</v>
      </c>
      <c r="R13" s="38">
        <v>2.7E-2</v>
      </c>
      <c r="S13" s="134">
        <v>0.20430000000000001</v>
      </c>
      <c r="T13" s="24">
        <f>M13*R13</f>
        <v>400.76099999999997</v>
      </c>
      <c r="U13" s="27">
        <v>0.20300000000000001</v>
      </c>
      <c r="V13" s="24">
        <f>M13*U13</f>
        <v>3013.1290000000004</v>
      </c>
      <c r="W13" s="38">
        <v>0.50700000000000001</v>
      </c>
      <c r="X13" s="24">
        <f>M13*W13</f>
        <v>7525.4009999999998</v>
      </c>
      <c r="Y13" s="38">
        <v>0.39</v>
      </c>
      <c r="Z13" s="24">
        <f>Y13*M13</f>
        <v>5788.77</v>
      </c>
      <c r="AA13" s="39">
        <v>2.47E-3</v>
      </c>
      <c r="AB13" s="17">
        <f>M13*AA13</f>
        <v>36.662210000000002</v>
      </c>
      <c r="AC13" s="26">
        <f>IF(M13&gt;0,(AE13+AN13)/M13,0)</f>
        <v>2.7489337061240987E-3</v>
      </c>
      <c r="AD13" s="39">
        <v>2.7E-4</v>
      </c>
      <c r="AE13" s="36">
        <f>AD13*M13</f>
        <v>4.0076099999999997</v>
      </c>
      <c r="AF13" s="27">
        <v>0.21079999999999999</v>
      </c>
      <c r="AG13" s="40">
        <f>AJ13*(1-AK13)*AF13</f>
        <v>36.759936400000001</v>
      </c>
      <c r="AH13" s="27">
        <f>IF(AND(AF13&gt;0,AD13&gt;0,AA13&gt;0),((AA13-AD13)*AF13)/((AF13-AD13)*AA13),0)</f>
        <v>0.89183054681158469</v>
      </c>
      <c r="AI13" s="28">
        <f t="shared" si="0"/>
        <v>0.90293551282745665</v>
      </c>
      <c r="AJ13" s="33">
        <v>191</v>
      </c>
      <c r="AK13" s="35">
        <v>8.6999999999999994E-2</v>
      </c>
      <c r="AL13" s="37">
        <v>0.21099999999999999</v>
      </c>
      <c r="AM13" s="132">
        <v>0.21079999999999999</v>
      </c>
      <c r="AN13" s="40">
        <f>AJ13*(1-AK13)*AL13</f>
        <v>36.794812999999998</v>
      </c>
      <c r="AO13" s="133">
        <f>AJ13*(1-AK13)*AM13</f>
        <v>36.759936400000001</v>
      </c>
      <c r="AP13" s="41">
        <v>1.6</v>
      </c>
      <c r="AQ13" s="41"/>
      <c r="AR13" s="110">
        <f>AR12+AJ13-AQ13</f>
        <v>770.66</v>
      </c>
      <c r="AS13" s="101"/>
      <c r="AT13" s="42"/>
      <c r="AU13" s="43"/>
      <c r="AV13" s="44"/>
      <c r="AW13" s="44"/>
      <c r="AX13" s="44"/>
      <c r="AY13" s="44"/>
    </row>
    <row r="14" spans="1:53" x14ac:dyDescent="0.2">
      <c r="A14" s="184"/>
      <c r="B14" s="32">
        <v>3</v>
      </c>
      <c r="C14" s="45" t="s">
        <v>52</v>
      </c>
      <c r="D14" s="42">
        <v>17375</v>
      </c>
      <c r="E14" s="42">
        <v>1</v>
      </c>
      <c r="F14" s="42">
        <v>16111</v>
      </c>
      <c r="G14" s="36">
        <v>1.7</v>
      </c>
      <c r="H14" s="36">
        <v>5</v>
      </c>
      <c r="I14" s="42">
        <v>17673</v>
      </c>
      <c r="J14" s="36">
        <v>7.5</v>
      </c>
      <c r="K14" s="42">
        <v>16130</v>
      </c>
      <c r="L14" s="38">
        <v>8.5999999999999993E-2</v>
      </c>
      <c r="M14" s="36">
        <f>ROUND(K14*(1-L14),0)</f>
        <v>14743</v>
      </c>
      <c r="N14" s="27">
        <v>0.54</v>
      </c>
      <c r="O14" s="24">
        <f>M14*N14</f>
        <v>7961.22</v>
      </c>
      <c r="P14" s="38">
        <v>0.39700000000000002</v>
      </c>
      <c r="Q14" s="24">
        <f>M14*P14</f>
        <v>5852.9710000000005</v>
      </c>
      <c r="R14" s="38">
        <v>6.3E-2</v>
      </c>
      <c r="S14" s="134">
        <v>0.20499999999999999</v>
      </c>
      <c r="T14" s="24">
        <f>M14*R14</f>
        <v>928.80899999999997</v>
      </c>
      <c r="U14" s="27">
        <v>0.224</v>
      </c>
      <c r="V14" s="24">
        <f>M14*U14</f>
        <v>3302.4320000000002</v>
      </c>
      <c r="W14" s="38">
        <v>0.48899999999999999</v>
      </c>
      <c r="X14" s="24">
        <f>M14*W14</f>
        <v>7209.3270000000002</v>
      </c>
      <c r="Y14" s="38">
        <v>0.39</v>
      </c>
      <c r="Z14" s="24">
        <f>Y14*M14</f>
        <v>5749.77</v>
      </c>
      <c r="AA14" s="46">
        <v>2.3600000000000001E-3</v>
      </c>
      <c r="AB14" s="17">
        <f>M14*AA14</f>
        <v>34.793480000000002</v>
      </c>
      <c r="AC14" s="26">
        <f>IF(M14&gt;0,(AE14+AN14)/M14,0)</f>
        <v>2.6690903615275044E-3</v>
      </c>
      <c r="AD14" s="46">
        <v>2.7E-4</v>
      </c>
      <c r="AE14" s="36">
        <f>AD14*M14</f>
        <v>3.98061</v>
      </c>
      <c r="AF14" s="27">
        <v>0.21560000000000001</v>
      </c>
      <c r="AG14" s="40">
        <f>AJ14*(1-AK14)*AF14</f>
        <v>35.667570400000002</v>
      </c>
      <c r="AH14" s="27">
        <f>IF(AND(AF14&gt;0,AD14&gt;0,AA14&gt;0),((AA14-AD14)*AF14)/((AF14-AD14)*AA14),0)</f>
        <v>0.88670365627216252</v>
      </c>
      <c r="AI14" s="28">
        <f t="shared" si="0"/>
        <v>0.89997849017583387</v>
      </c>
      <c r="AJ14" s="42">
        <v>181</v>
      </c>
      <c r="AK14" s="38">
        <v>8.5999999999999993E-2</v>
      </c>
      <c r="AL14" s="27">
        <v>0.21379999999999999</v>
      </c>
      <c r="AM14" s="134">
        <v>0.21529999999999999</v>
      </c>
      <c r="AN14" s="40">
        <f>AJ14*(1-AK14)*AL14</f>
        <v>35.3697892</v>
      </c>
      <c r="AO14" s="135">
        <f>AJ14*(1-AK14)*AM14</f>
        <v>35.6179402</v>
      </c>
      <c r="AP14" s="17">
        <v>1.6</v>
      </c>
      <c r="AQ14" s="17"/>
      <c r="AR14" s="110">
        <f>AR13+AJ14-AQ14</f>
        <v>951.66</v>
      </c>
      <c r="AS14" s="101"/>
      <c r="AT14" s="42"/>
      <c r="AU14" s="47"/>
      <c r="AV14" s="40"/>
      <c r="AW14" s="40"/>
      <c r="AX14" s="40"/>
      <c r="AY14" s="40"/>
    </row>
    <row r="15" spans="1:53" s="21" customFormat="1" ht="13.5" thickBot="1" x14ac:dyDescent="0.25">
      <c r="A15" s="185"/>
      <c r="B15" s="48" t="s">
        <v>35</v>
      </c>
      <c r="C15" s="49"/>
      <c r="D15" s="50">
        <f>SUM(D12:D14)</f>
        <v>41640</v>
      </c>
      <c r="E15" s="50"/>
      <c r="F15" s="50">
        <f>SUM(F12:F14)</f>
        <v>39053</v>
      </c>
      <c r="G15" s="51"/>
      <c r="H15" s="51"/>
      <c r="I15" s="50">
        <f>SUM(I12:I14)</f>
        <v>44302</v>
      </c>
      <c r="J15" s="51"/>
      <c r="K15" s="50">
        <f>SUM(K12:K14)</f>
        <v>48389</v>
      </c>
      <c r="L15" s="20">
        <f>IF(K15&gt;0,(K12*L12+K13*L13+K14*L14)/K15,0)</f>
        <v>8.0332554919506499E-2</v>
      </c>
      <c r="M15" s="51">
        <f>M12+M13+M14</f>
        <v>44502</v>
      </c>
      <c r="N15" s="52">
        <f>IF(M15&gt;0,O15/M15,0)</f>
        <v>0.58345148532650226</v>
      </c>
      <c r="O15" s="53">
        <f>O12+O13+O14</f>
        <v>25964.758000000002</v>
      </c>
      <c r="P15" s="20">
        <f>IF(M15&gt;0,Q15/M15,0)</f>
        <v>0.37795730528964988</v>
      </c>
      <c r="Q15" s="53">
        <f>Q12+Q13+Q14</f>
        <v>16819.856</v>
      </c>
      <c r="R15" s="20">
        <f>IF(M15&gt;0,T15/M15,0)</f>
        <v>3.8591209383847913E-2</v>
      </c>
      <c r="S15" s="136"/>
      <c r="T15" s="53">
        <f>T12+T13+T14</f>
        <v>1717.386</v>
      </c>
      <c r="U15" s="20">
        <f>IF(M15&gt;0,V15/M15,0)</f>
        <v>0.21230328973978699</v>
      </c>
      <c r="V15" s="53">
        <f>V12+V13+V14</f>
        <v>9447.9210000000003</v>
      </c>
      <c r="W15" s="20">
        <f>IF(M15&gt;0,X15/M15,0)</f>
        <v>0.49902575165161117</v>
      </c>
      <c r="X15" s="53">
        <f>X12+X13+X14</f>
        <v>22207.644</v>
      </c>
      <c r="Y15" s="20">
        <f>IF(M15&gt;0,Z15/M15,0)</f>
        <v>0.38999999999999996</v>
      </c>
      <c r="Z15" s="53">
        <f>Z12+Z13+Z14</f>
        <v>17355.78</v>
      </c>
      <c r="AA15" s="54">
        <f>IF(M15&gt;0,AB15/M15,0)</f>
        <v>2.4235029886297246E-3</v>
      </c>
      <c r="AB15" s="55">
        <f>SUM(AB12:AB14)</f>
        <v>107.85073000000001</v>
      </c>
      <c r="AC15" s="54">
        <f>IF(M15&gt;0,(AC12*M12+AC13*M13+AC14*M14)/M15,0)</f>
        <v>2.6768177924587659E-3</v>
      </c>
      <c r="AD15" s="54">
        <f>IF(K15&gt;0,(K12*AD12+K13*AD13+K14*AD14)/K15,0)</f>
        <v>2.7333608878050796E-4</v>
      </c>
      <c r="AE15" s="51">
        <f>SUM(AE12:AE14)</f>
        <v>12.1647</v>
      </c>
      <c r="AF15" s="52">
        <f>IF(K15&gt;0,(K12*AF12+K13*AF13+K14*AF14)/K15,0)</f>
        <v>0.21270028105561181</v>
      </c>
      <c r="AG15" s="57">
        <f>SUM(AG12:AG14)</f>
        <v>106.9447684</v>
      </c>
      <c r="AH15" s="52">
        <f>IF(AND(AB15&gt;0),((AB12*AH12+AB13*AH13+AB14*AH14)/AB15),0)</f>
        <v>0.88835016948520362</v>
      </c>
      <c r="AI15" s="56">
        <f t="shared" si="0"/>
        <v>0.89904283028170218</v>
      </c>
      <c r="AJ15" s="50">
        <f>SUM(AJ12:AJ14)</f>
        <v>550</v>
      </c>
      <c r="AK15" s="20">
        <f>IF(AJ15&gt;0,(AK12*AJ12+AK13*AJ13+AK14*AJ14)/AJ15,0)</f>
        <v>8.5699999999999998E-2</v>
      </c>
      <c r="AL15" s="52">
        <f>IF(K15&gt;0,(AL12*K12+AL13*K13+AL14*K14)/K15,0)</f>
        <v>0.21273401392878546</v>
      </c>
      <c r="AM15" s="136">
        <f>IF(K15&gt;0,(AM12*K12+AM13*K13+AM14*K14)/K15,0)</f>
        <v>0.21363446651098389</v>
      </c>
      <c r="AN15" s="57">
        <f>SUM(AN12:AN14)</f>
        <v>106.95904539999999</v>
      </c>
      <c r="AO15" s="137">
        <f>SUM(AO12:AO14)</f>
        <v>107.400587</v>
      </c>
      <c r="AP15" s="55"/>
      <c r="AQ15" s="55">
        <f>SUM(AQ12:AQ14)</f>
        <v>1000.34</v>
      </c>
      <c r="AR15" s="102"/>
      <c r="AS15" s="103">
        <f>AR14</f>
        <v>951.66</v>
      </c>
      <c r="AT15" s="50">
        <f>SUM(AT12:AT14)</f>
        <v>0</v>
      </c>
      <c r="AU15" s="58"/>
      <c r="AV15" s="57"/>
      <c r="AW15" s="57"/>
      <c r="AX15" s="57"/>
      <c r="AY15" s="57"/>
    </row>
    <row r="16" spans="1:53" x14ac:dyDescent="0.2">
      <c r="A16" s="186">
        <v>4</v>
      </c>
      <c r="B16" s="22">
        <v>1</v>
      </c>
      <c r="C16" s="10" t="s">
        <v>49</v>
      </c>
      <c r="D16" s="11">
        <v>12100</v>
      </c>
      <c r="E16" s="11">
        <v>0</v>
      </c>
      <c r="F16" s="11">
        <v>15839</v>
      </c>
      <c r="G16" s="12">
        <v>1.6</v>
      </c>
      <c r="H16" s="12">
        <v>3.9</v>
      </c>
      <c r="I16" s="11">
        <v>17263</v>
      </c>
      <c r="J16" s="12">
        <v>7</v>
      </c>
      <c r="K16" s="11">
        <v>16115</v>
      </c>
      <c r="L16" s="13">
        <v>8.2000000000000003E-2</v>
      </c>
      <c r="M16" s="23">
        <f>ROUND(K16*(1-L16),0)</f>
        <v>14794</v>
      </c>
      <c r="N16" s="14">
        <v>0.58099999999999996</v>
      </c>
      <c r="O16" s="24">
        <f>M16*N16</f>
        <v>8595.3140000000003</v>
      </c>
      <c r="P16" s="13">
        <v>0.36599999999999999</v>
      </c>
      <c r="Q16" s="24">
        <f>M16*P16</f>
        <v>5414.6040000000003</v>
      </c>
      <c r="R16" s="15">
        <v>5.2999999999999999E-2</v>
      </c>
      <c r="S16" s="143">
        <v>0.20699999999999999</v>
      </c>
      <c r="T16" s="24">
        <f>M16*R16</f>
        <v>784.08199999999999</v>
      </c>
      <c r="U16" s="25">
        <v>0.20300000000000001</v>
      </c>
      <c r="V16" s="24">
        <f>M16*U16</f>
        <v>3003.1820000000002</v>
      </c>
      <c r="W16" s="15">
        <v>0.5</v>
      </c>
      <c r="X16" s="24">
        <f>M16*W16</f>
        <v>7397</v>
      </c>
      <c r="Y16" s="15">
        <v>0.39</v>
      </c>
      <c r="Z16" s="24">
        <f>Y16*M16</f>
        <v>5769.66</v>
      </c>
      <c r="AA16" s="16">
        <v>2.4499999999999999E-3</v>
      </c>
      <c r="AB16" s="17">
        <f>M16*AA16</f>
        <v>36.2453</v>
      </c>
      <c r="AC16" s="26">
        <f>IF(M16&gt;0,(AE16+AN16)/M16,0)</f>
        <v>2.5011805326483707E-3</v>
      </c>
      <c r="AD16" s="16">
        <v>2.7999999999999998E-4</v>
      </c>
      <c r="AE16" s="23">
        <f>AD16*M16</f>
        <v>4.1423199999999998</v>
      </c>
      <c r="AF16" s="114">
        <v>0.2142</v>
      </c>
      <c r="AG16" s="29">
        <f>AJ16*(1-AK16)*AF16</f>
        <v>32.998795200000004</v>
      </c>
      <c r="AH16" s="27">
        <f>IF(AND(AF16&gt;0,AD16&gt;0,AA16&gt;0),((AA16-AD16)*AF16)/((AF16-AD16)*AA16),0)</f>
        <v>0.88687359760658202</v>
      </c>
      <c r="AI16" s="59">
        <f t="shared" si="0"/>
        <v>0.88922014673077787</v>
      </c>
      <c r="AJ16" s="11">
        <v>168</v>
      </c>
      <c r="AK16" s="13">
        <v>8.3000000000000004E-2</v>
      </c>
      <c r="AL16" s="14">
        <v>0.21329999999999999</v>
      </c>
      <c r="AM16" s="130">
        <v>0.21329999999999999</v>
      </c>
      <c r="AN16" s="29">
        <f>AJ16*(1-AK16)*AL16</f>
        <v>32.8601448</v>
      </c>
      <c r="AO16" s="131">
        <f>AJ16*(1-AK16)*AM16</f>
        <v>32.8601448</v>
      </c>
      <c r="AP16" s="18">
        <v>1.55</v>
      </c>
      <c r="AQ16" s="18"/>
      <c r="AR16" s="98">
        <f>AR14+AJ16-AQ16</f>
        <v>1119.6599999999999</v>
      </c>
      <c r="AS16" s="99"/>
      <c r="AT16" s="11"/>
      <c r="AU16" s="30"/>
      <c r="AV16" s="19"/>
      <c r="AW16" s="19"/>
      <c r="AX16" s="19"/>
      <c r="AY16" s="19"/>
    </row>
    <row r="17" spans="1:51" x14ac:dyDescent="0.2">
      <c r="A17" s="184"/>
      <c r="B17" s="32">
        <v>2</v>
      </c>
      <c r="C17" s="10" t="s">
        <v>51</v>
      </c>
      <c r="D17" s="33">
        <v>19265</v>
      </c>
      <c r="E17" s="33">
        <v>2</v>
      </c>
      <c r="F17" s="33">
        <v>15284</v>
      </c>
      <c r="G17" s="34">
        <v>0.9</v>
      </c>
      <c r="H17" s="34">
        <v>4.4000000000000004</v>
      </c>
      <c r="I17" s="33">
        <v>17470</v>
      </c>
      <c r="J17" s="34">
        <v>6.7</v>
      </c>
      <c r="K17" s="33">
        <v>16166</v>
      </c>
      <c r="L17" s="35">
        <v>8.5000000000000006E-2</v>
      </c>
      <c r="M17" s="36">
        <f>ROUND(K17*(1-L17),0)</f>
        <v>14792</v>
      </c>
      <c r="N17" s="37">
        <v>0.63800000000000001</v>
      </c>
      <c r="O17" s="24">
        <f>M17*N17</f>
        <v>9437.2960000000003</v>
      </c>
      <c r="P17" s="35">
        <v>0.30099999999999999</v>
      </c>
      <c r="Q17" s="24">
        <f>M17*P17</f>
        <v>4452.3919999999998</v>
      </c>
      <c r="R17" s="38">
        <v>6.0999999999999999E-2</v>
      </c>
      <c r="S17" s="134">
        <v>0.20569999999999999</v>
      </c>
      <c r="T17" s="24">
        <f>M17*R17</f>
        <v>902.31200000000001</v>
      </c>
      <c r="U17" s="27">
        <v>0.19900000000000001</v>
      </c>
      <c r="V17" s="24">
        <f>M17*U17</f>
        <v>2943.6080000000002</v>
      </c>
      <c r="W17" s="38">
        <v>0.51600000000000001</v>
      </c>
      <c r="X17" s="24">
        <f>M17*W17</f>
        <v>7632.6720000000005</v>
      </c>
      <c r="Y17" s="38">
        <v>0.38</v>
      </c>
      <c r="Z17" s="24">
        <f>Y17*M17</f>
        <v>5620.96</v>
      </c>
      <c r="AA17" s="39">
        <v>2.4499999999999999E-3</v>
      </c>
      <c r="AB17" s="17">
        <f>M17*AA17</f>
        <v>36.240400000000001</v>
      </c>
      <c r="AC17" s="26">
        <f>IF(M17&gt;0,(AE17+AN17)/M17,0)</f>
        <v>2.6826050838290967E-3</v>
      </c>
      <c r="AD17" s="39">
        <v>2.7999999999999998E-4</v>
      </c>
      <c r="AE17" s="36">
        <f>AD17*M17</f>
        <v>4.1417599999999997</v>
      </c>
      <c r="AF17" s="27">
        <v>0.222</v>
      </c>
      <c r="AG17" s="40">
        <f>AJ17*(1-AK17)*AF17</f>
        <v>35.993304000000002</v>
      </c>
      <c r="AH17" s="27">
        <f>IF(AND(AF17&gt;0,AD17&gt;0,AA17&gt;0),((AA17-AD17)*AF17)/((AF17-AD17)*AA17),0)</f>
        <v>0.88683281358727872</v>
      </c>
      <c r="AI17" s="28">
        <f t="shared" si="0"/>
        <v>0.89676935480351982</v>
      </c>
      <c r="AJ17" s="33">
        <v>177</v>
      </c>
      <c r="AK17" s="35">
        <v>8.4000000000000005E-2</v>
      </c>
      <c r="AL17" s="37">
        <v>0.21920000000000001</v>
      </c>
      <c r="AM17" s="132">
        <v>0.22489999999999999</v>
      </c>
      <c r="AN17" s="40">
        <f>AJ17*(1-AK17)*AL17</f>
        <v>35.539334400000001</v>
      </c>
      <c r="AO17" s="133">
        <f>AJ17*(1-AK17)*AM17</f>
        <v>36.463486799999998</v>
      </c>
      <c r="AP17" s="41">
        <v>1.6</v>
      </c>
      <c r="AQ17" s="41"/>
      <c r="AR17" s="110">
        <f>AR16+AJ17-AQ17</f>
        <v>1296.6599999999999</v>
      </c>
      <c r="AS17" s="101"/>
      <c r="AT17" s="42"/>
      <c r="AU17" s="43"/>
      <c r="AV17" s="44"/>
      <c r="AW17" s="44"/>
      <c r="AX17" s="44"/>
      <c r="AY17" s="44"/>
    </row>
    <row r="18" spans="1:51" x14ac:dyDescent="0.2">
      <c r="A18" s="184"/>
      <c r="B18" s="32">
        <v>3</v>
      </c>
      <c r="C18" s="45" t="s">
        <v>52</v>
      </c>
      <c r="D18" s="42">
        <v>17875</v>
      </c>
      <c r="E18" s="42">
        <v>1</v>
      </c>
      <c r="F18" s="42">
        <v>15652</v>
      </c>
      <c r="G18" s="36">
        <v>1.2</v>
      </c>
      <c r="H18" s="36">
        <v>5.3</v>
      </c>
      <c r="I18" s="42">
        <v>17476</v>
      </c>
      <c r="J18" s="36">
        <v>6.2</v>
      </c>
      <c r="K18" s="42">
        <v>16148</v>
      </c>
      <c r="L18" s="38">
        <v>8.2000000000000003E-2</v>
      </c>
      <c r="M18" s="36">
        <f>ROUND(K18*(1-L18),0)</f>
        <v>14824</v>
      </c>
      <c r="N18" s="27">
        <v>0.72399999999999998</v>
      </c>
      <c r="O18" s="24">
        <f>M18*N18</f>
        <v>10732.575999999999</v>
      </c>
      <c r="P18" s="38">
        <v>0.255</v>
      </c>
      <c r="Q18" s="24">
        <f>M18*P18</f>
        <v>3780.12</v>
      </c>
      <c r="R18" s="38">
        <v>2.1000000000000001E-2</v>
      </c>
      <c r="S18" s="134">
        <v>0.20660000000000001</v>
      </c>
      <c r="T18" s="24">
        <f>M18*R18</f>
        <v>311.30400000000003</v>
      </c>
      <c r="U18" s="27">
        <v>0.20499999999999999</v>
      </c>
      <c r="V18" s="24">
        <f>M18*U18</f>
        <v>3038.9199999999996</v>
      </c>
      <c r="W18" s="38">
        <v>0.5</v>
      </c>
      <c r="X18" s="24">
        <f>M18*W18</f>
        <v>7412</v>
      </c>
      <c r="Y18" s="38">
        <v>0.39</v>
      </c>
      <c r="Z18" s="24">
        <f>Y18*M18</f>
        <v>5781.3600000000006</v>
      </c>
      <c r="AA18" s="46">
        <v>2.5000000000000001E-3</v>
      </c>
      <c r="AB18" s="17">
        <f>M18*AA18</f>
        <v>37.06</v>
      </c>
      <c r="AC18" s="26">
        <f>IF(M18&gt;0,(AE18+AN18)/M18,0)</f>
        <v>2.866057690232056E-3</v>
      </c>
      <c r="AD18" s="46">
        <v>2.7999999999999998E-4</v>
      </c>
      <c r="AE18" s="36">
        <f>AD18*M18</f>
        <v>4.1507199999999997</v>
      </c>
      <c r="AF18" s="27">
        <v>0.21759999999999999</v>
      </c>
      <c r="AG18" s="40">
        <f>AJ18*(1-AK18)*AF18</f>
        <v>38.583961599999995</v>
      </c>
      <c r="AH18" s="27">
        <f>IF(AND(AF18&gt;0,AD18&gt;0,AA18&gt;0),((AA18-AD18)*AF18)/((AF18-AD18)*AA18),0)</f>
        <v>0.88914411927112114</v>
      </c>
      <c r="AI18" s="28">
        <f t="shared" si="0"/>
        <v>0.90347491542633906</v>
      </c>
      <c r="AJ18" s="42">
        <v>194</v>
      </c>
      <c r="AK18" s="38">
        <v>8.5999999999999993E-2</v>
      </c>
      <c r="AL18" s="27">
        <v>0.2162</v>
      </c>
      <c r="AM18" s="134">
        <v>0.21179999999999999</v>
      </c>
      <c r="AN18" s="40">
        <f>AJ18*(1-AK18)*AL18</f>
        <v>38.3357192</v>
      </c>
      <c r="AO18" s="135">
        <f>AJ18*(1-AK18)*AM18</f>
        <v>37.555528799999998</v>
      </c>
      <c r="AP18" s="17">
        <v>1.6</v>
      </c>
      <c r="AQ18" s="17"/>
      <c r="AR18" s="110">
        <f>AR17+AJ18-AQ18</f>
        <v>1490.6599999999999</v>
      </c>
      <c r="AS18" s="101"/>
      <c r="AT18" s="42"/>
      <c r="AU18" s="47"/>
      <c r="AV18" s="40"/>
      <c r="AW18" s="40"/>
      <c r="AX18" s="40"/>
      <c r="AY18" s="40"/>
    </row>
    <row r="19" spans="1:51" s="21" customFormat="1" ht="13.5" thickBot="1" x14ac:dyDescent="0.25">
      <c r="A19" s="185"/>
      <c r="B19" s="48" t="s">
        <v>35</v>
      </c>
      <c r="C19" s="49"/>
      <c r="D19" s="50">
        <f>SUM(D16:D18)</f>
        <v>49240</v>
      </c>
      <c r="E19" s="50"/>
      <c r="F19" s="50">
        <f>SUM(F16:F18)</f>
        <v>46775</v>
      </c>
      <c r="G19" s="51"/>
      <c r="H19" s="51"/>
      <c r="I19" s="50">
        <f>SUM(I16:I18)</f>
        <v>52209</v>
      </c>
      <c r="J19" s="51"/>
      <c r="K19" s="50">
        <f>SUM(K16:K18)</f>
        <v>48429</v>
      </c>
      <c r="L19" s="20">
        <f>IF(K19&gt;0,(K16*L16+K17*L17+K18*L18)/K19,0)</f>
        <v>8.3001424766152507E-2</v>
      </c>
      <c r="M19" s="51">
        <f>M16+M17+M18</f>
        <v>44410</v>
      </c>
      <c r="N19" s="52">
        <f>IF(M19&gt;0,O19/M19,0)</f>
        <v>0.64771866696689939</v>
      </c>
      <c r="O19" s="53">
        <f>O16+O17+O18</f>
        <v>28765.186000000002</v>
      </c>
      <c r="P19" s="20">
        <f>IF(M19&gt;0,Q19/M19,0)</f>
        <v>0.30729826615627109</v>
      </c>
      <c r="Q19" s="53">
        <f>Q16+Q17+Q18</f>
        <v>13647.115999999998</v>
      </c>
      <c r="R19" s="20">
        <f>IF(M19&gt;0,T19/M19,0)</f>
        <v>4.4983066876829542E-2</v>
      </c>
      <c r="S19" s="136"/>
      <c r="T19" s="53">
        <f>T16+T17+T18</f>
        <v>1997.6980000000001</v>
      </c>
      <c r="U19" s="20">
        <f>IF(M19&gt;0,V19/M19,0)</f>
        <v>0.20233528484575547</v>
      </c>
      <c r="V19" s="53">
        <f>V16+V17+V18</f>
        <v>8985.7100000000009</v>
      </c>
      <c r="W19" s="20">
        <f>IF(M19&gt;0,X19/M19,0)</f>
        <v>0.50532925016888086</v>
      </c>
      <c r="X19" s="53">
        <f>X16+X17+X18</f>
        <v>22441.671999999999</v>
      </c>
      <c r="Y19" s="20">
        <f>IF(M19&gt;0,Z19/M19,0)</f>
        <v>0.38666921864444942</v>
      </c>
      <c r="Z19" s="53">
        <f>Z16+Z17+Z18</f>
        <v>17171.98</v>
      </c>
      <c r="AA19" s="54">
        <f>IF(M19&gt;0,AB19/M19,0)</f>
        <v>2.4666899346993923E-3</v>
      </c>
      <c r="AB19" s="55">
        <f>SUM(AB16:AB18)</f>
        <v>109.54570000000001</v>
      </c>
      <c r="AC19" s="54">
        <f>IF(M19&gt;0,(AC16*M16+AC17*M17+AC18*M18)/M19,0)</f>
        <v>2.6834046025669893E-3</v>
      </c>
      <c r="AD19" s="54">
        <f>IF(K19&gt;0,(K16*AD16+K17*AD17+K18*AD18)/K19,0)</f>
        <v>2.7999999999999998E-4</v>
      </c>
      <c r="AE19" s="51">
        <f>SUM(AE16:AE18)</f>
        <v>12.434799999999999</v>
      </c>
      <c r="AF19" s="52">
        <f>IF(K19&gt;0,(K16*AF16+K17*AF17+K18*AF18)/K19,0)</f>
        <v>0.21793738875467178</v>
      </c>
      <c r="AG19" s="57">
        <f>SUM(AG16:AG18)</f>
        <v>107.57606080000001</v>
      </c>
      <c r="AH19" s="52">
        <f>IF(AND(AB19&gt;0),((AB16*AH16+AB17*AH17+AB18*AH18)/AB19),0)</f>
        <v>0.88762823702843663</v>
      </c>
      <c r="AI19" s="56">
        <f t="shared" si="0"/>
        <v>0.8968162137193777</v>
      </c>
      <c r="AJ19" s="50">
        <f>SUM(AJ16:AJ18)</f>
        <v>539</v>
      </c>
      <c r="AK19" s="20">
        <f>IF(AJ19&gt;0,(AK16*AJ16+AK17*AJ17+AK18*AJ18)/AJ19,0)</f>
        <v>8.4408163265306119E-2</v>
      </c>
      <c r="AL19" s="52">
        <f>IF(K19&gt;0,(AL16*K16+AL17*K17+AL18*K18)/K19,0)</f>
        <v>0.21623643478081314</v>
      </c>
      <c r="AM19" s="136">
        <f>IF(K19&gt;0,(AM16*K16+AM17*K17+AM18*K18)/K19,0)</f>
        <v>0.2166720208965702</v>
      </c>
      <c r="AN19" s="57">
        <f>SUM(AN16:AN18)</f>
        <v>106.7351984</v>
      </c>
      <c r="AO19" s="137">
        <f>SUM(AO16:AO18)</f>
        <v>106.87916039999999</v>
      </c>
      <c r="AP19" s="55"/>
      <c r="AQ19" s="55">
        <f>SUM(AQ16:AQ18)</f>
        <v>0</v>
      </c>
      <c r="AR19" s="102"/>
      <c r="AS19" s="103">
        <f>AR18</f>
        <v>1490.6599999999999</v>
      </c>
      <c r="AT19" s="50">
        <f>SUM(AT16:AT18)</f>
        <v>0</v>
      </c>
      <c r="AU19" s="58"/>
      <c r="AV19" s="57"/>
      <c r="AW19" s="57"/>
      <c r="AX19" s="57"/>
      <c r="AY19" s="57"/>
    </row>
    <row r="20" spans="1:51" x14ac:dyDescent="0.2">
      <c r="A20" s="186">
        <v>5</v>
      </c>
      <c r="B20" s="22">
        <v>1</v>
      </c>
      <c r="C20" s="10" t="s">
        <v>49</v>
      </c>
      <c r="D20" s="11">
        <v>12600</v>
      </c>
      <c r="E20" s="11">
        <v>0</v>
      </c>
      <c r="F20" s="11">
        <v>15540</v>
      </c>
      <c r="G20" s="12">
        <v>1.2</v>
      </c>
      <c r="H20" s="12">
        <v>4.5999999999999996</v>
      </c>
      <c r="I20" s="11">
        <v>17368</v>
      </c>
      <c r="J20" s="12">
        <v>6</v>
      </c>
      <c r="K20" s="11">
        <v>16152</v>
      </c>
      <c r="L20" s="13">
        <v>7.9000000000000001E-2</v>
      </c>
      <c r="M20" s="23">
        <f>ROUND(K20*(1-L20),0)</f>
        <v>14876</v>
      </c>
      <c r="N20" s="14">
        <v>0.72299999999999998</v>
      </c>
      <c r="O20" s="24">
        <f>M20*N20</f>
        <v>10755.348</v>
      </c>
      <c r="P20" s="13">
        <v>0.254</v>
      </c>
      <c r="Q20" s="24">
        <f>M20*P20</f>
        <v>3778.5039999999999</v>
      </c>
      <c r="R20" s="15">
        <v>2.1999999999999999E-2</v>
      </c>
      <c r="S20" s="143">
        <v>0.2044</v>
      </c>
      <c r="T20" s="24">
        <f>M20*R20</f>
        <v>327.27199999999999</v>
      </c>
      <c r="U20" s="25">
        <v>0.20200000000000001</v>
      </c>
      <c r="V20" s="24">
        <f>M20*U20</f>
        <v>3004.9520000000002</v>
      </c>
      <c r="W20" s="15">
        <v>0.51600000000000001</v>
      </c>
      <c r="X20" s="24">
        <f>M20*W20</f>
        <v>7676.0160000000005</v>
      </c>
      <c r="Y20" s="15">
        <v>0.39</v>
      </c>
      <c r="Z20" s="24">
        <f>Y20*M20</f>
        <v>5801.64</v>
      </c>
      <c r="AA20" s="16">
        <v>2.48E-3</v>
      </c>
      <c r="AB20" s="17">
        <f>M20*AA20</f>
        <v>36.892479999999999</v>
      </c>
      <c r="AC20" s="26">
        <f>IF(M20&gt;0,(AE20+AN20)/M20,0)</f>
        <v>2.5649009478354392E-3</v>
      </c>
      <c r="AD20" s="16">
        <v>2.9E-4</v>
      </c>
      <c r="AE20" s="23">
        <f>AD20*M20</f>
        <v>4.3140400000000003</v>
      </c>
      <c r="AF20" s="114">
        <v>0.2177</v>
      </c>
      <c r="AG20" s="29">
        <f>AJ20*(1-AK20)*AF20</f>
        <v>35.334669300000002</v>
      </c>
      <c r="AH20" s="27">
        <f>IF(AND(AF20&gt;0,AD20&gt;0,AA20&gt;0),((AA20-AD20)*AF20)/((AF20-AD20)*AA20),0)</f>
        <v>0.8842424228935668</v>
      </c>
      <c r="AI20" s="59">
        <f t="shared" si="0"/>
        <v>0.88817055007592349</v>
      </c>
      <c r="AJ20" s="11">
        <v>177</v>
      </c>
      <c r="AK20" s="13">
        <v>8.3000000000000004E-2</v>
      </c>
      <c r="AL20" s="14">
        <v>0.20849999999999999</v>
      </c>
      <c r="AM20" s="130">
        <v>0.21690000000000001</v>
      </c>
      <c r="AN20" s="29">
        <f>AJ20*(1-AK20)*AL20</f>
        <v>33.841426499999997</v>
      </c>
      <c r="AO20" s="131">
        <f>AJ20*(1-AK20)*AM20</f>
        <v>35.204822100000001</v>
      </c>
      <c r="AP20" s="18">
        <v>1.65</v>
      </c>
      <c r="AQ20" s="18"/>
      <c r="AR20" s="98">
        <f>AR18+AJ20-AQ20-AS20+AS20+AS20</f>
        <v>1667.6599999999999</v>
      </c>
      <c r="AS20" s="182"/>
      <c r="AT20" s="11"/>
      <c r="AU20" s="30"/>
      <c r="AV20" s="19"/>
      <c r="AW20" s="19"/>
      <c r="AX20" s="19"/>
      <c r="AY20" s="19"/>
    </row>
    <row r="21" spans="1:51" x14ac:dyDescent="0.2">
      <c r="A21" s="184"/>
      <c r="B21" s="32">
        <v>2</v>
      </c>
      <c r="C21" s="10" t="s">
        <v>50</v>
      </c>
      <c r="D21" s="33">
        <v>18255</v>
      </c>
      <c r="E21" s="33">
        <v>2</v>
      </c>
      <c r="F21" s="33">
        <v>15522</v>
      </c>
      <c r="G21" s="34">
        <v>1.6</v>
      </c>
      <c r="H21" s="34">
        <v>5.4</v>
      </c>
      <c r="I21" s="33">
        <v>17479</v>
      </c>
      <c r="J21" s="34">
        <v>5.5</v>
      </c>
      <c r="K21" s="33">
        <v>16149</v>
      </c>
      <c r="L21" s="35">
        <v>8.5999999999999993E-2</v>
      </c>
      <c r="M21" s="36">
        <f>ROUND(K21*(1-L21),0)</f>
        <v>14760</v>
      </c>
      <c r="N21" s="37">
        <v>0.68600000000000005</v>
      </c>
      <c r="O21" s="24">
        <f>M21*N21</f>
        <v>10125.36</v>
      </c>
      <c r="P21" s="35">
        <v>0.23499999999999999</v>
      </c>
      <c r="Q21" s="24">
        <f>M21*P21</f>
        <v>3468.6</v>
      </c>
      <c r="R21" s="38">
        <v>7.9000000000000001E-2</v>
      </c>
      <c r="S21" s="134">
        <v>0.2049</v>
      </c>
      <c r="T21" s="24">
        <f>M21*R21</f>
        <v>1166.04</v>
      </c>
      <c r="U21" s="27">
        <v>0.2</v>
      </c>
      <c r="V21" s="24">
        <f>M21*U21</f>
        <v>2952</v>
      </c>
      <c r="W21" s="38">
        <v>0.51400000000000001</v>
      </c>
      <c r="X21" s="24">
        <f>M21*W21</f>
        <v>7586.64</v>
      </c>
      <c r="Y21" s="38">
        <v>0.38</v>
      </c>
      <c r="Z21" s="24">
        <f>Y21*M21</f>
        <v>5608.8</v>
      </c>
      <c r="AA21" s="39">
        <v>2.5799999999999998E-3</v>
      </c>
      <c r="AB21" s="17">
        <f>M21*AA21</f>
        <v>38.080799999999996</v>
      </c>
      <c r="AC21" s="26">
        <f>IF(M21&gt;0,(AE21+AN21)/M21,0)</f>
        <v>2.7512119241192416E-3</v>
      </c>
      <c r="AD21" s="39">
        <v>2.9E-4</v>
      </c>
      <c r="AE21" s="36">
        <f>AD21*M21</f>
        <v>4.2804000000000002</v>
      </c>
      <c r="AF21" s="27">
        <v>0.21229999999999999</v>
      </c>
      <c r="AG21" s="40">
        <f>AJ21*(1-AK21)*AF21</f>
        <v>35.938144000000001</v>
      </c>
      <c r="AH21" s="27">
        <f>IF(AND(AF21&gt;0,AD21&gt;0,AA21&gt;0),((AA21-AD21)*AF21)/((AF21-AD21)*AA21),0)</f>
        <v>0.88881100752524123</v>
      </c>
      <c r="AI21" s="28">
        <f t="shared" si="0"/>
        <v>0.89580245171156625</v>
      </c>
      <c r="AJ21" s="33">
        <v>184</v>
      </c>
      <c r="AK21" s="35">
        <v>0.08</v>
      </c>
      <c r="AL21" s="37">
        <v>0.21460000000000001</v>
      </c>
      <c r="AM21" s="132">
        <v>0.21410000000000001</v>
      </c>
      <c r="AN21" s="40">
        <f>AJ21*(1-AK21)*AL21</f>
        <v>36.327488000000002</v>
      </c>
      <c r="AO21" s="133">
        <f>AJ21*(1-AK21)*AM21</f>
        <v>36.242848000000002</v>
      </c>
      <c r="AP21" s="41">
        <v>1.65</v>
      </c>
      <c r="AQ21" s="41"/>
      <c r="AR21" s="117">
        <f>AR20+AJ21-AQ21</f>
        <v>1851.6599999999999</v>
      </c>
      <c r="AS21" s="101"/>
      <c r="AT21" s="42"/>
      <c r="AU21" s="43"/>
      <c r="AV21" s="44"/>
      <c r="AW21" s="44"/>
      <c r="AX21" s="44"/>
      <c r="AY21" s="44"/>
    </row>
    <row r="22" spans="1:51" x14ac:dyDescent="0.2">
      <c r="A22" s="184"/>
      <c r="B22" s="32">
        <v>3</v>
      </c>
      <c r="C22" s="10" t="s">
        <v>52</v>
      </c>
      <c r="D22" s="42">
        <v>17795</v>
      </c>
      <c r="E22" s="42">
        <v>1</v>
      </c>
      <c r="F22" s="42">
        <v>15273</v>
      </c>
      <c r="G22" s="36">
        <v>1.3</v>
      </c>
      <c r="H22" s="36">
        <v>3.3</v>
      </c>
      <c r="I22" s="42">
        <v>16953</v>
      </c>
      <c r="J22" s="36">
        <v>5.6</v>
      </c>
      <c r="K22" s="42">
        <v>16101</v>
      </c>
      <c r="L22" s="38">
        <v>7.8E-2</v>
      </c>
      <c r="M22" s="36">
        <f>ROUND(K22*(1-L22),0)</f>
        <v>14845</v>
      </c>
      <c r="N22" s="27">
        <v>0.52800000000000002</v>
      </c>
      <c r="O22" s="24">
        <f>M22*N22</f>
        <v>7838.1600000000008</v>
      </c>
      <c r="P22" s="38">
        <v>0.33400000000000002</v>
      </c>
      <c r="Q22" s="24">
        <f>M22*P22</f>
        <v>4958.2300000000005</v>
      </c>
      <c r="R22" s="38">
        <v>0.13800000000000001</v>
      </c>
      <c r="S22" s="134">
        <v>0.2112</v>
      </c>
      <c r="T22" s="24">
        <f>M22*R22</f>
        <v>2048.61</v>
      </c>
      <c r="U22" s="27">
        <v>0.20599999999999999</v>
      </c>
      <c r="V22" s="24">
        <f>M22*U22</f>
        <v>3058.0699999999997</v>
      </c>
      <c r="W22" s="38">
        <v>0.505</v>
      </c>
      <c r="X22" s="24">
        <f>M22*W22</f>
        <v>7496.7250000000004</v>
      </c>
      <c r="Y22" s="38">
        <v>0.39</v>
      </c>
      <c r="Z22" s="24">
        <f>Y22*M22</f>
        <v>5789.55</v>
      </c>
      <c r="AA22" s="46">
        <v>2.4499999999999999E-3</v>
      </c>
      <c r="AB22" s="17">
        <f>M22*AA22</f>
        <v>36.370249999999999</v>
      </c>
      <c r="AC22" s="26">
        <f>IF(M22&gt;0,(AE22+AN22)/M22,0)</f>
        <v>2.8349728932300436E-3</v>
      </c>
      <c r="AD22" s="46">
        <v>2.9E-4</v>
      </c>
      <c r="AE22" s="36">
        <f>AD22*M22</f>
        <v>4.3050499999999996</v>
      </c>
      <c r="AF22" s="27">
        <v>0.21759999999999999</v>
      </c>
      <c r="AG22" s="40">
        <f>AJ22*(1-AK22)*AF22</f>
        <v>38.541747200000003</v>
      </c>
      <c r="AH22" s="27">
        <f>IF(AND(AF22&gt;0,AD22&gt;0,AA22&gt;0),((AA22-AD22)*AF22)/((AF22-AD22)*AA22),0)</f>
        <v>0.88280919104561439</v>
      </c>
      <c r="AI22" s="28">
        <f t="shared" si="0"/>
        <v>0.89892842475362245</v>
      </c>
      <c r="AJ22" s="42">
        <v>194</v>
      </c>
      <c r="AK22" s="38">
        <v>8.6999999999999994E-2</v>
      </c>
      <c r="AL22" s="27">
        <v>0.21329999999999999</v>
      </c>
      <c r="AM22" s="134">
        <v>0.21740000000000001</v>
      </c>
      <c r="AN22" s="40">
        <f>AJ22*(1-AK22)*AL22</f>
        <v>37.780122599999999</v>
      </c>
      <c r="AO22" s="135">
        <f>AJ22*(1-AK22)*AM22</f>
        <v>38.506322800000007</v>
      </c>
      <c r="AP22" s="17">
        <v>1.6</v>
      </c>
      <c r="AQ22" s="17"/>
      <c r="AR22" s="117">
        <f>AR21+AJ22-AQ22</f>
        <v>2045.6599999999999</v>
      </c>
      <c r="AS22" s="101"/>
      <c r="AT22" s="42"/>
      <c r="AU22" s="47"/>
      <c r="AV22" s="40"/>
      <c r="AW22" s="40"/>
      <c r="AX22" s="40"/>
      <c r="AY22" s="40"/>
    </row>
    <row r="23" spans="1:51" s="21" customFormat="1" ht="13.5" thickBot="1" x14ac:dyDescent="0.25">
      <c r="A23" s="185"/>
      <c r="B23" s="48" t="s">
        <v>35</v>
      </c>
      <c r="C23" s="49"/>
      <c r="D23" s="50">
        <f>SUM(D20:D22)</f>
        <v>48650</v>
      </c>
      <c r="E23" s="50"/>
      <c r="F23" s="50">
        <f>SUM(F20:F22)</f>
        <v>46335</v>
      </c>
      <c r="G23" s="51"/>
      <c r="H23" s="51"/>
      <c r="I23" s="50">
        <f>SUM(I20:I22)</f>
        <v>51800</v>
      </c>
      <c r="J23" s="51"/>
      <c r="K23" s="50">
        <f>SUM(K20:K22)</f>
        <v>48402</v>
      </c>
      <c r="L23" s="20">
        <f>IF(K23&gt;0,(K20*L20+K21*L21+K22*L22)/K23,0)</f>
        <v>8.1002851121854472E-2</v>
      </c>
      <c r="M23" s="51">
        <f>M20+M21+M22</f>
        <v>44481</v>
      </c>
      <c r="N23" s="52">
        <f>IF(M23&gt;0,O23/M23,0)</f>
        <v>0.64564348823092998</v>
      </c>
      <c r="O23" s="53">
        <f>O20+O21+O22</f>
        <v>28718.867999999999</v>
      </c>
      <c r="P23" s="20">
        <f>IF(M23&gt;0,Q23/M23,0)</f>
        <v>0.27439432566713873</v>
      </c>
      <c r="Q23" s="53">
        <f>Q20+Q21+Q22</f>
        <v>12205.333999999999</v>
      </c>
      <c r="R23" s="20">
        <f>IF(M23&gt;0,T23/M23,0)</f>
        <v>7.962775117465884E-2</v>
      </c>
      <c r="S23" s="136"/>
      <c r="T23" s="53">
        <f>T20+T21+T22</f>
        <v>3541.922</v>
      </c>
      <c r="U23" s="20">
        <f>IF(M23&gt;0,V23/M23,0)</f>
        <v>0.20267129785751223</v>
      </c>
      <c r="V23" s="53">
        <f>V20+V21+V22</f>
        <v>9015.0220000000008</v>
      </c>
      <c r="W23" s="20">
        <f>IF(M23&gt;0,X23/M23,0)</f>
        <v>0.51166522785009327</v>
      </c>
      <c r="X23" s="53">
        <f>X20+X21+X22</f>
        <v>22759.381000000001</v>
      </c>
      <c r="Y23" s="20">
        <f>IF(M23&gt;0,Z23/M23,0)</f>
        <v>0.38668172927766914</v>
      </c>
      <c r="Z23" s="53">
        <f>Z20+Z21+Z22</f>
        <v>17199.990000000002</v>
      </c>
      <c r="AA23" s="54">
        <f>IF(M23&gt;0,AB23/M23,0)</f>
        <v>2.5031705672084706E-3</v>
      </c>
      <c r="AB23" s="55">
        <f>SUM(AB20:AB22)</f>
        <v>111.34352999999999</v>
      </c>
      <c r="AC23" s="54">
        <f>IF(M23&gt;0,(AC20*M20+AC21*M21+AC22*M22)/M23,0)</f>
        <v>2.7168572446662617E-3</v>
      </c>
      <c r="AD23" s="54">
        <f>IF(K23&gt;0,(K20*AD20+K21*AD21+K22*AD22)/K23,0)</f>
        <v>2.9E-4</v>
      </c>
      <c r="AE23" s="51">
        <f>SUM(AE20:AE22)</f>
        <v>12.89949</v>
      </c>
      <c r="AF23" s="52">
        <f>IF(K23&gt;0,(K20*AF20+K21*AF21+K22*AF22)/K23,0)</f>
        <v>0.21586506136110079</v>
      </c>
      <c r="AG23" s="57">
        <f>SUM(AG20:AG22)</f>
        <v>109.8145605</v>
      </c>
      <c r="AH23" s="52">
        <f>IF(AND(AB23&gt;0),((AB20*AH20+AB21*AH21+AB22*AH22)/AB23),0)</f>
        <v>0.88533676898645497</v>
      </c>
      <c r="AI23" s="56">
        <f t="shared" si="0"/>
        <v>0.89448184432916666</v>
      </c>
      <c r="AJ23" s="50">
        <f>SUM(AJ20:AJ22)</f>
        <v>555</v>
      </c>
      <c r="AK23" s="20">
        <f>IF(AJ23&gt;0,(AK20*AJ20+AK21*AJ21+AK22*AJ22)/AJ23,0)</f>
        <v>8.3403603603603604E-2</v>
      </c>
      <c r="AL23" s="52">
        <f>IF(K23&gt;0,(AL20*K20+AL21*K21+AL22*K22)/K23,0)</f>
        <v>0.21213195115904304</v>
      </c>
      <c r="AM23" s="136">
        <f>IF(K23&gt;0,(AM20*K20+AM21*K21+AM22*K22)/K23,0)</f>
        <v>0.21613212470559068</v>
      </c>
      <c r="AN23" s="57">
        <f>SUM(AN20:AN22)</f>
        <v>107.9490371</v>
      </c>
      <c r="AO23" s="137">
        <f>SUM(AO20:AO22)</f>
        <v>109.95399290000002</v>
      </c>
      <c r="AP23" s="55"/>
      <c r="AQ23" s="55">
        <f>SUM(AQ20:AQ22)</f>
        <v>0</v>
      </c>
      <c r="AR23" s="102"/>
      <c r="AS23" s="103">
        <f>AR22</f>
        <v>2045.6599999999999</v>
      </c>
      <c r="AT23" s="50">
        <f>SUM(AT20:AT22)</f>
        <v>0</v>
      </c>
      <c r="AU23" s="58"/>
      <c r="AV23" s="57"/>
      <c r="AW23" s="57"/>
      <c r="AX23" s="57"/>
      <c r="AY23" s="57"/>
    </row>
    <row r="24" spans="1:51" x14ac:dyDescent="0.2">
      <c r="A24" s="186">
        <v>6</v>
      </c>
      <c r="B24" s="22">
        <v>1</v>
      </c>
      <c r="C24" s="10" t="s">
        <v>49</v>
      </c>
      <c r="D24" s="11">
        <v>5200</v>
      </c>
      <c r="E24" s="11">
        <v>0</v>
      </c>
      <c r="F24" s="11">
        <v>9029</v>
      </c>
      <c r="G24" s="12">
        <v>2.7</v>
      </c>
      <c r="H24" s="12">
        <v>4.8</v>
      </c>
      <c r="I24" s="11">
        <v>10313</v>
      </c>
      <c r="J24" s="12">
        <v>7.5</v>
      </c>
      <c r="K24" s="11">
        <v>16161</v>
      </c>
      <c r="L24" s="13">
        <v>8.4000000000000005E-2</v>
      </c>
      <c r="M24" s="23">
        <f>ROUND(K24*(1-L24),0)</f>
        <v>14803</v>
      </c>
      <c r="N24" s="14">
        <v>0.55200000000000005</v>
      </c>
      <c r="O24" s="24">
        <f>M24*N24</f>
        <v>8171.2560000000003</v>
      </c>
      <c r="P24" s="13">
        <v>0.32600000000000001</v>
      </c>
      <c r="Q24" s="24">
        <f>M24*P24</f>
        <v>4825.7780000000002</v>
      </c>
      <c r="R24" s="15">
        <v>0.122</v>
      </c>
      <c r="S24" s="143">
        <v>0.20449999999999999</v>
      </c>
      <c r="T24" s="24">
        <f>M24*R24</f>
        <v>1805.9659999999999</v>
      </c>
      <c r="U24" s="25">
        <v>0.20599999999999999</v>
      </c>
      <c r="V24" s="24">
        <f>M24*U24</f>
        <v>3049.4179999999997</v>
      </c>
      <c r="W24" s="15">
        <v>0.51200000000000001</v>
      </c>
      <c r="X24" s="24">
        <f>M24*W24</f>
        <v>7579.1360000000004</v>
      </c>
      <c r="Y24" s="15">
        <v>0.39</v>
      </c>
      <c r="Z24" s="24">
        <f>Y24*M24</f>
        <v>5773.17</v>
      </c>
      <c r="AA24" s="16">
        <v>2.5500000000000002E-3</v>
      </c>
      <c r="AB24" s="17">
        <f>M24*AA24</f>
        <v>37.74765</v>
      </c>
      <c r="AC24" s="26">
        <f>IF(M24&gt;0,(AE24+AN24)/M24,0)</f>
        <v>2.7238132743362836E-3</v>
      </c>
      <c r="AD24" s="16">
        <v>2.9E-4</v>
      </c>
      <c r="AE24" s="23">
        <f>AD24*M24</f>
        <v>4.2928699999999997</v>
      </c>
      <c r="AF24" s="114">
        <v>0.21029999999999999</v>
      </c>
      <c r="AG24" s="29">
        <f>AJ24*(1-AK24)*AF24</f>
        <v>36.062033700000001</v>
      </c>
      <c r="AH24" s="27">
        <f>IF(AND(AF24&gt;0,AD24&gt;0,AA24&gt;0),((AA24-AD24)*AF24)/((AF24-AD24)*AA24),0)</f>
        <v>0.88749835442009772</v>
      </c>
      <c r="AI24" s="59">
        <f t="shared" si="0"/>
        <v>0.89476665716257431</v>
      </c>
      <c r="AJ24" s="11">
        <v>187</v>
      </c>
      <c r="AK24" s="13">
        <v>8.3000000000000004E-2</v>
      </c>
      <c r="AL24" s="14">
        <v>0.21010000000000001</v>
      </c>
      <c r="AM24" s="130">
        <v>0.20979999999999999</v>
      </c>
      <c r="AN24" s="29">
        <f>AJ24*(1-AK24)*AL24</f>
        <v>36.027737900000005</v>
      </c>
      <c r="AO24" s="131">
        <f>AJ24*(1-AK24)*AM24</f>
        <v>35.976294199999998</v>
      </c>
      <c r="AP24" s="18">
        <v>1.55</v>
      </c>
      <c r="AQ24" s="18">
        <v>1004.3</v>
      </c>
      <c r="AR24" s="98">
        <f>AR22+AJ24-AQ24</f>
        <v>1228.3599999999999</v>
      </c>
      <c r="AS24" s="99"/>
      <c r="AT24" s="11"/>
      <c r="AU24" s="30"/>
      <c r="AV24" s="19"/>
      <c r="AW24" s="19"/>
      <c r="AX24" s="19"/>
      <c r="AY24" s="19"/>
    </row>
    <row r="25" spans="1:51" x14ac:dyDescent="0.2">
      <c r="A25" s="184"/>
      <c r="B25" s="32">
        <v>2</v>
      </c>
      <c r="C25" s="10" t="s">
        <v>50</v>
      </c>
      <c r="D25" s="33">
        <v>19655</v>
      </c>
      <c r="E25" s="33">
        <v>2</v>
      </c>
      <c r="F25" s="33">
        <v>14497</v>
      </c>
      <c r="G25" s="34">
        <v>1.9</v>
      </c>
      <c r="H25" s="34">
        <v>5.4</v>
      </c>
      <c r="I25" s="33">
        <v>15896</v>
      </c>
      <c r="J25" s="34">
        <v>7.4</v>
      </c>
      <c r="K25" s="33">
        <v>16300</v>
      </c>
      <c r="L25" s="35">
        <v>9.0999999999999998E-2</v>
      </c>
      <c r="M25" s="36">
        <f>ROUND(K25*(1-L25),0)</f>
        <v>14817</v>
      </c>
      <c r="N25" s="37">
        <v>0.72599999999999998</v>
      </c>
      <c r="O25" s="24">
        <f>M25*N25</f>
        <v>10757.142</v>
      </c>
      <c r="P25" s="35">
        <v>0.192</v>
      </c>
      <c r="Q25" s="24">
        <f>M25*P25</f>
        <v>2844.864</v>
      </c>
      <c r="R25" s="38">
        <v>8.2000000000000003E-2</v>
      </c>
      <c r="S25" s="134">
        <v>0.21460000000000001</v>
      </c>
      <c r="T25" s="24">
        <f>M25*R25</f>
        <v>1214.9940000000001</v>
      </c>
      <c r="U25" s="27">
        <v>0.20899999999999999</v>
      </c>
      <c r="V25" s="24">
        <f>M25*U25</f>
        <v>3096.7529999999997</v>
      </c>
      <c r="W25" s="38">
        <v>0.505</v>
      </c>
      <c r="X25" s="24">
        <f>M25*W25</f>
        <v>7482.585</v>
      </c>
      <c r="Y25" s="38">
        <v>0.38</v>
      </c>
      <c r="Z25" s="24">
        <f>Y25*M25</f>
        <v>5630.46</v>
      </c>
      <c r="AA25" s="39">
        <v>2.3900000000000002E-3</v>
      </c>
      <c r="AB25" s="17">
        <f>M25*AA25</f>
        <v>35.41263</v>
      </c>
      <c r="AC25" s="26">
        <f>IF(M25&gt;0,(AE25+AN25)/M25,0)</f>
        <v>2.5750728757508263E-3</v>
      </c>
      <c r="AD25" s="39">
        <v>2.9E-4</v>
      </c>
      <c r="AE25" s="36">
        <f>AD25*M25</f>
        <v>4.2969299999999997</v>
      </c>
      <c r="AF25" s="27">
        <v>0.21959999999999999</v>
      </c>
      <c r="AG25" s="40">
        <f>AJ25*(1-AK25)*AF25</f>
        <v>34.598419199999995</v>
      </c>
      <c r="AH25" s="27">
        <f>IF(AND(AF25&gt;0,AD25&gt;0,AA25&gt;0),((AA25-AD25)*AF25)/((AF25-AD25)*AA25),0)</f>
        <v>0.87982296701198082</v>
      </c>
      <c r="AI25" s="28">
        <f t="shared" si="0"/>
        <v>0.88858093676913552</v>
      </c>
      <c r="AJ25" s="33">
        <v>172</v>
      </c>
      <c r="AK25" s="35">
        <v>8.4000000000000005E-2</v>
      </c>
      <c r="AL25" s="37">
        <v>0.21490000000000001</v>
      </c>
      <c r="AM25" s="132">
        <v>0.2261</v>
      </c>
      <c r="AN25" s="40">
        <f>AJ25*(1-AK25)*AL25</f>
        <v>33.857924799999999</v>
      </c>
      <c r="AO25" s="133">
        <f>AJ25*(1-AK25)*AM25</f>
        <v>35.622507199999994</v>
      </c>
      <c r="AP25" s="41">
        <v>1.6</v>
      </c>
      <c r="AQ25" s="41"/>
      <c r="AR25" s="117">
        <f>AR24+AJ25-AQ25</f>
        <v>1400.36</v>
      </c>
      <c r="AS25" s="101"/>
      <c r="AT25" s="42"/>
      <c r="AU25" s="43"/>
      <c r="AV25" s="44"/>
      <c r="AW25" s="44"/>
      <c r="AX25" s="44"/>
      <c r="AY25" s="44"/>
    </row>
    <row r="26" spans="1:51" x14ac:dyDescent="0.2">
      <c r="A26" s="184"/>
      <c r="B26" s="32">
        <v>3</v>
      </c>
      <c r="C26" s="10" t="s">
        <v>48</v>
      </c>
      <c r="D26" s="42">
        <v>16170</v>
      </c>
      <c r="E26" s="42">
        <v>1</v>
      </c>
      <c r="F26" s="42">
        <v>14228</v>
      </c>
      <c r="G26" s="36">
        <v>1.6</v>
      </c>
      <c r="H26" s="36">
        <v>5.8</v>
      </c>
      <c r="I26" s="42">
        <v>16477</v>
      </c>
      <c r="J26" s="36">
        <v>7.5</v>
      </c>
      <c r="K26" s="42">
        <v>16309</v>
      </c>
      <c r="L26" s="38">
        <v>7.4999999999999997E-2</v>
      </c>
      <c r="M26" s="36">
        <f>ROUND(K26*(1-L26),0)</f>
        <v>15086</v>
      </c>
      <c r="N26" s="27">
        <v>0.68100000000000005</v>
      </c>
      <c r="O26" s="24">
        <f>M26*N26</f>
        <v>10273.566000000001</v>
      </c>
      <c r="P26" s="38">
        <v>0.252</v>
      </c>
      <c r="Q26" s="24">
        <f>M26*P26</f>
        <v>3801.672</v>
      </c>
      <c r="R26" s="38">
        <v>6.7000000000000004E-2</v>
      </c>
      <c r="S26" s="134">
        <v>0.21310000000000001</v>
      </c>
      <c r="T26" s="24">
        <f>M26*R26</f>
        <v>1010.7620000000001</v>
      </c>
      <c r="U26" s="27">
        <v>0.21099999999999999</v>
      </c>
      <c r="V26" s="24">
        <f>M26*U26</f>
        <v>3183.1459999999997</v>
      </c>
      <c r="W26" s="38">
        <v>0.504</v>
      </c>
      <c r="X26" s="24">
        <f>M26*W26</f>
        <v>7603.3440000000001</v>
      </c>
      <c r="Y26" s="38">
        <v>0.38</v>
      </c>
      <c r="Z26" s="24">
        <f>Y26*M26</f>
        <v>5732.68</v>
      </c>
      <c r="AA26" s="46">
        <v>2.4399999999999999E-3</v>
      </c>
      <c r="AB26" s="17">
        <f>M26*AA26</f>
        <v>36.809840000000001</v>
      </c>
      <c r="AC26" s="26">
        <f>IF(M26&gt;0,(AE26+AN26)/M26,0)</f>
        <v>2.4103463078350789E-3</v>
      </c>
      <c r="AD26" s="46">
        <v>2.9E-4</v>
      </c>
      <c r="AE26" s="36">
        <f>AD26*M26</f>
        <v>4.3749399999999996</v>
      </c>
      <c r="AF26" s="27">
        <v>0.2233</v>
      </c>
      <c r="AG26" s="40">
        <f>AJ26*(1-AK26)*AF26</f>
        <v>32.931390800000003</v>
      </c>
      <c r="AH26" s="27">
        <f>IF(AND(AF26&gt;0,AD26&gt;0,AA26&gt;0),((AA26-AD26)*AF26)/((AF26-AD26)*AA26),0)</f>
        <v>0.88229337653755158</v>
      </c>
      <c r="AI26" s="28">
        <f t="shared" si="0"/>
        <v>0.88086307156592081</v>
      </c>
      <c r="AJ26" s="42">
        <v>161</v>
      </c>
      <c r="AK26" s="38">
        <v>8.4000000000000005E-2</v>
      </c>
      <c r="AL26" s="27">
        <v>0.21690000000000001</v>
      </c>
      <c r="AM26" s="134">
        <v>0.23380000000000001</v>
      </c>
      <c r="AN26" s="40">
        <f>AJ26*(1-AK26)*AL26</f>
        <v>31.987544400000001</v>
      </c>
      <c r="AO26" s="135">
        <f>AJ26*(1-AK26)*AM26</f>
        <v>34.479888799999998</v>
      </c>
      <c r="AP26" s="17">
        <v>1.6</v>
      </c>
      <c r="AQ26" s="17"/>
      <c r="AR26" s="117">
        <f>AR25+AJ26-AQ26</f>
        <v>1561.36</v>
      </c>
      <c r="AS26" s="101"/>
      <c r="AT26" s="42"/>
      <c r="AU26" s="47"/>
      <c r="AV26" s="40"/>
      <c r="AW26" s="40"/>
      <c r="AX26" s="40"/>
      <c r="AY26" s="40"/>
    </row>
    <row r="27" spans="1:51" s="21" customFormat="1" ht="13.5" thickBot="1" x14ac:dyDescent="0.25">
      <c r="A27" s="185"/>
      <c r="B27" s="48" t="s">
        <v>35</v>
      </c>
      <c r="C27" s="49"/>
      <c r="D27" s="50">
        <f>SUM(D24:D26)</f>
        <v>41025</v>
      </c>
      <c r="E27" s="50"/>
      <c r="F27" s="50">
        <f>SUM(F24:F26)</f>
        <v>37754</v>
      </c>
      <c r="G27" s="51"/>
      <c r="H27" s="51"/>
      <c r="I27" s="50">
        <f>SUM(I24:I26)</f>
        <v>42686</v>
      </c>
      <c r="J27" s="51"/>
      <c r="K27" s="50">
        <f>SUM(K24:K26)</f>
        <v>48770</v>
      </c>
      <c r="L27" s="20">
        <f>IF(K27&gt;0,(K24*L24+K25*L25+K26*L26)/K27,0)</f>
        <v>8.3329895427516912E-2</v>
      </c>
      <c r="M27" s="51">
        <f>M24+M25+M26</f>
        <v>44706</v>
      </c>
      <c r="N27" s="52">
        <f>IF(M27&gt;0,O27/M27,0)</f>
        <v>0.65320010736813849</v>
      </c>
      <c r="O27" s="53">
        <f>O24+O25+O26</f>
        <v>29201.964</v>
      </c>
      <c r="P27" s="20">
        <f>IF(M27&gt;0,Q27/M27,0)</f>
        <v>0.25661687469243505</v>
      </c>
      <c r="Q27" s="53">
        <f>Q24+Q25+Q26</f>
        <v>11472.314</v>
      </c>
      <c r="R27" s="20">
        <f>IF(M27&gt;0,T27/M27,0)</f>
        <v>9.0183017939426485E-2</v>
      </c>
      <c r="S27" s="136"/>
      <c r="T27" s="53">
        <f>T24+T25+T26</f>
        <v>4031.7220000000002</v>
      </c>
      <c r="U27" s="20">
        <f>IF(M27&gt;0,V27/M27,0)</f>
        <v>0.208681541627522</v>
      </c>
      <c r="V27" s="53">
        <f>V24+V25+V26</f>
        <v>9329.3169999999991</v>
      </c>
      <c r="W27" s="20">
        <f>IF(M27&gt;0,X27/M27,0)</f>
        <v>0.50698038294636072</v>
      </c>
      <c r="X27" s="53">
        <f>X24+X25+X26</f>
        <v>22665.065000000002</v>
      </c>
      <c r="Y27" s="20">
        <f>IF(M27&gt;0,Z27/M27,0)</f>
        <v>0.38331118865476671</v>
      </c>
      <c r="Z27" s="53">
        <f>Z24+Z25+Z26</f>
        <v>17136.310000000001</v>
      </c>
      <c r="AA27" s="54">
        <f>IF(M27&gt;0,AB27/M27,0)</f>
        <v>2.4598514740750686E-3</v>
      </c>
      <c r="AB27" s="55">
        <f>SUM(AB24:AB26)</f>
        <v>109.97012000000001</v>
      </c>
      <c r="AC27" s="54">
        <f>IF(M27&gt;0,(AC24*M24+AC25*M25+AC26*M26)/M27,0)</f>
        <v>2.5687367937189641E-3</v>
      </c>
      <c r="AD27" s="54">
        <f>IF(K27&gt;0,(K24*AD24+K25*AD25+K26*AD26)/K27,0)</f>
        <v>2.9E-4</v>
      </c>
      <c r="AE27" s="51">
        <f>SUM(AE24:AE26)</f>
        <v>12.964739999999999</v>
      </c>
      <c r="AF27" s="52">
        <f>IF(K27&gt;0,(K24*AF24+K25*AF25+K26*AF26)/K27,0)</f>
        <v>0.21775554644248513</v>
      </c>
      <c r="AG27" s="57">
        <f>SUM(AG24:AG26)</f>
        <v>103.5918437</v>
      </c>
      <c r="AH27" s="52">
        <f>IF(AND(AB27&gt;0),((AB24*AH24+AB25*AH25+AB26*AH26)/AB27),0)</f>
        <v>0.88328448198410903</v>
      </c>
      <c r="AI27" s="56">
        <f t="shared" si="0"/>
        <v>0.88830794673592184</v>
      </c>
      <c r="AJ27" s="50">
        <f>SUM(AJ24:AJ26)</f>
        <v>520</v>
      </c>
      <c r="AK27" s="20">
        <f>IF(AJ27&gt;0,(AK24*AJ24+AK25*AJ25+AK26*AJ26)/AJ27,0)</f>
        <v>8.3640384615384616E-2</v>
      </c>
      <c r="AL27" s="52">
        <f>IF(K27&gt;0,(AL24*K24+AL25*K25+AL26*K26)/K27,0)</f>
        <v>0.21397822841911013</v>
      </c>
      <c r="AM27" s="136">
        <f>IF(K27&gt;0,(AM24*K24+AM25*K25+AM26*K26)/K27,0)</f>
        <v>0.22327356981751076</v>
      </c>
      <c r="AN27" s="57">
        <f>SUM(AN24:AN26)</f>
        <v>101.87320710000002</v>
      </c>
      <c r="AO27" s="137">
        <f>SUM(AO24:AO26)</f>
        <v>106.07869019999998</v>
      </c>
      <c r="AP27" s="55"/>
      <c r="AQ27" s="55">
        <f>SUM(AQ24:AQ26)</f>
        <v>1004.3</v>
      </c>
      <c r="AR27" s="102"/>
      <c r="AS27" s="103">
        <f>AR26</f>
        <v>1561.36</v>
      </c>
      <c r="AT27" s="50">
        <f>SUM(AT24:AT26)</f>
        <v>0</v>
      </c>
      <c r="AU27" s="58"/>
      <c r="AV27" s="57"/>
      <c r="AW27" s="57"/>
      <c r="AX27" s="57"/>
      <c r="AY27" s="57"/>
    </row>
    <row r="28" spans="1:51" x14ac:dyDescent="0.2">
      <c r="A28" s="186">
        <v>7</v>
      </c>
      <c r="B28" s="22">
        <v>1</v>
      </c>
      <c r="C28" s="10" t="s">
        <v>51</v>
      </c>
      <c r="D28" s="11">
        <v>5400</v>
      </c>
      <c r="E28" s="11">
        <v>0</v>
      </c>
      <c r="F28" s="11">
        <v>13089</v>
      </c>
      <c r="G28" s="12">
        <v>1.3</v>
      </c>
      <c r="H28" s="12">
        <v>5</v>
      </c>
      <c r="I28" s="11">
        <v>14605</v>
      </c>
      <c r="J28" s="12">
        <v>7.7</v>
      </c>
      <c r="K28" s="11">
        <v>16230</v>
      </c>
      <c r="L28" s="13">
        <v>8.1000000000000003E-2</v>
      </c>
      <c r="M28" s="23">
        <f>ROUND(K28*(1-L28),0)</f>
        <v>14915</v>
      </c>
      <c r="N28" s="14">
        <v>0.58599999999999997</v>
      </c>
      <c r="O28" s="24">
        <f>M28*N28</f>
        <v>8740.1899999999987</v>
      </c>
      <c r="P28" s="13">
        <v>0.37</v>
      </c>
      <c r="Q28" s="24">
        <f>M28*P28</f>
        <v>5518.55</v>
      </c>
      <c r="R28" s="15">
        <v>4.3999999999999997E-2</v>
      </c>
      <c r="S28" s="143">
        <v>0.21249999999999999</v>
      </c>
      <c r="T28" s="24">
        <f>M28*R28</f>
        <v>656.26</v>
      </c>
      <c r="U28" s="25">
        <v>0.214</v>
      </c>
      <c r="V28" s="24">
        <f>M28*U28</f>
        <v>3191.81</v>
      </c>
      <c r="W28" s="15">
        <v>0.496</v>
      </c>
      <c r="X28" s="24">
        <f>M28*W28</f>
        <v>7397.84</v>
      </c>
      <c r="Y28" s="15">
        <v>0.38</v>
      </c>
      <c r="Z28" s="24">
        <f>Y28*M28</f>
        <v>5667.7</v>
      </c>
      <c r="AA28" s="16">
        <v>2.5600000000000002E-3</v>
      </c>
      <c r="AB28" s="17">
        <f>M28*AA28</f>
        <v>38.182400000000001</v>
      </c>
      <c r="AC28" s="26">
        <f>IF(M28&gt;0,(AE28+AN28)/M28,0)</f>
        <v>2.812976050955414E-3</v>
      </c>
      <c r="AD28" s="16">
        <v>2.9999999999999997E-4</v>
      </c>
      <c r="AE28" s="23">
        <f>AD28*M28</f>
        <v>4.4744999999999999</v>
      </c>
      <c r="AF28" s="114">
        <v>0.21940000000000001</v>
      </c>
      <c r="AG28" s="29">
        <f>AJ28*(1-AK28)*AF28</f>
        <v>38.301535600000008</v>
      </c>
      <c r="AH28" s="27">
        <f>IF(AND(AF28&gt;0,AD28&gt;0,AA28&gt;0),((AA28-AD28)*AF28)/((AF28-AD28)*AA28),0)</f>
        <v>0.88402128023733451</v>
      </c>
      <c r="AI28" s="59">
        <f t="shared" si="0"/>
        <v>0.89460141020993578</v>
      </c>
      <c r="AJ28" s="11">
        <v>191</v>
      </c>
      <c r="AK28" s="13">
        <v>8.5999999999999993E-2</v>
      </c>
      <c r="AL28" s="14">
        <v>0.2147</v>
      </c>
      <c r="AM28" s="130">
        <v>0.21990000000000001</v>
      </c>
      <c r="AN28" s="29">
        <f>AJ28*(1-AK28)*AL28</f>
        <v>37.481037800000003</v>
      </c>
      <c r="AO28" s="131">
        <f>AJ28*(1-AK28)*AM28</f>
        <v>38.388822600000005</v>
      </c>
      <c r="AP28" s="18">
        <v>1.68</v>
      </c>
      <c r="AQ28" s="18">
        <v>1001.52</v>
      </c>
      <c r="AR28" s="98">
        <f>AR26+AJ28-AQ28</f>
        <v>750.83999999999992</v>
      </c>
      <c r="AS28" s="99"/>
      <c r="AT28" s="11"/>
      <c r="AU28" s="30"/>
      <c r="AV28" s="19"/>
      <c r="AW28" s="19"/>
      <c r="AX28" s="19"/>
      <c r="AY28" s="19"/>
    </row>
    <row r="29" spans="1:51" x14ac:dyDescent="0.2">
      <c r="A29" s="184"/>
      <c r="B29" s="32">
        <v>2</v>
      </c>
      <c r="C29" s="10" t="s">
        <v>50</v>
      </c>
      <c r="D29" s="33">
        <v>20335</v>
      </c>
      <c r="E29" s="33">
        <v>4</v>
      </c>
      <c r="F29" s="33">
        <v>14258</v>
      </c>
      <c r="G29" s="34">
        <v>3.1</v>
      </c>
      <c r="H29" s="34">
        <v>5.9</v>
      </c>
      <c r="I29" s="33">
        <v>15584</v>
      </c>
      <c r="J29" s="34">
        <v>7.8</v>
      </c>
      <c r="K29" s="33">
        <v>16415</v>
      </c>
      <c r="L29" s="35">
        <v>7.8E-2</v>
      </c>
      <c r="M29" s="36">
        <f>ROUND(K29*(1-L29),0)</f>
        <v>15135</v>
      </c>
      <c r="N29" s="37">
        <v>0.73</v>
      </c>
      <c r="O29" s="24">
        <f>M29*N29</f>
        <v>11048.55</v>
      </c>
      <c r="P29" s="35">
        <v>0.183</v>
      </c>
      <c r="Q29" s="24">
        <f>M29*P29</f>
        <v>2769.7049999999999</v>
      </c>
      <c r="R29" s="38">
        <v>8.6999999999999994E-2</v>
      </c>
      <c r="S29" s="134">
        <v>0.2155</v>
      </c>
      <c r="T29" s="24">
        <f>M29*R29</f>
        <v>1316.7449999999999</v>
      </c>
      <c r="U29" s="27">
        <v>0.218</v>
      </c>
      <c r="V29" s="24">
        <f>M29*U29</f>
        <v>3299.43</v>
      </c>
      <c r="W29" s="38">
        <v>0.49099999999999999</v>
      </c>
      <c r="X29" s="24">
        <f>M29*W29</f>
        <v>7431.2849999999999</v>
      </c>
      <c r="Y29" s="38">
        <v>0.39</v>
      </c>
      <c r="Z29" s="24">
        <f>Y29*M29</f>
        <v>5902.6500000000005</v>
      </c>
      <c r="AA29" s="39">
        <v>2.5500000000000002E-3</v>
      </c>
      <c r="AB29" s="17">
        <f>M29*AA29</f>
        <v>38.594250000000002</v>
      </c>
      <c r="AC29" s="26">
        <f>IF(M29&gt;0,(AE29+AN29)/M29,0)</f>
        <v>2.5084224380574828E-3</v>
      </c>
      <c r="AD29" s="39">
        <v>2.9999999999999997E-4</v>
      </c>
      <c r="AE29" s="36">
        <f>AD29*M29</f>
        <v>4.5404999999999998</v>
      </c>
      <c r="AF29" s="27">
        <v>0.21890000000000001</v>
      </c>
      <c r="AG29" s="40">
        <f>AJ29*(1-AK29)*AF29</f>
        <v>33.686083200000006</v>
      </c>
      <c r="AH29" s="27">
        <f>IF(AND(AF29&gt;0,AD29&gt;0,AA29&gt;0),((AA29-AD29)*AF29)/((AF29-AD29)*AA29),0)</f>
        <v>0.88356385555136974</v>
      </c>
      <c r="AI29" s="28">
        <f t="shared" si="0"/>
        <v>0.88162062764984805</v>
      </c>
      <c r="AJ29" s="33">
        <v>168</v>
      </c>
      <c r="AK29" s="35">
        <v>8.4000000000000005E-2</v>
      </c>
      <c r="AL29" s="37">
        <v>0.2172</v>
      </c>
      <c r="AM29" s="132">
        <v>0.2281</v>
      </c>
      <c r="AN29" s="40">
        <f>AJ29*(1-AK29)*AL29</f>
        <v>33.424473599999999</v>
      </c>
      <c r="AO29" s="133">
        <f>AJ29*(1-AK29)*AM29</f>
        <v>35.101852800000003</v>
      </c>
      <c r="AP29" s="41">
        <v>1.6</v>
      </c>
      <c r="AQ29" s="41"/>
      <c r="AR29" s="117">
        <f>AR28+AJ29-AQ29</f>
        <v>918.83999999999992</v>
      </c>
      <c r="AS29" s="101"/>
      <c r="AT29" s="42"/>
      <c r="AU29" s="43"/>
      <c r="AV29" s="44"/>
      <c r="AW29" s="44"/>
      <c r="AX29" s="44"/>
      <c r="AY29" s="44"/>
    </row>
    <row r="30" spans="1:51" x14ac:dyDescent="0.2">
      <c r="A30" s="184"/>
      <c r="B30" s="32">
        <v>3</v>
      </c>
      <c r="C30" s="10" t="s">
        <v>48</v>
      </c>
      <c r="D30" s="42">
        <v>20965</v>
      </c>
      <c r="E30" s="42">
        <v>1</v>
      </c>
      <c r="F30" s="42">
        <v>15004</v>
      </c>
      <c r="G30" s="36">
        <v>3.5</v>
      </c>
      <c r="H30" s="36">
        <v>8.1999999999999993</v>
      </c>
      <c r="I30" s="42">
        <v>17496</v>
      </c>
      <c r="J30" s="36">
        <v>7.5</v>
      </c>
      <c r="K30" s="42">
        <v>16322</v>
      </c>
      <c r="L30" s="38">
        <v>7.4999999999999997E-2</v>
      </c>
      <c r="M30" s="36">
        <f>ROUND(K30*(1-L30),0)</f>
        <v>15098</v>
      </c>
      <c r="N30" s="27">
        <v>0.58199999999999996</v>
      </c>
      <c r="O30" s="24">
        <f>M30*N30</f>
        <v>8787.0360000000001</v>
      </c>
      <c r="P30" s="38">
        <v>0.34399999999999997</v>
      </c>
      <c r="Q30" s="24">
        <f>M30*P30</f>
        <v>5193.7119999999995</v>
      </c>
      <c r="R30" s="38">
        <v>7.3999999999999996E-2</v>
      </c>
      <c r="S30" s="134">
        <v>0.21870000000000001</v>
      </c>
      <c r="T30" s="24">
        <f>M30*R30</f>
        <v>1117.252</v>
      </c>
      <c r="U30" s="27">
        <v>0.218</v>
      </c>
      <c r="V30" s="24">
        <f>M30*U30</f>
        <v>3291.364</v>
      </c>
      <c r="W30" s="38">
        <v>0.504</v>
      </c>
      <c r="X30" s="24">
        <f>M30*W30</f>
        <v>7609.3919999999998</v>
      </c>
      <c r="Y30" s="38">
        <v>0.39</v>
      </c>
      <c r="Z30" s="24">
        <f>Y30*M30</f>
        <v>5888.22</v>
      </c>
      <c r="AA30" s="46">
        <v>2.5799999999999998E-3</v>
      </c>
      <c r="AB30" s="17">
        <f>M30*AA30</f>
        <v>38.952839999999995</v>
      </c>
      <c r="AC30" s="26">
        <f>IF(M30&gt;0,(AE30+AN30)/M30,0)</f>
        <v>2.6855835872300971E-3</v>
      </c>
      <c r="AD30" s="46">
        <v>2.9999999999999997E-4</v>
      </c>
      <c r="AE30" s="36">
        <f>AD30*M30</f>
        <v>4.5293999999999999</v>
      </c>
      <c r="AF30" s="27">
        <v>0.21629999999999999</v>
      </c>
      <c r="AG30" s="40">
        <f>AJ30*(1-AK30)*AF30</f>
        <v>37.364959800000001</v>
      </c>
      <c r="AH30" s="27">
        <f>IF(AND(AF30&gt;0,AD30&gt;0,AA30&gt;0),((AA30-AD30)*AF30)/((AF30-AD30)*AA30),0)</f>
        <v>0.88494832041343663</v>
      </c>
      <c r="AI30" s="28">
        <f t="shared" si="0"/>
        <v>0.88957239644942387</v>
      </c>
      <c r="AJ30" s="42">
        <v>189</v>
      </c>
      <c r="AK30" s="38">
        <v>8.5999999999999993E-2</v>
      </c>
      <c r="AL30" s="27">
        <v>0.20849999999999999</v>
      </c>
      <c r="AM30" s="134">
        <v>0.23169999999999999</v>
      </c>
      <c r="AN30" s="40">
        <f>AJ30*(1-AK30)*AL30</f>
        <v>36.017541000000001</v>
      </c>
      <c r="AO30" s="135">
        <f>AJ30*(1-AK30)*AM30</f>
        <v>40.0252482</v>
      </c>
      <c r="AP30" s="17">
        <v>1.6</v>
      </c>
      <c r="AQ30" s="17"/>
      <c r="AR30" s="117">
        <f>AR29+AJ30-AQ30</f>
        <v>1107.8399999999999</v>
      </c>
      <c r="AS30" s="101"/>
      <c r="AT30" s="42"/>
      <c r="AU30" s="47"/>
      <c r="AV30" s="40"/>
      <c r="AW30" s="40"/>
      <c r="AX30" s="40"/>
      <c r="AY30" s="40"/>
    </row>
    <row r="31" spans="1:51" s="21" customFormat="1" ht="13.5" thickBot="1" x14ac:dyDescent="0.25">
      <c r="A31" s="185"/>
      <c r="B31" s="48" t="s">
        <v>35</v>
      </c>
      <c r="C31" s="49"/>
      <c r="D31" s="50">
        <f>SUM(D28:D30)</f>
        <v>46700</v>
      </c>
      <c r="E31" s="50"/>
      <c r="F31" s="50">
        <f>SUM(F28:F30)</f>
        <v>42351</v>
      </c>
      <c r="G31" s="51"/>
      <c r="H31" s="51"/>
      <c r="I31" s="50">
        <f>SUM(I28:I30)</f>
        <v>47685</v>
      </c>
      <c r="J31" s="51"/>
      <c r="K31" s="50">
        <f>SUM(K28:K30)</f>
        <v>48967</v>
      </c>
      <c r="L31" s="20">
        <f>IF(K31&gt;0,(K28*L28+K29*L29+K30*L30)/K31,0)</f>
        <v>7.7994363550962884E-2</v>
      </c>
      <c r="M31" s="51">
        <f>M28+M29+M30</f>
        <v>45148</v>
      </c>
      <c r="N31" s="52">
        <f>IF(M31&gt;0,O31/M31,0)</f>
        <v>0.63293558961637275</v>
      </c>
      <c r="O31" s="53">
        <f>O28+O29+O30</f>
        <v>28575.775999999998</v>
      </c>
      <c r="P31" s="20">
        <f>IF(M31&gt;0,Q31/M31,0)</f>
        <v>0.29861714804642508</v>
      </c>
      <c r="Q31" s="53">
        <f>Q28+Q29+Q30</f>
        <v>13481.967000000001</v>
      </c>
      <c r="R31" s="20">
        <f>IF(M31&gt;0,T31/M31,0)</f>
        <v>6.8447262337202081E-2</v>
      </c>
      <c r="S31" s="136"/>
      <c r="T31" s="53">
        <f>T28+T29+T30</f>
        <v>3090.2569999999996</v>
      </c>
      <c r="U31" s="20">
        <f>IF(M31&gt;0,V31/M31,0)</f>
        <v>0.21667856826437493</v>
      </c>
      <c r="V31" s="53">
        <f>V28+V29+V30</f>
        <v>9782.6039999999994</v>
      </c>
      <c r="W31" s="20">
        <f>IF(M31&gt;0,X31/M31,0)</f>
        <v>0.49699913617435987</v>
      </c>
      <c r="X31" s="53">
        <f>X28+X29+X30</f>
        <v>22438.517</v>
      </c>
      <c r="Y31" s="20">
        <f>IF(M31&gt;0,Z31/M31,0)</f>
        <v>0.38669642066093735</v>
      </c>
      <c r="Z31" s="53">
        <f>Z28+Z29+Z30</f>
        <v>17458.57</v>
      </c>
      <c r="AA31" s="54">
        <f>IF(M31&gt;0,AB31/M31,0)</f>
        <v>2.5633359174271285E-3</v>
      </c>
      <c r="AB31" s="55">
        <f>SUM(AB28:AB30)</f>
        <v>115.72949</v>
      </c>
      <c r="AC31" s="54">
        <f>IF(M31&gt;0,(AC28*M28+AC29*M29+AC30*M30)/M31,0)</f>
        <v>2.6682788251971299E-3</v>
      </c>
      <c r="AD31" s="54">
        <f>IF(K31&gt;0,(K28*AD28+K29*AD29+K30*AD30)/K31,0)</f>
        <v>2.9999999999999997E-4</v>
      </c>
      <c r="AE31" s="51">
        <f>SUM(AE28:AE30)</f>
        <v>13.5444</v>
      </c>
      <c r="AF31" s="52">
        <f>IF(K31&gt;0,(K28*AF28+K29*AF29+K30*AF30)/K31,0)</f>
        <v>0.21819907488716889</v>
      </c>
      <c r="AG31" s="57">
        <f>SUM(AG28:AG30)</f>
        <v>109.35257860000002</v>
      </c>
      <c r="AH31" s="52">
        <f>IF(AND(AB31&gt;0),((AB28*AH28+AB29*AH29+AB30*AH30)/AB31),0)</f>
        <v>0.8841807632262163</v>
      </c>
      <c r="AI31" s="56">
        <f t="shared" si="0"/>
        <v>0.88881706220913648</v>
      </c>
      <c r="AJ31" s="50">
        <f>SUM(AJ28:AJ30)</f>
        <v>548</v>
      </c>
      <c r="AK31" s="20">
        <f>IF(AJ31&gt;0,(AK28*AJ28+AK29*AJ29+AK30*AJ30)/AJ31,0)</f>
        <v>8.5386861313868606E-2</v>
      </c>
      <c r="AL31" s="52">
        <f>IF(K31&gt;0,(AL28*K28+AL29*K29+AL30*K30)/K31,0)</f>
        <v>0.21347143994935366</v>
      </c>
      <c r="AM31" s="136">
        <f>IF(L31&gt;0,(AM28*K28+AM29*K29+AM30*K30)/K31,0)</f>
        <v>0.22658210427430719</v>
      </c>
      <c r="AN31" s="57">
        <f>SUM(AN28:AN30)</f>
        <v>106.92305239999999</v>
      </c>
      <c r="AO31" s="137">
        <f>SUM(AO28:AO30)</f>
        <v>113.51592360000001</v>
      </c>
      <c r="AP31" s="55"/>
      <c r="AQ31" s="55">
        <f>SUM(AQ28:AQ30)</f>
        <v>1001.52</v>
      </c>
      <c r="AR31" s="102"/>
      <c r="AS31" s="103">
        <f>AR30</f>
        <v>1107.8399999999999</v>
      </c>
      <c r="AT31" s="50">
        <f>SUM(AT28:AT30)</f>
        <v>0</v>
      </c>
      <c r="AU31" s="58"/>
      <c r="AV31" s="57"/>
      <c r="AW31" s="57"/>
      <c r="AX31" s="57"/>
      <c r="AY31" s="57"/>
    </row>
    <row r="32" spans="1:51" x14ac:dyDescent="0.2">
      <c r="A32" s="186">
        <v>8</v>
      </c>
      <c r="B32" s="22">
        <v>1</v>
      </c>
      <c r="C32" s="10" t="s">
        <v>51</v>
      </c>
      <c r="D32" s="11">
        <v>4597</v>
      </c>
      <c r="E32" s="11">
        <v>0</v>
      </c>
      <c r="F32" s="11">
        <v>9978</v>
      </c>
      <c r="G32" s="12">
        <v>4.7</v>
      </c>
      <c r="H32" s="12">
        <v>8</v>
      </c>
      <c r="I32" s="11">
        <v>11331</v>
      </c>
      <c r="J32" s="12">
        <v>8.6999999999999993</v>
      </c>
      <c r="K32" s="11">
        <v>15098</v>
      </c>
      <c r="L32" s="13">
        <v>0.08</v>
      </c>
      <c r="M32" s="23">
        <f>ROUND(K32*(1-L32),0)</f>
        <v>13890</v>
      </c>
      <c r="N32" s="14">
        <v>0.73899999999999999</v>
      </c>
      <c r="O32" s="24">
        <f>M32*N32</f>
        <v>10264.709999999999</v>
      </c>
      <c r="P32" s="13">
        <v>0.22700000000000001</v>
      </c>
      <c r="Q32" s="24">
        <f>M32*P32</f>
        <v>3153.03</v>
      </c>
      <c r="R32" s="15">
        <v>3.4000000000000002E-2</v>
      </c>
      <c r="S32" s="143">
        <v>0.20749999999999999</v>
      </c>
      <c r="T32" s="24">
        <f>M32*R32</f>
        <v>472.26000000000005</v>
      </c>
      <c r="U32" s="25">
        <v>0.20499999999999999</v>
      </c>
      <c r="V32" s="24">
        <f>M32*U32</f>
        <v>2847.45</v>
      </c>
      <c r="W32" s="15">
        <v>0.505</v>
      </c>
      <c r="X32" s="24">
        <f>M32*W32</f>
        <v>7014.45</v>
      </c>
      <c r="Y32" s="15">
        <v>0.37</v>
      </c>
      <c r="Z32" s="24">
        <f>Y32*M32</f>
        <v>5139.3</v>
      </c>
      <c r="AA32" s="16">
        <v>2.64E-3</v>
      </c>
      <c r="AB32" s="17">
        <f>M32*AA32</f>
        <v>36.669600000000003</v>
      </c>
      <c r="AC32" s="26">
        <f>IF(M32&gt;0,(AE32+AN32)/M32,0)</f>
        <v>2.6848865370770335E-3</v>
      </c>
      <c r="AD32" s="16">
        <v>3.1E-4</v>
      </c>
      <c r="AE32" s="23">
        <f>AD32*M32</f>
        <v>4.3059000000000003</v>
      </c>
      <c r="AF32" s="114">
        <v>0.21490000000000001</v>
      </c>
      <c r="AG32" s="29">
        <f>AJ32*(1-AK32)*AF32</f>
        <v>33.391162000000001</v>
      </c>
      <c r="AH32" s="27">
        <f>IF(AND(AF32&gt;0,AD32&gt;0,AA32&gt;0),((AA32-AD32)*AF32)/((AF32-AD32)*AA32),0)</f>
        <v>0.88385074002996555</v>
      </c>
      <c r="AI32" s="59">
        <f t="shared" si="0"/>
        <v>0.88583237298619288</v>
      </c>
      <c r="AJ32" s="11">
        <v>170</v>
      </c>
      <c r="AK32" s="13">
        <v>8.5999999999999993E-2</v>
      </c>
      <c r="AL32" s="14">
        <v>0.21229999999999999</v>
      </c>
      <c r="AM32" s="130">
        <v>0.21740000000000001</v>
      </c>
      <c r="AN32" s="29">
        <f>AJ32*(1-AK32)*AL32</f>
        <v>32.987173999999996</v>
      </c>
      <c r="AO32" s="131">
        <f>AJ32*(1-AK32)*AM32</f>
        <v>33.779612</v>
      </c>
      <c r="AP32" s="18">
        <v>1.6</v>
      </c>
      <c r="AQ32" s="18">
        <v>501.62</v>
      </c>
      <c r="AR32" s="98">
        <f>AR30+AJ32-AQ32+AS32</f>
        <v>764.8</v>
      </c>
      <c r="AS32" s="144">
        <v>-11.42</v>
      </c>
      <c r="AT32" s="11"/>
      <c r="AU32" s="30"/>
      <c r="AV32" s="19"/>
      <c r="AW32" s="19"/>
      <c r="AX32" s="19"/>
      <c r="AY32" s="19"/>
    </row>
    <row r="33" spans="1:51" x14ac:dyDescent="0.2">
      <c r="A33" s="184"/>
      <c r="B33" s="32">
        <v>2</v>
      </c>
      <c r="C33" s="10" t="s">
        <v>52</v>
      </c>
      <c r="D33" s="33">
        <v>22298</v>
      </c>
      <c r="E33" s="33">
        <v>1</v>
      </c>
      <c r="F33" s="33">
        <v>14760</v>
      </c>
      <c r="G33" s="34">
        <v>2.1</v>
      </c>
      <c r="H33" s="34">
        <v>4.7</v>
      </c>
      <c r="I33" s="33">
        <v>15659</v>
      </c>
      <c r="J33" s="34">
        <v>8</v>
      </c>
      <c r="K33" s="33">
        <v>15036</v>
      </c>
      <c r="L33" s="35">
        <v>0.09</v>
      </c>
      <c r="M33" s="36">
        <f>ROUND(K33*(1-L33),0)</f>
        <v>13683</v>
      </c>
      <c r="N33" s="37">
        <v>0.69399999999999995</v>
      </c>
      <c r="O33" s="24">
        <f>M33*N33</f>
        <v>9496.0019999999986</v>
      </c>
      <c r="P33" s="35">
        <v>0.218</v>
      </c>
      <c r="Q33" s="24">
        <f>M33*P33</f>
        <v>2982.8939999999998</v>
      </c>
      <c r="R33" s="38">
        <v>8.7999999999999995E-2</v>
      </c>
      <c r="S33" s="134">
        <v>0.20499999999999999</v>
      </c>
      <c r="T33" s="24">
        <f>M33*R33</f>
        <v>1204.104</v>
      </c>
      <c r="U33" s="27">
        <v>0.20899999999999999</v>
      </c>
      <c r="V33" s="24">
        <f>M33*U33</f>
        <v>2859.7469999999998</v>
      </c>
      <c r="W33" s="38">
        <v>0.50600000000000001</v>
      </c>
      <c r="X33" s="24">
        <f>M33*W33</f>
        <v>6923.598</v>
      </c>
      <c r="Y33" s="38">
        <v>0.39</v>
      </c>
      <c r="Z33" s="24">
        <f>Y33*M33</f>
        <v>5336.37</v>
      </c>
      <c r="AA33" s="39">
        <v>2.5400000000000002E-3</v>
      </c>
      <c r="AB33" s="17">
        <f>M33*AA33</f>
        <v>34.754820000000002</v>
      </c>
      <c r="AC33" s="26">
        <f>IF(M33&gt;0,(AE33+AN33)/M33,0)</f>
        <v>2.8754311919900605E-3</v>
      </c>
      <c r="AD33" s="39">
        <v>3.1E-4</v>
      </c>
      <c r="AE33" s="36">
        <f>AD33*M33</f>
        <v>4.2417299999999996</v>
      </c>
      <c r="AF33" s="27">
        <v>0.217</v>
      </c>
      <c r="AG33" s="40">
        <f>AJ33*(1-AK33)*AF33</f>
        <v>35.34713</v>
      </c>
      <c r="AH33" s="27">
        <f>IF(AND(AF33&gt;0,AD33&gt;0,AA33&gt;0),((AA33-AD33)*AF33)/((AF33-AD33)*AA33),0)</f>
        <v>0.87920876843184304</v>
      </c>
      <c r="AI33" s="28">
        <f t="shared" si="0"/>
        <v>0.89347536013604634</v>
      </c>
      <c r="AJ33" s="33">
        <v>179</v>
      </c>
      <c r="AK33" s="35">
        <v>0.09</v>
      </c>
      <c r="AL33" s="37">
        <v>0.2155</v>
      </c>
      <c r="AM33" s="132">
        <v>0.22700000000000001</v>
      </c>
      <c r="AN33" s="40">
        <f>AJ33*(1-AK33)*AL33</f>
        <v>35.102795</v>
      </c>
      <c r="AO33" s="133">
        <f>AJ33*(1-AK33)*AM33</f>
        <v>36.976030000000002</v>
      </c>
      <c r="AP33" s="41">
        <v>1.6</v>
      </c>
      <c r="AQ33" s="41"/>
      <c r="AR33" s="117">
        <f>AR32+AJ33-AQ33</f>
        <v>943.8</v>
      </c>
      <c r="AS33" s="101"/>
      <c r="AT33" s="42"/>
      <c r="AU33" s="43"/>
      <c r="AV33" s="44"/>
      <c r="AW33" s="44"/>
      <c r="AX33" s="44"/>
      <c r="AY33" s="44"/>
    </row>
    <row r="34" spans="1:51" x14ac:dyDescent="0.2">
      <c r="A34" s="184"/>
      <c r="B34" s="32">
        <v>3</v>
      </c>
      <c r="C34" s="10" t="s">
        <v>48</v>
      </c>
      <c r="D34" s="42">
        <v>15855</v>
      </c>
      <c r="E34" s="42">
        <v>1</v>
      </c>
      <c r="F34" s="42">
        <v>14704</v>
      </c>
      <c r="G34" s="36">
        <v>0.7</v>
      </c>
      <c r="H34" s="36">
        <v>3.2</v>
      </c>
      <c r="I34" s="42">
        <v>16400</v>
      </c>
      <c r="J34" s="36">
        <v>7.7</v>
      </c>
      <c r="K34" s="42">
        <v>15000</v>
      </c>
      <c r="L34" s="38">
        <v>7.9000000000000001E-2</v>
      </c>
      <c r="M34" s="36">
        <f>ROUND(K34*(1-L34),0)</f>
        <v>13815</v>
      </c>
      <c r="N34" s="27">
        <v>0.68300000000000005</v>
      </c>
      <c r="O34" s="24">
        <f>M34*N34</f>
        <v>9435.6450000000004</v>
      </c>
      <c r="P34" s="38">
        <v>0.21</v>
      </c>
      <c r="Q34" s="24">
        <f>M34*P34</f>
        <v>2901.15</v>
      </c>
      <c r="R34" s="38">
        <v>0.107</v>
      </c>
      <c r="S34" s="134">
        <v>0.2044</v>
      </c>
      <c r="T34" s="24">
        <f>M34*R34</f>
        <v>1478.2049999999999</v>
      </c>
      <c r="U34" s="27">
        <v>0.21</v>
      </c>
      <c r="V34" s="24">
        <f>M34*U34</f>
        <v>2901.15</v>
      </c>
      <c r="W34" s="38">
        <v>0.50700000000000001</v>
      </c>
      <c r="X34" s="24">
        <f>M34*W34</f>
        <v>7004.2049999999999</v>
      </c>
      <c r="Y34" s="38">
        <v>0.39</v>
      </c>
      <c r="Z34" s="24">
        <f>Y34*M34</f>
        <v>5387.85</v>
      </c>
      <c r="AA34" s="46">
        <v>2.64E-3</v>
      </c>
      <c r="AB34" s="17">
        <f>M34*AA34</f>
        <v>36.471600000000002</v>
      </c>
      <c r="AC34" s="26">
        <f>IF(M34&gt;0,(AE34+AN34)/M34,0)</f>
        <v>2.7607391675714809E-3</v>
      </c>
      <c r="AD34" s="46">
        <v>3.1E-4</v>
      </c>
      <c r="AE34" s="36">
        <f>AD34*M34</f>
        <v>4.2826500000000003</v>
      </c>
      <c r="AF34" s="27">
        <v>0.2142</v>
      </c>
      <c r="AG34" s="40">
        <f>AJ34*(1-AK34)*AF34</f>
        <v>34.419369600000003</v>
      </c>
      <c r="AH34" s="27">
        <f>IF(AND(AF34&gt;0,AD34&gt;0,AA34&gt;0),((AA34-AD34)*AF34)/((AF34-AD34)*AA34),0)</f>
        <v>0.88385491267813976</v>
      </c>
      <c r="AI34" s="28">
        <f t="shared" si="0"/>
        <v>0.88901923368248825</v>
      </c>
      <c r="AJ34" s="42">
        <v>176</v>
      </c>
      <c r="AK34" s="38">
        <v>8.6999999999999994E-2</v>
      </c>
      <c r="AL34" s="27">
        <v>0.2107</v>
      </c>
      <c r="AM34" s="134">
        <v>0.21829999999999999</v>
      </c>
      <c r="AN34" s="40">
        <f>AJ34*(1-AK34)*AL34</f>
        <v>33.856961600000005</v>
      </c>
      <c r="AO34" s="135">
        <f>AJ34*(1-AK34)*AM34</f>
        <v>35.078190400000004</v>
      </c>
      <c r="AP34" s="17">
        <v>1.6</v>
      </c>
      <c r="AQ34" s="17"/>
      <c r="AR34" s="117">
        <f>AR33+AJ34-AQ34</f>
        <v>1119.8</v>
      </c>
      <c r="AS34" s="101"/>
      <c r="AT34" s="42"/>
      <c r="AU34" s="47"/>
      <c r="AV34" s="40"/>
      <c r="AW34" s="40"/>
      <c r="AX34" s="40"/>
      <c r="AY34" s="40"/>
    </row>
    <row r="35" spans="1:51" s="21" customFormat="1" ht="13.5" thickBot="1" x14ac:dyDescent="0.25">
      <c r="A35" s="185"/>
      <c r="B35" s="48" t="s">
        <v>35</v>
      </c>
      <c r="C35" s="49"/>
      <c r="D35" s="50">
        <f>SUM(D32:D34)</f>
        <v>42750</v>
      </c>
      <c r="E35" s="50"/>
      <c r="F35" s="50">
        <f>SUM(F32:F34)</f>
        <v>39442</v>
      </c>
      <c r="G35" s="51"/>
      <c r="H35" s="51"/>
      <c r="I35" s="50">
        <f>SUM(I32:I34)</f>
        <v>43390</v>
      </c>
      <c r="J35" s="51"/>
      <c r="K35" s="50">
        <f>SUM(K32:K34)</f>
        <v>45134</v>
      </c>
      <c r="L35" s="20">
        <f>IF(K35&gt;0,(K32*L32+K33*L33+K34*L34)/K35,0)</f>
        <v>8.2999069437674475E-2</v>
      </c>
      <c r="M35" s="51">
        <f>M32+M33+M34</f>
        <v>41388</v>
      </c>
      <c r="N35" s="52">
        <f>IF(M35&gt;0,O35/M35,0)</f>
        <v>0.7054304870977095</v>
      </c>
      <c r="O35" s="53">
        <f>O32+O33+O34</f>
        <v>29196.357</v>
      </c>
      <c r="P35" s="20">
        <f>IF(M35&gt;0,Q35/M35,0)</f>
        <v>0.2183501014786895</v>
      </c>
      <c r="Q35" s="53">
        <f>Q32+Q33+Q34</f>
        <v>9037.0740000000005</v>
      </c>
      <c r="R35" s="20">
        <f>IF(M35&gt;0,T35/M35,0)</f>
        <v>7.6219411423601044E-2</v>
      </c>
      <c r="S35" s="136"/>
      <c r="T35" s="53">
        <f>T32+T33+T34</f>
        <v>3154.569</v>
      </c>
      <c r="U35" s="20">
        <f>IF(M35&gt;0,V35/M35,0)</f>
        <v>0.20799137431139461</v>
      </c>
      <c r="V35" s="53">
        <f>V32+V33+V34</f>
        <v>8608.3469999999998</v>
      </c>
      <c r="W35" s="20">
        <f>IF(M35&gt;0,X35/M35,0)</f>
        <v>0.50599818788054496</v>
      </c>
      <c r="X35" s="53">
        <f>X32+X33+X34</f>
        <v>20942.252999999997</v>
      </c>
      <c r="Y35" s="20">
        <f>IF(M35&gt;0,Z35/M35,0)</f>
        <v>0.38328790953899683</v>
      </c>
      <c r="Z35" s="53">
        <f>Z32+Z33+Z34</f>
        <v>15863.52</v>
      </c>
      <c r="AA35" s="54">
        <f>IF(M35&gt;0,AB35/M35,0)</f>
        <v>2.6069396926645403E-3</v>
      </c>
      <c r="AB35" s="55">
        <f>SUM(AB32:AB34)</f>
        <v>107.89601999999999</v>
      </c>
      <c r="AC35" s="54">
        <f>IF(M35&gt;0,(AC32*M32+AC33*M33+AC34*M34)/M35,0)</f>
        <v>2.7732002174543349E-3</v>
      </c>
      <c r="AD35" s="54">
        <f>IF(K35&gt;0,(K32*AD32+K33*AD33+K34*AD34)/K35,0)</f>
        <v>3.1E-4</v>
      </c>
      <c r="AE35" s="51">
        <f>SUM(AE32:AE34)</f>
        <v>12.83028</v>
      </c>
      <c r="AF35" s="52">
        <f>IF(K35&gt;0,(K32*AF32+K33*AF33+K34*AF34)/K35,0)</f>
        <v>0.21536695617494572</v>
      </c>
      <c r="AG35" s="57">
        <f>SUM(AG32:AG34)</f>
        <v>103.15766160000001</v>
      </c>
      <c r="AH35" s="52">
        <f>IF(AND(AB35&gt;0),((AB32*AH32+AB33*AH33+AB34*AH34)/AB35),0)</f>
        <v>0.88235690639103515</v>
      </c>
      <c r="AI35" s="56">
        <f t="shared" si="0"/>
        <v>0.8895113902914572</v>
      </c>
      <c r="AJ35" s="50">
        <f>SUM(AJ32:AJ34)</f>
        <v>525</v>
      </c>
      <c r="AK35" s="20">
        <f>IF(AJ35&gt;0,(AK32*AJ32+AK33*AJ33+AK34*AJ34)/AJ35,0)</f>
        <v>8.7699047619047607E-2</v>
      </c>
      <c r="AL35" s="52">
        <f>IF(K35&gt;0,(AL32*K32+AL33*K33+AL34*K34)/K35,0)</f>
        <v>0.21283430229981831</v>
      </c>
      <c r="AM35" s="136">
        <f>IF(L35&gt;0,(AM32*K32+AM33*K33+AM34*K34)/K35,0)</f>
        <v>0.22089726591926268</v>
      </c>
      <c r="AN35" s="57">
        <f>SUM(AN32:AN34)</f>
        <v>101.9469306</v>
      </c>
      <c r="AO35" s="137">
        <f>SUM(AO32:AO34)</f>
        <v>105.83383240000001</v>
      </c>
      <c r="AP35" s="55"/>
      <c r="AQ35" s="55">
        <f>SUM(AQ32:AQ34)</f>
        <v>501.62</v>
      </c>
      <c r="AR35" s="102"/>
      <c r="AS35" s="103">
        <f>AR34</f>
        <v>1119.8</v>
      </c>
      <c r="AT35" s="50">
        <f>SUM(AT32:AT34)</f>
        <v>0</v>
      </c>
      <c r="AU35" s="58"/>
      <c r="AV35" s="57"/>
      <c r="AW35" s="57"/>
      <c r="AX35" s="57"/>
      <c r="AY35" s="57"/>
    </row>
    <row r="36" spans="1:51" x14ac:dyDescent="0.2">
      <c r="A36" s="186">
        <v>9</v>
      </c>
      <c r="B36" s="22">
        <v>1</v>
      </c>
      <c r="C36" s="10" t="s">
        <v>51</v>
      </c>
      <c r="D36" s="11">
        <v>3349</v>
      </c>
      <c r="E36" s="11">
        <v>0</v>
      </c>
      <c r="F36" s="11">
        <v>13259</v>
      </c>
      <c r="G36" s="12">
        <v>1.3</v>
      </c>
      <c r="H36" s="12">
        <v>4</v>
      </c>
      <c r="I36" s="11">
        <v>14984</v>
      </c>
      <c r="J36" s="12">
        <v>7.3</v>
      </c>
      <c r="K36" s="11">
        <v>14929</v>
      </c>
      <c r="L36" s="13">
        <v>8.1000000000000003E-2</v>
      </c>
      <c r="M36" s="23">
        <f>ROUND(K36*(1-L36),0)</f>
        <v>13720</v>
      </c>
      <c r="N36" s="14">
        <v>0.59499999999999997</v>
      </c>
      <c r="O36" s="24">
        <f>M36*N36</f>
        <v>8163.4</v>
      </c>
      <c r="P36" s="13">
        <v>0.24199999999999999</v>
      </c>
      <c r="Q36" s="24">
        <f>M36*P36</f>
        <v>3320.24</v>
      </c>
      <c r="R36" s="15">
        <v>0.16300000000000001</v>
      </c>
      <c r="S36" s="143">
        <v>0.2097</v>
      </c>
      <c r="T36" s="24">
        <f>M36*R36</f>
        <v>2236.36</v>
      </c>
      <c r="U36" s="25">
        <v>0.21199999999999999</v>
      </c>
      <c r="V36" s="24">
        <f>M36*U36</f>
        <v>2908.64</v>
      </c>
      <c r="W36" s="15">
        <v>0.50900000000000001</v>
      </c>
      <c r="X36" s="24">
        <f>M36*W36</f>
        <v>6983.4800000000005</v>
      </c>
      <c r="Y36" s="15">
        <v>0.4</v>
      </c>
      <c r="Z36" s="24">
        <f>Y36*M36</f>
        <v>5488</v>
      </c>
      <c r="AA36" s="16">
        <v>2.7000000000000001E-3</v>
      </c>
      <c r="AB36" s="17">
        <f>M36*AA36</f>
        <v>37.044000000000004</v>
      </c>
      <c r="AC36" s="26">
        <f>IF(M36&gt;0,(AE36+AN36)/M36,0)</f>
        <v>2.7284863775510204E-3</v>
      </c>
      <c r="AD36" s="16">
        <v>3.3E-4</v>
      </c>
      <c r="AE36" s="23">
        <f>AD36*M36</f>
        <v>4.5275999999999996</v>
      </c>
      <c r="AF36" s="114">
        <v>0.21279999999999999</v>
      </c>
      <c r="AG36" s="29">
        <f>AJ36*(1-AK36)*AF36</f>
        <v>32.374753599999998</v>
      </c>
      <c r="AH36" s="27">
        <f>IF(AND(AF36&gt;0,AD36&gt;0,AA36&gt;0),((AA36-AD36)*AF36)/((AF36-AD36)*AA36),0)</f>
        <v>0.87914110750275853</v>
      </c>
      <c r="AI36" s="59">
        <f t="shared" ref="AI36:AI67" si="1">IF(AND(AC36&gt;0,AL36&gt;0,AD36&gt;0),((AL36*(AC36-AD36))/(AC36*(AL36-AD36))),0)</f>
        <v>0.88039700711417779</v>
      </c>
      <c r="AJ36" s="33">
        <v>167</v>
      </c>
      <c r="AK36" s="13">
        <v>8.8999999999999996E-2</v>
      </c>
      <c r="AL36" s="14">
        <v>0.21629999999999999</v>
      </c>
      <c r="AM36" s="130">
        <v>0.22589999999999999</v>
      </c>
      <c r="AN36" s="29">
        <f>AJ36*(1-AK36)*AL36</f>
        <v>32.907233099999999</v>
      </c>
      <c r="AO36" s="131">
        <f>AJ36*(1-AK36)*AM36</f>
        <v>34.367748299999995</v>
      </c>
      <c r="AP36" s="18">
        <v>1.6</v>
      </c>
      <c r="AQ36" s="18">
        <v>501.78</v>
      </c>
      <c r="AR36" s="98">
        <f>AR34+AJ36-AQ36</f>
        <v>785.02</v>
      </c>
      <c r="AS36" s="99"/>
      <c r="AT36" s="11"/>
      <c r="AU36" s="30"/>
      <c r="AV36" s="19"/>
      <c r="AW36" s="19"/>
      <c r="AX36" s="19"/>
      <c r="AY36" s="19"/>
    </row>
    <row r="37" spans="1:51" x14ac:dyDescent="0.2">
      <c r="A37" s="184"/>
      <c r="B37" s="32">
        <v>2</v>
      </c>
      <c r="C37" s="10" t="s">
        <v>52</v>
      </c>
      <c r="D37" s="33">
        <v>19106</v>
      </c>
      <c r="E37" s="33">
        <v>3</v>
      </c>
      <c r="F37" s="33">
        <v>13973</v>
      </c>
      <c r="G37" s="34">
        <v>1.7</v>
      </c>
      <c r="H37" s="34">
        <v>4.5999999999999996</v>
      </c>
      <c r="I37" s="33">
        <v>15076</v>
      </c>
      <c r="J37" s="34">
        <v>7.3</v>
      </c>
      <c r="K37" s="33">
        <v>14863</v>
      </c>
      <c r="L37" s="35">
        <v>8.5000000000000006E-2</v>
      </c>
      <c r="M37" s="36">
        <f>ROUND(K37*(1-L37),0)</f>
        <v>13600</v>
      </c>
      <c r="N37" s="37">
        <v>0.53600000000000003</v>
      </c>
      <c r="O37" s="24">
        <f>M37*N37</f>
        <v>7289.6</v>
      </c>
      <c r="P37" s="35">
        <v>0.28699999999999998</v>
      </c>
      <c r="Q37" s="24">
        <f>M37*P37</f>
        <v>3903.2</v>
      </c>
      <c r="R37" s="38">
        <v>0.17699999999999999</v>
      </c>
      <c r="S37" s="134">
        <v>0.2099</v>
      </c>
      <c r="T37" s="24">
        <f>M37*R37</f>
        <v>2407.1999999999998</v>
      </c>
      <c r="U37" s="27">
        <v>0.20499999999999999</v>
      </c>
      <c r="V37" s="24">
        <f>M37*U37</f>
        <v>2788</v>
      </c>
      <c r="W37" s="38">
        <v>0.48399999999999999</v>
      </c>
      <c r="X37" s="24">
        <f>M37*W37</f>
        <v>6582.4</v>
      </c>
      <c r="Y37" s="38">
        <v>0.39</v>
      </c>
      <c r="Z37" s="24">
        <f>Y37*M37</f>
        <v>5304</v>
      </c>
      <c r="AA37" s="39">
        <v>2.5400000000000002E-3</v>
      </c>
      <c r="AB37" s="17">
        <f>M37*AA37</f>
        <v>34.544000000000004</v>
      </c>
      <c r="AC37" s="26">
        <f>IF(M37&gt;0,(AE37+AN37)/M37,0)</f>
        <v>3.094734551470588E-3</v>
      </c>
      <c r="AD37" s="39">
        <v>3.2000000000000003E-4</v>
      </c>
      <c r="AE37" s="36">
        <f>AD37*M37</f>
        <v>4.3520000000000003</v>
      </c>
      <c r="AF37" s="27">
        <v>0.2114</v>
      </c>
      <c r="AG37" s="40">
        <f>AJ37*(1-AK37)*AF37</f>
        <v>38.408631800000002</v>
      </c>
      <c r="AH37" s="27">
        <f>IF(AND(AF37&gt;0,AD37&gt;0,AA37&gt;0),((AA37-AD37)*AF37)/((AF37-AD37)*AA37),0)</f>
        <v>0.87534076716817444</v>
      </c>
      <c r="AI37" s="28">
        <f t="shared" si="1"/>
        <v>0.89798206923858592</v>
      </c>
      <c r="AJ37" s="33">
        <v>199</v>
      </c>
      <c r="AK37" s="35">
        <v>8.6999999999999994E-2</v>
      </c>
      <c r="AL37" s="37">
        <v>0.2077</v>
      </c>
      <c r="AM37" s="132">
        <v>0.2094</v>
      </c>
      <c r="AN37" s="40">
        <f>AJ37*(1-AK37)*AL37</f>
        <v>37.736389899999999</v>
      </c>
      <c r="AO37" s="133">
        <f>AJ37*(1-AK37)*AM37</f>
        <v>38.045257800000002</v>
      </c>
      <c r="AP37" s="41">
        <v>1.6</v>
      </c>
      <c r="AQ37" s="41"/>
      <c r="AR37" s="117">
        <f>AR36+AJ37-AQ37</f>
        <v>984.02</v>
      </c>
      <c r="AS37" s="101"/>
      <c r="AT37" s="42"/>
      <c r="AU37" s="43"/>
      <c r="AV37" s="44"/>
      <c r="AW37" s="44"/>
      <c r="AX37" s="44"/>
      <c r="AY37" s="44"/>
    </row>
    <row r="38" spans="1:51" x14ac:dyDescent="0.2">
      <c r="A38" s="184"/>
      <c r="B38" s="32">
        <v>3</v>
      </c>
      <c r="C38" s="10" t="s">
        <v>48</v>
      </c>
      <c r="D38" s="42">
        <v>19695</v>
      </c>
      <c r="E38" s="42">
        <v>1</v>
      </c>
      <c r="F38" s="42">
        <v>14726</v>
      </c>
      <c r="G38" s="36">
        <v>1.6</v>
      </c>
      <c r="H38" s="36">
        <v>4.3</v>
      </c>
      <c r="I38" s="42">
        <v>16400</v>
      </c>
      <c r="J38" s="36">
        <v>6.7</v>
      </c>
      <c r="K38" s="42">
        <v>14948</v>
      </c>
      <c r="L38" s="38">
        <v>8.3000000000000004E-2</v>
      </c>
      <c r="M38" s="36">
        <f>ROUND(K38*(1-L38),0)</f>
        <v>13707</v>
      </c>
      <c r="N38" s="27">
        <v>0.51</v>
      </c>
      <c r="O38" s="24">
        <f>M38*N38</f>
        <v>6990.57</v>
      </c>
      <c r="P38" s="38">
        <v>0.308</v>
      </c>
      <c r="Q38" s="24">
        <f>M38*P38</f>
        <v>4221.7560000000003</v>
      </c>
      <c r="R38" s="38">
        <v>0.182</v>
      </c>
      <c r="S38" s="134">
        <v>0.21229999999999999</v>
      </c>
      <c r="T38" s="24">
        <f>M38*R38</f>
        <v>2494.674</v>
      </c>
      <c r="U38" s="27">
        <v>0.223</v>
      </c>
      <c r="V38" s="24">
        <f>M38*U38</f>
        <v>3056.6610000000001</v>
      </c>
      <c r="W38" s="38">
        <v>0.499</v>
      </c>
      <c r="X38" s="24">
        <f>M38*W38</f>
        <v>6839.7929999999997</v>
      </c>
      <c r="Y38" s="38">
        <v>0.39</v>
      </c>
      <c r="Z38" s="24">
        <f>Y38*M38</f>
        <v>5345.7300000000005</v>
      </c>
      <c r="AA38" s="46">
        <v>2.4099999999999998E-3</v>
      </c>
      <c r="AB38" s="17">
        <f>M38*AA38</f>
        <v>33.03387</v>
      </c>
      <c r="AC38" s="26">
        <f>IF(M38&gt;0,(AE38+AN38)/M38,0)</f>
        <v>2.4994236521485372E-3</v>
      </c>
      <c r="AD38" s="46">
        <v>3.2000000000000003E-4</v>
      </c>
      <c r="AE38" s="36">
        <f>AD38*M38</f>
        <v>4.3862399999999999</v>
      </c>
      <c r="AF38" s="27">
        <v>0.21240000000000001</v>
      </c>
      <c r="AG38" s="40">
        <f>AJ38*(1-AK38)*AF38</f>
        <v>31.027392000000003</v>
      </c>
      <c r="AH38" s="27">
        <f>IF(AND(AF38&gt;0,AD38&gt;0,AA38&gt;0),((AA38-AD38)*AF38)/((AF38-AD38)*AA38),0)</f>
        <v>0.86852843442778183</v>
      </c>
      <c r="AI38" s="28">
        <f t="shared" si="1"/>
        <v>0.87333707520778447</v>
      </c>
      <c r="AJ38" s="42">
        <v>160</v>
      </c>
      <c r="AK38" s="38">
        <v>8.6999999999999994E-2</v>
      </c>
      <c r="AL38" s="27">
        <v>0.20449999999999999</v>
      </c>
      <c r="AM38" s="134">
        <v>0.20599999999999999</v>
      </c>
      <c r="AN38" s="40">
        <f>AJ38*(1-AK38)*AL38</f>
        <v>29.873360000000002</v>
      </c>
      <c r="AO38" s="135">
        <f>AJ38*(1-AK38)*AM38</f>
        <v>30.092480000000002</v>
      </c>
      <c r="AP38" s="17">
        <v>1.6</v>
      </c>
      <c r="AQ38" s="17"/>
      <c r="AR38" s="117">
        <f>AR37+AJ38-AQ38</f>
        <v>1144.02</v>
      </c>
      <c r="AS38" s="101"/>
      <c r="AT38" s="42"/>
      <c r="AU38" s="47"/>
      <c r="AV38" s="40"/>
      <c r="AW38" s="40"/>
      <c r="AX38" s="40"/>
      <c r="AY38" s="40"/>
    </row>
    <row r="39" spans="1:51" s="21" customFormat="1" ht="13.5" thickBot="1" x14ac:dyDescent="0.25">
      <c r="A39" s="185"/>
      <c r="B39" s="48" t="s">
        <v>35</v>
      </c>
      <c r="C39" s="49"/>
      <c r="D39" s="50">
        <f>SUM(D36:D38)</f>
        <v>42150</v>
      </c>
      <c r="E39" s="50"/>
      <c r="F39" s="50">
        <f>SUM(F36:F38)</f>
        <v>41958</v>
      </c>
      <c r="G39" s="51"/>
      <c r="H39" s="51"/>
      <c r="I39" s="50">
        <f>SUM(I36:I38)</f>
        <v>46460</v>
      </c>
      <c r="J39" s="51"/>
      <c r="K39" s="50">
        <f>SUM(K36:K38)</f>
        <v>44740</v>
      </c>
      <c r="L39" s="20">
        <f>IF(K39&gt;0,(K36*L36+K37*L37+K38*L38)/K39,0)</f>
        <v>8.2997049620026839E-2</v>
      </c>
      <c r="M39" s="51">
        <f>M36+M37+M38</f>
        <v>41027</v>
      </c>
      <c r="N39" s="52">
        <f>IF(M39&gt;0,O39/M39,0)</f>
        <v>0.54704389792088137</v>
      </c>
      <c r="O39" s="53">
        <f>O36+O37+O38</f>
        <v>22443.57</v>
      </c>
      <c r="P39" s="20">
        <f>IF(M39&gt;0,Q39/M39,0)</f>
        <v>0.2789674117044873</v>
      </c>
      <c r="Q39" s="53">
        <f>Q36+Q37+Q38</f>
        <v>11445.196</v>
      </c>
      <c r="R39" s="20">
        <f>IF(M39&gt;0,T39/M39,0)</f>
        <v>0.17398869037463133</v>
      </c>
      <c r="S39" s="136"/>
      <c r="T39" s="53">
        <f>T36+T37+T38</f>
        <v>7138.2339999999995</v>
      </c>
      <c r="U39" s="20">
        <f>IF(M39&gt;0,V39/M39,0)</f>
        <v>0.21335464450240085</v>
      </c>
      <c r="V39" s="53">
        <f>V36+V37+V38</f>
        <v>8753.3009999999995</v>
      </c>
      <c r="W39" s="20">
        <f>IF(M39&gt;0,X39/M39,0)</f>
        <v>0.49737180393399477</v>
      </c>
      <c r="X39" s="53">
        <f>X36+X37+X38</f>
        <v>20405.673000000003</v>
      </c>
      <c r="Y39" s="20">
        <f>IF(M39&gt;0,Z39/M39,0)</f>
        <v>0.39334413922538813</v>
      </c>
      <c r="Z39" s="53">
        <f>Z36+Z37+Z38</f>
        <v>16137.73</v>
      </c>
      <c r="AA39" s="54">
        <f>IF(M39&gt;0,AB39/M39,0)</f>
        <v>2.5500736100616669E-3</v>
      </c>
      <c r="AB39" s="55">
        <f>SUM(AB36:AB38)</f>
        <v>104.62187</v>
      </c>
      <c r="AC39" s="54">
        <f>IF(M39&gt;0,(AC36*M36+AC37*M37+AC38*M38)/M39,0)</f>
        <v>2.773364442927828E-3</v>
      </c>
      <c r="AD39" s="54">
        <f>IF(K39&gt;0,(K36*AD36+K37*AD37+K38*AD38)/K39,0)</f>
        <v>3.2333683504693787E-4</v>
      </c>
      <c r="AE39" s="51">
        <f>SUM(AE36:AE38)</f>
        <v>13.265840000000001</v>
      </c>
      <c r="AF39" s="52">
        <f>IF(K39&gt;0,(K36*AF36+K37*AF37+K38*AF38)/K39,0)</f>
        <v>0.2122012650871703</v>
      </c>
      <c r="AG39" s="57">
        <f>SUM(AG36:AG38)</f>
        <v>101.81077740000001</v>
      </c>
      <c r="AH39" s="52">
        <f>IF(AND(AB39&gt;0),((AB36*AH36+AB37*AH37+AB38*AH38)/AB39),0)</f>
        <v>0.87453541063240869</v>
      </c>
      <c r="AI39" s="56">
        <f t="shared" si="1"/>
        <v>0.88477904813432262</v>
      </c>
      <c r="AJ39" s="50">
        <f>SUM(AJ36:AJ38)</f>
        <v>526</v>
      </c>
      <c r="AK39" s="20">
        <f>IF(AJ39&gt;0,(AK36*AJ36+AK37*AJ37+AK38*AJ38)/AJ39,0)</f>
        <v>8.7634980988593167E-2</v>
      </c>
      <c r="AL39" s="52">
        <f>IF(K39&gt;0,(AL36*K36+AL37*K37+AL38*K38)/K39,0)</f>
        <v>0.20950053196244969</v>
      </c>
      <c r="AM39" s="136">
        <f>IF(L39&gt;0,(AM36*K36+AM37*K37+AM38*K38)/K39,0)</f>
        <v>0.2137698100134108</v>
      </c>
      <c r="AN39" s="57">
        <f>SUM(AN36:AN38)</f>
        <v>100.516983</v>
      </c>
      <c r="AO39" s="137">
        <f>SUM(AO36:AO38)</f>
        <v>102.50548609999998</v>
      </c>
      <c r="AP39" s="55"/>
      <c r="AQ39" s="55">
        <f>SUM(AQ36:AQ38)</f>
        <v>501.78</v>
      </c>
      <c r="AR39" s="102"/>
      <c r="AS39" s="103">
        <f>AR38</f>
        <v>1144.02</v>
      </c>
      <c r="AT39" s="50">
        <f>SUM(AT36:AT38)</f>
        <v>0</v>
      </c>
      <c r="AU39" s="58"/>
      <c r="AV39" s="57"/>
      <c r="AW39" s="57"/>
      <c r="AX39" s="57"/>
      <c r="AY39" s="57"/>
    </row>
    <row r="40" spans="1:51" x14ac:dyDescent="0.2">
      <c r="A40" s="186">
        <v>10</v>
      </c>
      <c r="B40" s="22">
        <v>1</v>
      </c>
      <c r="C40" s="10" t="s">
        <v>50</v>
      </c>
      <c r="D40" s="11">
        <v>5564</v>
      </c>
      <c r="E40" s="11">
        <v>0</v>
      </c>
      <c r="F40" s="11">
        <v>9982</v>
      </c>
      <c r="G40" s="12">
        <v>1.8</v>
      </c>
      <c r="H40" s="12">
        <v>4.8</v>
      </c>
      <c r="I40" s="11">
        <v>11529</v>
      </c>
      <c r="J40" s="12">
        <v>7.8</v>
      </c>
      <c r="K40" s="11">
        <v>14993</v>
      </c>
      <c r="L40" s="13">
        <v>7.9000000000000001E-2</v>
      </c>
      <c r="M40" s="23">
        <f>ROUND(K40*(1-L40),0)</f>
        <v>13809</v>
      </c>
      <c r="N40" s="14">
        <v>0.55700000000000005</v>
      </c>
      <c r="O40" s="24">
        <f>M40*N40</f>
        <v>7691.6130000000003</v>
      </c>
      <c r="P40" s="13">
        <v>0.317</v>
      </c>
      <c r="Q40" s="24">
        <f>M40*P40</f>
        <v>4377.4530000000004</v>
      </c>
      <c r="R40" s="15">
        <v>0.126</v>
      </c>
      <c r="S40" s="143">
        <v>0.2114</v>
      </c>
      <c r="T40" s="24">
        <f>M40*R40</f>
        <v>1739.934</v>
      </c>
      <c r="U40" s="25">
        <v>0.20399999999999999</v>
      </c>
      <c r="V40" s="24">
        <f>M40*U40</f>
        <v>2817.0359999999996</v>
      </c>
      <c r="W40" s="15">
        <v>0.51700000000000002</v>
      </c>
      <c r="X40" s="24">
        <f>M40*W40</f>
        <v>7139.2530000000006</v>
      </c>
      <c r="Y40" s="15">
        <v>0.39</v>
      </c>
      <c r="Z40" s="24">
        <f>Y40*M40</f>
        <v>5385.51</v>
      </c>
      <c r="AA40" s="16">
        <v>2.4299999999999999E-3</v>
      </c>
      <c r="AB40" s="17">
        <f>M40*AA40</f>
        <v>33.555869999999999</v>
      </c>
      <c r="AC40" s="26">
        <f>IF(M40&gt;0,(AE40+AN40)/M40,0)</f>
        <v>2.6179841407777539E-3</v>
      </c>
      <c r="AD40" s="16">
        <v>3.2000000000000003E-4</v>
      </c>
      <c r="AE40" s="23">
        <f>AD40*M40</f>
        <v>4.4188800000000006</v>
      </c>
      <c r="AF40" s="114">
        <v>0.2147</v>
      </c>
      <c r="AG40" s="29">
        <f>AJ40*(1-AK40)*AF40</f>
        <v>33.250588999999998</v>
      </c>
      <c r="AH40" s="27">
        <f>IF(AND(AF40&gt;0,AD40&gt;0,AA40&gt;0),((AA40-AD40)*AF40)/((AF40-AD40)*AA40),0)</f>
        <v>0.86960886729729181</v>
      </c>
      <c r="AI40" s="59">
        <f t="shared" si="1"/>
        <v>0.87914153733255895</v>
      </c>
      <c r="AJ40" s="11">
        <v>170</v>
      </c>
      <c r="AK40" s="13">
        <v>8.8999999999999996E-2</v>
      </c>
      <c r="AL40" s="14">
        <v>0.2049</v>
      </c>
      <c r="AM40" s="130">
        <v>0.21190000000000001</v>
      </c>
      <c r="AN40" s="29">
        <f>AJ40*(1-AK40)*AL40</f>
        <v>31.732863000000002</v>
      </c>
      <c r="AO40" s="131">
        <f>AJ40*(1-AK40)*AM40</f>
        <v>32.816953000000005</v>
      </c>
      <c r="AP40" s="18">
        <v>1.6</v>
      </c>
      <c r="AQ40" s="18">
        <v>501.98</v>
      </c>
      <c r="AR40" s="98">
        <f>AR38+AJ40-AQ40</f>
        <v>812.04</v>
      </c>
      <c r="AS40" s="99"/>
      <c r="AT40" s="11"/>
      <c r="AU40" s="30"/>
      <c r="AV40" s="19"/>
      <c r="AW40" s="19"/>
      <c r="AX40" s="19"/>
      <c r="AY40" s="19"/>
    </row>
    <row r="41" spans="1:51" x14ac:dyDescent="0.2">
      <c r="A41" s="184"/>
      <c r="B41" s="32">
        <v>2</v>
      </c>
      <c r="C41" s="10" t="s">
        <v>51</v>
      </c>
      <c r="D41" s="33">
        <v>20041</v>
      </c>
      <c r="E41" s="33">
        <v>3</v>
      </c>
      <c r="F41" s="33">
        <v>16579</v>
      </c>
      <c r="G41" s="34">
        <v>1.8</v>
      </c>
      <c r="H41" s="34">
        <v>5.2</v>
      </c>
      <c r="I41" s="33">
        <v>17517</v>
      </c>
      <c r="J41" s="34">
        <v>7.7</v>
      </c>
      <c r="K41" s="33">
        <v>15965</v>
      </c>
      <c r="L41" s="35">
        <v>7.2999999999999995E-2</v>
      </c>
      <c r="M41" s="36">
        <f>ROUND(K41*(1-L41),0)</f>
        <v>14800</v>
      </c>
      <c r="N41" s="37">
        <v>0.55500000000000005</v>
      </c>
      <c r="O41" s="24">
        <f>M41*N41</f>
        <v>8214</v>
      </c>
      <c r="P41" s="35">
        <v>0.33700000000000002</v>
      </c>
      <c r="Q41" s="24">
        <f>M41*P41</f>
        <v>4987.6000000000004</v>
      </c>
      <c r="R41" s="38">
        <v>0.108</v>
      </c>
      <c r="S41" s="134">
        <v>0.2155</v>
      </c>
      <c r="T41" s="24">
        <f>M41*R41</f>
        <v>1598.4</v>
      </c>
      <c r="U41" s="27">
        <v>0.22</v>
      </c>
      <c r="V41" s="24">
        <f>M41*U41</f>
        <v>3256</v>
      </c>
      <c r="W41" s="38">
        <v>0.5</v>
      </c>
      <c r="X41" s="24">
        <f>M41*W41</f>
        <v>7400</v>
      </c>
      <c r="Y41" s="38">
        <v>0.39</v>
      </c>
      <c r="Z41" s="24">
        <f>Y41*M41</f>
        <v>5772</v>
      </c>
      <c r="AA41" s="39">
        <v>2.33E-3</v>
      </c>
      <c r="AB41" s="17">
        <f>M41*AA41</f>
        <v>34.484000000000002</v>
      </c>
      <c r="AC41" s="26">
        <f>IF(M41&gt;0,(AE41+AN41)/M41,0)</f>
        <v>2.6222011891891897E-3</v>
      </c>
      <c r="AD41" s="39">
        <v>3.1E-4</v>
      </c>
      <c r="AE41" s="36">
        <f>AD41*M41</f>
        <v>4.5880000000000001</v>
      </c>
      <c r="AF41" s="27">
        <v>0.21629999999999999</v>
      </c>
      <c r="AG41" s="40">
        <f>AJ41*(1-AK41)*AF41</f>
        <v>34.604539199999998</v>
      </c>
      <c r="AH41" s="27">
        <f>IF(AND(AF41&gt;0,AD41&gt;0,AA41&gt;0),((AA41-AD41)*AF41)/((AF41-AD41)*AA41),0)</f>
        <v>0.86819708510587146</v>
      </c>
      <c r="AI41" s="28">
        <f t="shared" si="1"/>
        <v>0.88305850769418903</v>
      </c>
      <c r="AJ41" s="33">
        <v>176</v>
      </c>
      <c r="AK41" s="35">
        <v>9.0999999999999998E-2</v>
      </c>
      <c r="AL41" s="37">
        <v>0.21390000000000001</v>
      </c>
      <c r="AM41" s="132">
        <v>0.21779999999999999</v>
      </c>
      <c r="AN41" s="40">
        <f>AJ41*(1-AK41)*AL41</f>
        <v>34.220577600000006</v>
      </c>
      <c r="AO41" s="133">
        <f>AJ41*(1-AK41)*AM41</f>
        <v>34.844515200000004</v>
      </c>
      <c r="AP41" s="41">
        <v>1.65</v>
      </c>
      <c r="AQ41" s="41"/>
      <c r="AR41" s="117">
        <f>AR40+AJ41-AQ41</f>
        <v>988.04</v>
      </c>
      <c r="AS41" s="101"/>
      <c r="AT41" s="42"/>
      <c r="AU41" s="43"/>
      <c r="AV41" s="44"/>
      <c r="AW41" s="44"/>
      <c r="AX41" s="44"/>
      <c r="AY41" s="44"/>
    </row>
    <row r="42" spans="1:51" x14ac:dyDescent="0.2">
      <c r="A42" s="184"/>
      <c r="B42" s="32">
        <v>3</v>
      </c>
      <c r="C42" s="10" t="s">
        <v>52</v>
      </c>
      <c r="D42" s="42">
        <v>18200</v>
      </c>
      <c r="E42" s="42">
        <v>1</v>
      </c>
      <c r="F42" s="42">
        <v>14162</v>
      </c>
      <c r="G42" s="36">
        <v>2</v>
      </c>
      <c r="H42" s="36">
        <v>4.5</v>
      </c>
      <c r="I42" s="42">
        <v>15887</v>
      </c>
      <c r="J42" s="36">
        <v>7.6</v>
      </c>
      <c r="K42" s="42">
        <v>16199</v>
      </c>
      <c r="L42" s="38">
        <v>7.3999999999999996E-2</v>
      </c>
      <c r="M42" s="36">
        <f>ROUND(K42*(1-L42),0)</f>
        <v>15000</v>
      </c>
      <c r="N42" s="27">
        <v>0.55600000000000005</v>
      </c>
      <c r="O42" s="24">
        <f>M42*N42</f>
        <v>8340</v>
      </c>
      <c r="P42" s="38">
        <v>0.25600000000000001</v>
      </c>
      <c r="Q42" s="24">
        <f>M42*P42</f>
        <v>3840</v>
      </c>
      <c r="R42" s="38">
        <v>0.188</v>
      </c>
      <c r="S42" s="134">
        <v>0.21129999999999999</v>
      </c>
      <c r="T42" s="24">
        <f>M42*R42</f>
        <v>2820</v>
      </c>
      <c r="U42" s="27">
        <v>0.216</v>
      </c>
      <c r="V42" s="24">
        <f>M42*U42</f>
        <v>3240</v>
      </c>
      <c r="W42" s="38">
        <v>0.502</v>
      </c>
      <c r="X42" s="24">
        <f>M42*W42</f>
        <v>7530</v>
      </c>
      <c r="Y42" s="38">
        <v>0.39</v>
      </c>
      <c r="Z42" s="24">
        <f>Y42*M42</f>
        <v>5850</v>
      </c>
      <c r="AA42" s="46">
        <v>2.2100000000000002E-3</v>
      </c>
      <c r="AB42" s="17">
        <f>M42*AA42</f>
        <v>33.150000000000006</v>
      </c>
      <c r="AC42" s="26">
        <f>IF(M42&gt;0,(AE42+AN42)/M42,0)</f>
        <v>2.2095799999999996E-3</v>
      </c>
      <c r="AD42" s="46">
        <v>3.1E-4</v>
      </c>
      <c r="AE42" s="36">
        <f>AD42*M42</f>
        <v>4.6500000000000004</v>
      </c>
      <c r="AF42" s="27">
        <v>0.21740000000000001</v>
      </c>
      <c r="AG42" s="40">
        <f>AJ42*(1-AK42)*AF42</f>
        <v>29.150731199999999</v>
      </c>
      <c r="AH42" s="27">
        <f>IF(AND(AF42&gt;0,AD42&gt;0,AA42&gt;0),((AA42-AD42)*AF42)/((AF42-AD42)*AA42),0)</f>
        <v>0.86095618119473782</v>
      </c>
      <c r="AI42" s="28">
        <f t="shared" si="1"/>
        <v>0.86095782932857312</v>
      </c>
      <c r="AJ42" s="42">
        <v>148</v>
      </c>
      <c r="AK42" s="38">
        <v>9.4E-2</v>
      </c>
      <c r="AL42" s="27">
        <v>0.21249999999999999</v>
      </c>
      <c r="AM42" s="134">
        <v>0.2142</v>
      </c>
      <c r="AN42" s="40">
        <f>AJ42*(1-AK42)*AL42</f>
        <v>28.493699999999997</v>
      </c>
      <c r="AO42" s="135">
        <f>AJ42*(1-AK42)*AM42</f>
        <v>28.721649599999999</v>
      </c>
      <c r="AP42" s="17">
        <v>1.6</v>
      </c>
      <c r="AQ42" s="17"/>
      <c r="AR42" s="117">
        <f>AR41+AJ42-AQ42</f>
        <v>1136.04</v>
      </c>
      <c r="AS42" s="101"/>
      <c r="AT42" s="42"/>
      <c r="AU42" s="47"/>
      <c r="AV42" s="40"/>
      <c r="AW42" s="40"/>
      <c r="AX42" s="40"/>
      <c r="AY42" s="40"/>
    </row>
    <row r="43" spans="1:51" s="21" customFormat="1" ht="13.5" thickBot="1" x14ac:dyDescent="0.25">
      <c r="A43" s="185"/>
      <c r="B43" s="48" t="s">
        <v>35</v>
      </c>
      <c r="C43" s="49"/>
      <c r="D43" s="50">
        <f>SUM(D40:D42)</f>
        <v>43805</v>
      </c>
      <c r="E43" s="50"/>
      <c r="F43" s="50">
        <f>SUM(F40:F42)</f>
        <v>40723</v>
      </c>
      <c r="G43" s="51"/>
      <c r="H43" s="51"/>
      <c r="I43" s="50">
        <f>SUM(I40:I42)</f>
        <v>44933</v>
      </c>
      <c r="J43" s="51"/>
      <c r="K43" s="50">
        <f>SUM(K40:K42)</f>
        <v>47157</v>
      </c>
      <c r="L43" s="20">
        <f>IF(K43&gt;0,(K40*L40+K41*L41+K42*L42)/K43,0)</f>
        <v>7.5251139809572265E-2</v>
      </c>
      <c r="M43" s="51">
        <f>M40+M41+M42</f>
        <v>43609</v>
      </c>
      <c r="N43" s="52">
        <f>IF(M43&gt;0,O43/M43,0)</f>
        <v>0.55597727533307351</v>
      </c>
      <c r="O43" s="53">
        <f>O40+O41+O42</f>
        <v>24245.613000000001</v>
      </c>
      <c r="P43" s="20">
        <f>IF(M43&gt;0,Q43/M43,0)</f>
        <v>0.30280568231328397</v>
      </c>
      <c r="Q43" s="53">
        <f>Q40+Q41+Q42</f>
        <v>13205.053</v>
      </c>
      <c r="R43" s="20">
        <f>IF(M43&gt;0,T43/M43,0)</f>
        <v>0.1412170423536426</v>
      </c>
      <c r="S43" s="136"/>
      <c r="T43" s="53">
        <f>T40+T41+T42</f>
        <v>6158.3339999999998</v>
      </c>
      <c r="U43" s="20">
        <f>IF(M43&gt;0,V43/M43,0)</f>
        <v>0.21355766011603108</v>
      </c>
      <c r="V43" s="53">
        <f>V40+V41+V42</f>
        <v>9313.0360000000001</v>
      </c>
      <c r="W43" s="20">
        <f>IF(M43&gt;0,X43/M43,0)</f>
        <v>0.50607106331261897</v>
      </c>
      <c r="X43" s="53">
        <f>X40+X41+X42</f>
        <v>22069.253000000001</v>
      </c>
      <c r="Y43" s="20">
        <f>IF(M43&gt;0,Z43/M43,0)</f>
        <v>0.39000000000000007</v>
      </c>
      <c r="Z43" s="53">
        <f>Z40+Z41+Z42</f>
        <v>17007.510000000002</v>
      </c>
      <c r="AA43" s="54">
        <f>IF(M43&gt;0,AB43/M43,0)</f>
        <v>2.3203895984773787E-3</v>
      </c>
      <c r="AB43" s="55">
        <f>SUM(AB40:AB42)</f>
        <v>101.18987000000001</v>
      </c>
      <c r="AC43" s="54">
        <f>IF(M43&gt;0,(AC40*M40+AC41*M41+AC42*M42)/M43,0)</f>
        <v>2.4789383063129173E-3</v>
      </c>
      <c r="AD43" s="54">
        <f>IF(K43&gt;0,(K40*AD40+K41*AD41+K42*AD42)/K43,0)</f>
        <v>3.1317937951947749E-4</v>
      </c>
      <c r="AE43" s="51">
        <f>SUM(AE40:AE42)</f>
        <v>13.656880000000001</v>
      </c>
      <c r="AF43" s="52">
        <f>IF(K43&gt;0,(K40*AF40+K41*AF41+K42*AF42)/K43,0)</f>
        <v>0.21616916258455796</v>
      </c>
      <c r="AG43" s="57">
        <f>SUM(AG40:AG42)</f>
        <v>97.005859399999991</v>
      </c>
      <c r="AH43" s="52">
        <f>IF(AND(AB43&gt;0),((AB40*AH40+AB41*AH41+AB42*AH42)/AB43),0)</f>
        <v>0.86629311601320957</v>
      </c>
      <c r="AI43" s="56">
        <f t="shared" si="1"/>
        <v>0.87496531390977561</v>
      </c>
      <c r="AJ43" s="50">
        <f>SUM(AJ40:AJ42)</f>
        <v>494</v>
      </c>
      <c r="AK43" s="20">
        <f>IF(AJ43&gt;0,(AK40*AJ40+AK41*AJ41+AK42*AJ42)/AJ43,0)</f>
        <v>9.1210526315789478E-2</v>
      </c>
      <c r="AL43" s="52">
        <f>IF(K43&gt;0,(AL40*K40+AL41*K41+AL42*K42)/K43,0)</f>
        <v>0.21055764149543016</v>
      </c>
      <c r="AM43" s="136">
        <f>IF(L43&gt;0,(AM40*K40+AM41*K41+AM42*K42)/K43,0)</f>
        <v>0.21468752253111945</v>
      </c>
      <c r="AN43" s="57">
        <f>SUM(AN40:AN42)</f>
        <v>94.447140600000012</v>
      </c>
      <c r="AO43" s="137">
        <f>SUM(AO40:AO42)</f>
        <v>96.383117800000008</v>
      </c>
      <c r="AP43" s="55"/>
      <c r="AQ43" s="55">
        <f>SUM(AQ40:AQ42)</f>
        <v>501.98</v>
      </c>
      <c r="AR43" s="102"/>
      <c r="AS43" s="103">
        <f>AR42</f>
        <v>1136.04</v>
      </c>
      <c r="AT43" s="50">
        <f>SUM(AT40:AT42)</f>
        <v>0</v>
      </c>
      <c r="AU43" s="58"/>
      <c r="AV43" s="57"/>
      <c r="AW43" s="57"/>
      <c r="AX43" s="57"/>
      <c r="AY43" s="57"/>
    </row>
    <row r="44" spans="1:51" x14ac:dyDescent="0.2">
      <c r="A44" s="186">
        <v>11</v>
      </c>
      <c r="B44" s="22">
        <v>1</v>
      </c>
      <c r="C44" s="10" t="s">
        <v>50</v>
      </c>
      <c r="D44" s="11">
        <v>15275</v>
      </c>
      <c r="E44" s="11">
        <v>0</v>
      </c>
      <c r="F44" s="11">
        <v>16248</v>
      </c>
      <c r="G44" s="12">
        <v>2.5</v>
      </c>
      <c r="H44" s="12">
        <v>5</v>
      </c>
      <c r="I44" s="11">
        <v>18637</v>
      </c>
      <c r="J44" s="12">
        <v>6.8</v>
      </c>
      <c r="K44" s="11">
        <v>16541</v>
      </c>
      <c r="L44" s="13">
        <v>8.5000000000000006E-2</v>
      </c>
      <c r="M44" s="23">
        <f>ROUND(K44*(1-L44),0)</f>
        <v>15135</v>
      </c>
      <c r="N44" s="14">
        <v>0.57399999999999995</v>
      </c>
      <c r="O44" s="24">
        <f>M44*N44</f>
        <v>8687.49</v>
      </c>
      <c r="P44" s="13">
        <v>0.312</v>
      </c>
      <c r="Q44" s="24">
        <f>M44*P44</f>
        <v>4722.12</v>
      </c>
      <c r="R44" s="15">
        <v>0.114</v>
      </c>
      <c r="S44" s="143">
        <v>0.21920000000000001</v>
      </c>
      <c r="T44" s="24">
        <f>M44*R44</f>
        <v>1725.39</v>
      </c>
      <c r="U44" s="25">
        <v>0.217</v>
      </c>
      <c r="V44" s="24">
        <f>M44*U44</f>
        <v>3284.2950000000001</v>
      </c>
      <c r="W44" s="15">
        <v>0.505</v>
      </c>
      <c r="X44" s="24">
        <f>M44*W44</f>
        <v>7643.1750000000002</v>
      </c>
      <c r="Y44" s="15">
        <v>0.39</v>
      </c>
      <c r="Z44" s="24">
        <f>Y44*M44</f>
        <v>5902.6500000000005</v>
      </c>
      <c r="AA44" s="16">
        <v>2.33E-3</v>
      </c>
      <c r="AB44" s="17">
        <f>M44*AA44</f>
        <v>35.26455</v>
      </c>
      <c r="AC44" s="26">
        <f>IF(M44&gt;0,(AE44+AN44)/M44,0)</f>
        <v>2.4094586058804098E-3</v>
      </c>
      <c r="AD44" s="16">
        <v>3.2000000000000003E-4</v>
      </c>
      <c r="AE44" s="23">
        <f>AD44*M44</f>
        <v>4.8432000000000004</v>
      </c>
      <c r="AF44" s="114">
        <v>0.21759999999999999</v>
      </c>
      <c r="AG44" s="29">
        <f>AJ44*(1-AK44)*AF44</f>
        <v>32.276608000000003</v>
      </c>
      <c r="AH44" s="27">
        <f>IF(AND(AF44&gt;0,AD44&gt;0,AA44&gt;0),((AA44-AD44)*AF44)/((AF44-AD44)*AA44),0)</f>
        <v>0.8639314316054284</v>
      </c>
      <c r="AI44" s="59">
        <f t="shared" si="1"/>
        <v>0.86849363712428762</v>
      </c>
      <c r="AJ44" s="11">
        <v>163</v>
      </c>
      <c r="AK44" s="13">
        <v>0.09</v>
      </c>
      <c r="AL44" s="14">
        <v>0.2132</v>
      </c>
      <c r="AM44" s="130">
        <v>0.2165</v>
      </c>
      <c r="AN44" s="29">
        <f>AJ44*(1-AK44)*AL44</f>
        <v>31.623956000000003</v>
      </c>
      <c r="AO44" s="131">
        <f>AJ44*(1-AK44)*AM44</f>
        <v>32.113445000000006</v>
      </c>
      <c r="AP44" s="18">
        <v>1.55</v>
      </c>
      <c r="AQ44" s="18"/>
      <c r="AR44" s="98">
        <f>AR42+AJ44-AQ44</f>
        <v>1299.04</v>
      </c>
      <c r="AS44" s="99"/>
      <c r="AT44" s="11"/>
      <c r="AU44" s="30"/>
      <c r="AV44" s="19"/>
      <c r="AW44" s="19"/>
      <c r="AX44" s="19"/>
      <c r="AY44" s="19"/>
    </row>
    <row r="45" spans="1:51" x14ac:dyDescent="0.2">
      <c r="A45" s="184"/>
      <c r="B45" s="32">
        <v>2</v>
      </c>
      <c r="C45" s="10" t="s">
        <v>48</v>
      </c>
      <c r="D45" s="33">
        <v>20070</v>
      </c>
      <c r="E45" s="33">
        <v>3</v>
      </c>
      <c r="F45" s="33">
        <v>17197</v>
      </c>
      <c r="G45" s="34">
        <v>2</v>
      </c>
      <c r="H45" s="34">
        <v>4.3</v>
      </c>
      <c r="I45" s="33">
        <v>18637</v>
      </c>
      <c r="J45" s="34">
        <v>6.6</v>
      </c>
      <c r="K45" s="33">
        <v>16951</v>
      </c>
      <c r="L45" s="35">
        <v>7.1999999999999995E-2</v>
      </c>
      <c r="M45" s="36">
        <f>ROUND(K45*(1-L45),0)</f>
        <v>15731</v>
      </c>
      <c r="N45" s="37">
        <v>0.56399999999999995</v>
      </c>
      <c r="O45" s="24">
        <f>M45*N45</f>
        <v>8872.2839999999997</v>
      </c>
      <c r="P45" s="35">
        <v>0.309</v>
      </c>
      <c r="Q45" s="24">
        <f>M45*P45</f>
        <v>4860.8789999999999</v>
      </c>
      <c r="R45" s="38">
        <v>0.127</v>
      </c>
      <c r="S45" s="134">
        <v>0.2253</v>
      </c>
      <c r="T45" s="24">
        <f>M45*R45</f>
        <v>1997.837</v>
      </c>
      <c r="U45" s="27">
        <v>0.23</v>
      </c>
      <c r="V45" s="24">
        <f>M45*U45</f>
        <v>3618.13</v>
      </c>
      <c r="W45" s="38">
        <v>0.49399999999999999</v>
      </c>
      <c r="X45" s="24">
        <f>M45*W45</f>
        <v>7771.1139999999996</v>
      </c>
      <c r="Y45" s="38">
        <v>0.39</v>
      </c>
      <c r="Z45" s="24">
        <f>Y45*M45</f>
        <v>6135.09</v>
      </c>
      <c r="AA45" s="39">
        <v>2.3400000000000001E-3</v>
      </c>
      <c r="AB45" s="17">
        <f>M45*AA45</f>
        <v>36.810540000000003</v>
      </c>
      <c r="AC45" s="26">
        <f>IF(M45&gt;0,(AE45+AN45)/M45,0)</f>
        <v>2.3402953404106546E-3</v>
      </c>
      <c r="AD45" s="39">
        <v>3.3E-4</v>
      </c>
      <c r="AE45" s="36">
        <f>AD45*M45</f>
        <v>5.19123</v>
      </c>
      <c r="AF45" s="27">
        <v>0.2198</v>
      </c>
      <c r="AG45" s="40">
        <f>AJ45*(1-AK45)*AF45</f>
        <v>32.802952000000005</v>
      </c>
      <c r="AH45" s="27">
        <f>IF(AND(AF45&gt;0,AD45&gt;0,AA45&gt;0),((AA45-AD45)*AF45)/((AF45-AD45)*AA45),0)</f>
        <v>0.86026593202972679</v>
      </c>
      <c r="AI45" s="28">
        <f t="shared" si="1"/>
        <v>0.8603319841246827</v>
      </c>
      <c r="AJ45" s="33">
        <v>164</v>
      </c>
      <c r="AK45" s="35">
        <v>0.09</v>
      </c>
      <c r="AL45" s="37">
        <v>0.21190000000000001</v>
      </c>
      <c r="AM45" s="132">
        <v>0.2135</v>
      </c>
      <c r="AN45" s="40">
        <f>AJ45*(1-AK45)*AL45</f>
        <v>31.623956000000003</v>
      </c>
      <c r="AO45" s="133">
        <f>AJ45*(1-AK45)*AM45</f>
        <v>31.862740000000002</v>
      </c>
      <c r="AP45" s="41">
        <v>1.6</v>
      </c>
      <c r="AQ45" s="41"/>
      <c r="AR45" s="117">
        <f>AR44+AJ45-AQ45</f>
        <v>1463.04</v>
      </c>
      <c r="AS45" s="101"/>
      <c r="AT45" s="42"/>
      <c r="AU45" s="43"/>
      <c r="AV45" s="44"/>
      <c r="AW45" s="44"/>
      <c r="AX45" s="44"/>
      <c r="AY45" s="44"/>
    </row>
    <row r="46" spans="1:51" x14ac:dyDescent="0.2">
      <c r="A46" s="184"/>
      <c r="B46" s="32">
        <v>3</v>
      </c>
      <c r="C46" s="10" t="s">
        <v>52</v>
      </c>
      <c r="D46" s="42">
        <v>17200</v>
      </c>
      <c r="E46" s="42">
        <v>1</v>
      </c>
      <c r="F46" s="42">
        <v>14350</v>
      </c>
      <c r="G46" s="36">
        <v>1.1000000000000001</v>
      </c>
      <c r="H46" s="36">
        <v>3.6</v>
      </c>
      <c r="I46" s="42">
        <v>16753</v>
      </c>
      <c r="J46" s="36">
        <v>6.5</v>
      </c>
      <c r="K46" s="42">
        <v>17151</v>
      </c>
      <c r="L46" s="38">
        <v>7.8E-2</v>
      </c>
      <c r="M46" s="36">
        <f>ROUND(K46*(1-L46),0)</f>
        <v>15813</v>
      </c>
      <c r="N46" s="27">
        <v>0.68200000000000005</v>
      </c>
      <c r="O46" s="24">
        <f>M46*N46</f>
        <v>10784.466</v>
      </c>
      <c r="P46" s="38">
        <v>0.22800000000000001</v>
      </c>
      <c r="Q46" s="24">
        <f>M46*P46</f>
        <v>3605.364</v>
      </c>
      <c r="R46" s="38">
        <v>0.09</v>
      </c>
      <c r="S46" s="134">
        <v>0.21149999999999999</v>
      </c>
      <c r="T46" s="24">
        <f>M46*R46</f>
        <v>1423.1699999999998</v>
      </c>
      <c r="U46" s="27">
        <v>0.22800000000000001</v>
      </c>
      <c r="V46" s="24">
        <f>M46*U46</f>
        <v>3605.364</v>
      </c>
      <c r="W46" s="38">
        <v>0.5</v>
      </c>
      <c r="X46" s="24">
        <f>M46*W46</f>
        <v>7906.5</v>
      </c>
      <c r="Y46" s="38">
        <v>0.4</v>
      </c>
      <c r="Z46" s="24">
        <f>Y46*M46</f>
        <v>6325.2000000000007</v>
      </c>
      <c r="AA46" s="46">
        <v>2.5000000000000001E-3</v>
      </c>
      <c r="AB46" s="17">
        <f>M46*AA46</f>
        <v>39.532499999999999</v>
      </c>
      <c r="AC46" s="26">
        <f>IF(M46&gt;0,(AE46+AN46)/M46,0)</f>
        <v>2.3766859419464999E-3</v>
      </c>
      <c r="AD46" s="46">
        <v>2.9999999999999997E-4</v>
      </c>
      <c r="AE46" s="36">
        <f>AD46*M46</f>
        <v>4.7439</v>
      </c>
      <c r="AF46" s="27">
        <v>0.2208</v>
      </c>
      <c r="AG46" s="40">
        <f>AJ46*(1-AK46)*AF46</f>
        <v>34.396444799999998</v>
      </c>
      <c r="AH46" s="27">
        <f>IF(AND(AF46&gt;0,AD46&gt;0,AA46&gt;0),((AA46-AD46)*AF46)/((AF46-AD46)*AA46),0)</f>
        <v>0.88119727891156463</v>
      </c>
      <c r="AI46" s="28">
        <f t="shared" si="1"/>
        <v>0.8750190980918906</v>
      </c>
      <c r="AJ46" s="42">
        <v>171</v>
      </c>
      <c r="AK46" s="38">
        <v>8.8999999999999996E-2</v>
      </c>
      <c r="AL46" s="27">
        <v>0.21079999999999999</v>
      </c>
      <c r="AM46" s="134">
        <v>0.21049999999999999</v>
      </c>
      <c r="AN46" s="40">
        <f>AJ46*(1-AK46)*AL46</f>
        <v>32.838634800000001</v>
      </c>
      <c r="AO46" s="135">
        <f>AJ46*(1-AK46)*AM46</f>
        <v>32.791900499999997</v>
      </c>
      <c r="AP46" s="17">
        <v>1.6</v>
      </c>
      <c r="AQ46" s="17"/>
      <c r="AR46" s="117">
        <f>AR45+AJ46-AQ46</f>
        <v>1634.04</v>
      </c>
      <c r="AS46" s="101"/>
      <c r="AT46" s="42"/>
      <c r="AU46" s="47"/>
      <c r="AV46" s="40"/>
      <c r="AW46" s="40"/>
      <c r="AX46" s="40"/>
      <c r="AY46" s="40"/>
    </row>
    <row r="47" spans="1:51" s="21" customFormat="1" ht="13.5" thickBot="1" x14ac:dyDescent="0.25">
      <c r="A47" s="185"/>
      <c r="B47" s="48" t="s">
        <v>35</v>
      </c>
      <c r="C47" s="49"/>
      <c r="D47" s="50">
        <f>SUM(D44:D46)</f>
        <v>52545</v>
      </c>
      <c r="E47" s="50"/>
      <c r="F47" s="50">
        <f>SUM(F44:F46)</f>
        <v>47795</v>
      </c>
      <c r="G47" s="51"/>
      <c r="H47" s="51"/>
      <c r="I47" s="50">
        <f>SUM(I44:I46)</f>
        <v>54027</v>
      </c>
      <c r="J47" s="51"/>
      <c r="K47" s="50">
        <f>SUM(K44:K46)</f>
        <v>50643</v>
      </c>
      <c r="L47" s="20">
        <f>IF(K47&gt;0,(K44*L44+K45*L45+K46*L46)/K47,0)</f>
        <v>7.8278044349663345E-2</v>
      </c>
      <c r="M47" s="51">
        <f>M44+M45+M46</f>
        <v>46679</v>
      </c>
      <c r="N47" s="52">
        <f>IF(M47&gt;0,O47/M47,0)</f>
        <v>0.60721609288973621</v>
      </c>
      <c r="O47" s="53">
        <f>O44+O45+O46</f>
        <v>28344.239999999998</v>
      </c>
      <c r="P47" s="20">
        <f>IF(M47&gt;0,Q47/M47,0)</f>
        <v>0.2825331091068789</v>
      </c>
      <c r="Q47" s="53">
        <f>Q44+Q45+Q46</f>
        <v>13188.362999999999</v>
      </c>
      <c r="R47" s="20">
        <f>IF(M47&gt;0,T47/M47,0)</f>
        <v>0.11025079800338482</v>
      </c>
      <c r="S47" s="136"/>
      <c r="T47" s="53">
        <f>T44+T45+T46</f>
        <v>5146.3969999999999</v>
      </c>
      <c r="U47" s="20">
        <f>IF(M47&gt;0,V47/M47,0)</f>
        <v>0.22510741446903321</v>
      </c>
      <c r="V47" s="53">
        <f>V44+V45+V46</f>
        <v>10507.789000000001</v>
      </c>
      <c r="W47" s="20">
        <f>IF(M47&gt;0,X47/M47,0)</f>
        <v>0.49959915593735943</v>
      </c>
      <c r="X47" s="53">
        <f>X44+X45+X46</f>
        <v>23320.789000000001</v>
      </c>
      <c r="Y47" s="20">
        <f>IF(M47&gt;0,Z47/M47,0)</f>
        <v>0.39338760470447098</v>
      </c>
      <c r="Z47" s="53">
        <f>Z44+Z45+Z46</f>
        <v>18362.940000000002</v>
      </c>
      <c r="AA47" s="54">
        <f>IF(M47&gt;0,AB47/M47,0)</f>
        <v>2.3909593178945564E-3</v>
      </c>
      <c r="AB47" s="55">
        <f>SUM(AB44:AB46)</f>
        <v>111.60759</v>
      </c>
      <c r="AC47" s="54">
        <f>IF(M47&gt;0,(AC44*M44+AC45*M45+AC46*M46)/M47,0)</f>
        <v>2.3750482401079715E-3</v>
      </c>
      <c r="AD47" s="54">
        <f>IF(K47&gt;0,(K44*AD44+K45*AD45+K46*AD46)/K47,0)</f>
        <v>3.1657386015836338E-4</v>
      </c>
      <c r="AE47" s="51">
        <f>SUM(AE44:AE46)</f>
        <v>14.77833</v>
      </c>
      <c r="AF47" s="52">
        <f>IF(K47&gt;0,(K44*AF44+K45*AF45+K46*AF46)/K47,0)</f>
        <v>0.21942010149477714</v>
      </c>
      <c r="AG47" s="57">
        <f>SUM(AG44:AG46)</f>
        <v>99.476004800000013</v>
      </c>
      <c r="AH47" s="52">
        <f>IF(AND(AB47&gt;0),((AB44*AH44+AB45*AH45+AB46*AH46)/AB47),0)</f>
        <v>0.86883820443224491</v>
      </c>
      <c r="AI47" s="56">
        <f t="shared" si="1"/>
        <v>0.86800491177675942</v>
      </c>
      <c r="AJ47" s="50">
        <f>SUM(AJ44:AJ46)</f>
        <v>498</v>
      </c>
      <c r="AK47" s="20">
        <f>IF(AJ47&gt;0,(AK44*AJ44+AK45*AJ45+AK46*AJ46)/AJ47,0)</f>
        <v>8.9656626506024101E-2</v>
      </c>
      <c r="AL47" s="52">
        <f>IF(K47&gt;0,(AL44*K44+AL45*K45+AL46*K46)/K47,0)</f>
        <v>0.21195207432419091</v>
      </c>
      <c r="AM47" s="136">
        <f>IF(L47&gt;0,(AM44*K44+AM45*K45+AM46*K46)/K47,0)</f>
        <v>0.21346386469995851</v>
      </c>
      <c r="AN47" s="57">
        <f>SUM(AN44:AN46)</f>
        <v>96.086546800000008</v>
      </c>
      <c r="AO47" s="137">
        <f>SUM(AO44:AO46)</f>
        <v>96.768085500000012</v>
      </c>
      <c r="AP47" s="55"/>
      <c r="AQ47" s="55">
        <f>SUM(AQ44:AQ46)</f>
        <v>0</v>
      </c>
      <c r="AR47" s="102"/>
      <c r="AS47" s="103">
        <f>AR46</f>
        <v>1634.04</v>
      </c>
      <c r="AT47" s="50">
        <f>SUM(AT44:AT46)</f>
        <v>0</v>
      </c>
      <c r="AU47" s="58"/>
      <c r="AV47" s="57"/>
      <c r="AW47" s="57"/>
      <c r="AX47" s="57"/>
      <c r="AY47" s="57"/>
    </row>
    <row r="48" spans="1:51" x14ac:dyDescent="0.2">
      <c r="A48" s="186">
        <v>12</v>
      </c>
      <c r="B48" s="22">
        <v>1</v>
      </c>
      <c r="C48" s="10" t="s">
        <v>50</v>
      </c>
      <c r="D48" s="11">
        <v>12900</v>
      </c>
      <c r="E48" s="11">
        <v>0</v>
      </c>
      <c r="F48" s="11">
        <v>15224</v>
      </c>
      <c r="G48" s="12">
        <v>1.8</v>
      </c>
      <c r="H48" s="12">
        <v>4.7</v>
      </c>
      <c r="I48" s="11">
        <v>16379</v>
      </c>
      <c r="J48" s="12">
        <v>6.8</v>
      </c>
      <c r="K48" s="11">
        <v>16856</v>
      </c>
      <c r="L48" s="13">
        <v>9.2999999999999999E-2</v>
      </c>
      <c r="M48" s="23">
        <f>ROUND(K48*(1-L48),0)</f>
        <v>15288</v>
      </c>
      <c r="N48" s="14">
        <v>0.57499999999999996</v>
      </c>
      <c r="O48" s="24">
        <f>M48*N48</f>
        <v>8790.5999999999985</v>
      </c>
      <c r="P48" s="13">
        <v>0.32</v>
      </c>
      <c r="Q48" s="24">
        <f>M48*P48</f>
        <v>4892.16</v>
      </c>
      <c r="R48" s="15">
        <v>0.105</v>
      </c>
      <c r="S48" s="143">
        <v>0.20430000000000001</v>
      </c>
      <c r="T48" s="24">
        <f>M48*R48</f>
        <v>1605.24</v>
      </c>
      <c r="U48" s="25">
        <v>0.23400000000000001</v>
      </c>
      <c r="V48" s="24">
        <f>M48*U48</f>
        <v>3577.3920000000003</v>
      </c>
      <c r="W48" s="15">
        <v>0.49</v>
      </c>
      <c r="X48" s="24">
        <f>M48*W48</f>
        <v>7491.12</v>
      </c>
      <c r="Y48" s="15">
        <v>0.38</v>
      </c>
      <c r="Z48" s="24">
        <f>Y48*M48</f>
        <v>5809.4400000000005</v>
      </c>
      <c r="AA48" s="16">
        <v>2.6900000000000001E-3</v>
      </c>
      <c r="AB48" s="17">
        <f>M48*AA48</f>
        <v>41.124720000000003</v>
      </c>
      <c r="AC48" s="26">
        <f>IF(M48&gt;0,(AE48+AN48)/M48,0)</f>
        <v>2.7329851844583989E-3</v>
      </c>
      <c r="AD48" s="16">
        <v>3.3E-4</v>
      </c>
      <c r="AE48" s="23">
        <f>AD48*M48</f>
        <v>5.0450400000000002</v>
      </c>
      <c r="AF48" s="114">
        <v>0.22059999999999999</v>
      </c>
      <c r="AG48" s="29">
        <f>AJ48*(1-AK48)*AF48</f>
        <v>37.260443000000002</v>
      </c>
      <c r="AH48" s="27">
        <f>IF(AND(AF48&gt;0,AD48&gt;0,AA48&gt;0),((AA48-AD48)*AF48)/((AF48-AD48)*AA48),0)</f>
        <v>0.87863779211150628</v>
      </c>
      <c r="AI48" s="59">
        <f t="shared" si="1"/>
        <v>0.88058897897761412</v>
      </c>
      <c r="AJ48" s="11">
        <v>185</v>
      </c>
      <c r="AK48" s="13">
        <v>8.6999999999999994E-2</v>
      </c>
      <c r="AL48" s="14">
        <v>0.2175</v>
      </c>
      <c r="AM48" s="130">
        <v>0.2235</v>
      </c>
      <c r="AN48" s="29">
        <f>AJ48*(1-AK48)*AL48</f>
        <v>36.7368375</v>
      </c>
      <c r="AO48" s="131">
        <f>AJ48*(1-AK48)*AM48</f>
        <v>37.7502675</v>
      </c>
      <c r="AP48" s="18">
        <v>1.65</v>
      </c>
      <c r="AQ48" s="18"/>
      <c r="AR48" s="98">
        <f>AR46+AJ48-AQ48-AS48</f>
        <v>1819.04</v>
      </c>
      <c r="AS48" s="144"/>
      <c r="AT48" s="11"/>
      <c r="AU48" s="30"/>
      <c r="AV48" s="19"/>
      <c r="AW48" s="19"/>
      <c r="AX48" s="19"/>
      <c r="AY48" s="19"/>
    </row>
    <row r="49" spans="1:51" x14ac:dyDescent="0.2">
      <c r="A49" s="184"/>
      <c r="B49" s="32">
        <v>2</v>
      </c>
      <c r="C49" s="10" t="s">
        <v>48</v>
      </c>
      <c r="D49" s="33">
        <v>18900</v>
      </c>
      <c r="E49" s="33">
        <v>1</v>
      </c>
      <c r="F49" s="33">
        <v>13977</v>
      </c>
      <c r="G49" s="34">
        <v>1.4</v>
      </c>
      <c r="H49" s="34">
        <v>5.3</v>
      </c>
      <c r="I49" s="33">
        <v>15741</v>
      </c>
      <c r="J49" s="34">
        <v>7</v>
      </c>
      <c r="K49" s="33">
        <v>16562</v>
      </c>
      <c r="L49" s="35">
        <v>8.3000000000000004E-2</v>
      </c>
      <c r="M49" s="36">
        <f>ROUND(K49*(1-L49),0)</f>
        <v>15187</v>
      </c>
      <c r="N49" s="37">
        <v>0.56200000000000006</v>
      </c>
      <c r="O49" s="24">
        <f>M49*N49</f>
        <v>8535.094000000001</v>
      </c>
      <c r="P49" s="35">
        <v>0.33700000000000002</v>
      </c>
      <c r="Q49" s="24">
        <f>M49*P49</f>
        <v>5118.0190000000002</v>
      </c>
      <c r="R49" s="38">
        <v>0.10100000000000001</v>
      </c>
      <c r="S49" s="134">
        <v>0.22570000000000001</v>
      </c>
      <c r="T49" s="24">
        <f>M49*R49</f>
        <v>1533.8870000000002</v>
      </c>
      <c r="U49" s="27">
        <v>0.21299999999999999</v>
      </c>
      <c r="V49" s="24">
        <f>M49*U49</f>
        <v>3234.8310000000001</v>
      </c>
      <c r="W49" s="38">
        <v>0.50900000000000001</v>
      </c>
      <c r="X49" s="24">
        <f>M49*W49</f>
        <v>7730.183</v>
      </c>
      <c r="Y49" s="38">
        <v>0.39</v>
      </c>
      <c r="Z49" s="24">
        <f>Y49*M49</f>
        <v>5922.93</v>
      </c>
      <c r="AA49" s="39">
        <v>2.64E-3</v>
      </c>
      <c r="AB49" s="17">
        <f>M49*AA49</f>
        <v>40.093679999999999</v>
      </c>
      <c r="AC49" s="26">
        <f>IF(M49&gt;0,(AE49+AN49)/M49,0)</f>
        <v>2.8309584381378816E-3</v>
      </c>
      <c r="AD49" s="39">
        <v>3.4000000000000002E-4</v>
      </c>
      <c r="AE49" s="36">
        <f>AD49*M49</f>
        <v>5.1635800000000005</v>
      </c>
      <c r="AF49" s="27">
        <v>0.21809999999999999</v>
      </c>
      <c r="AG49" s="40">
        <f>AJ49*(1-AK49)*AF49</f>
        <v>39.270649799999994</v>
      </c>
      <c r="AH49" s="27">
        <f>IF(AND(AF49&gt;0,AD49&gt;0,AA49&gt;0),((AA49-AD49)*AF49)/((AF49-AD49)*AA49),0)</f>
        <v>0.87257238995391095</v>
      </c>
      <c r="AI49" s="28">
        <f t="shared" si="1"/>
        <v>0.88132556071766166</v>
      </c>
      <c r="AJ49" s="33">
        <v>197</v>
      </c>
      <c r="AK49" s="35">
        <v>8.5999999999999993E-2</v>
      </c>
      <c r="AL49" s="37">
        <v>0.21010000000000001</v>
      </c>
      <c r="AM49" s="132">
        <v>0.2114</v>
      </c>
      <c r="AN49" s="40">
        <f>AJ49*(1-AK49)*AL49</f>
        <v>37.830185800000002</v>
      </c>
      <c r="AO49" s="133">
        <f>AJ49*(1-AK49)*AM49</f>
        <v>38.064261199999997</v>
      </c>
      <c r="AP49" s="41">
        <v>1.6</v>
      </c>
      <c r="AQ49" s="41"/>
      <c r="AR49" s="117">
        <f>AR48+AJ49-AQ49</f>
        <v>2016.04</v>
      </c>
      <c r="AS49" s="101"/>
      <c r="AT49" s="42"/>
      <c r="AU49" s="43"/>
      <c r="AV49" s="44"/>
      <c r="AW49" s="44"/>
      <c r="AX49" s="44"/>
      <c r="AY49" s="44"/>
    </row>
    <row r="50" spans="1:51" x14ac:dyDescent="0.2">
      <c r="A50" s="184"/>
      <c r="B50" s="32">
        <v>3</v>
      </c>
      <c r="C50" s="10" t="s">
        <v>51</v>
      </c>
      <c r="D50" s="42">
        <v>13800</v>
      </c>
      <c r="E50" s="42">
        <v>0</v>
      </c>
      <c r="F50" s="42">
        <v>14487</v>
      </c>
      <c r="G50" s="36">
        <v>1.8</v>
      </c>
      <c r="H50" s="36">
        <v>5.2</v>
      </c>
      <c r="I50" s="42">
        <v>16160</v>
      </c>
      <c r="J50" s="36">
        <v>6.9</v>
      </c>
      <c r="K50" s="42">
        <v>16248</v>
      </c>
      <c r="L50" s="38">
        <v>7.6999999999999999E-2</v>
      </c>
      <c r="M50" s="36">
        <f>ROUND(K50*(1-L50),0)</f>
        <v>14997</v>
      </c>
      <c r="N50" s="27">
        <v>0.50800000000000001</v>
      </c>
      <c r="O50" s="24">
        <f>M50*N50</f>
        <v>7618.4759999999997</v>
      </c>
      <c r="P50" s="38">
        <v>0.39300000000000002</v>
      </c>
      <c r="Q50" s="24">
        <f>M50*P50</f>
        <v>5893.8209999999999</v>
      </c>
      <c r="R50" s="38">
        <v>9.9000000000000005E-2</v>
      </c>
      <c r="S50" s="134">
        <v>0.22559999999999999</v>
      </c>
      <c r="T50" s="24">
        <f>M50*R50</f>
        <v>1484.703</v>
      </c>
      <c r="U50" s="27">
        <v>0.214</v>
      </c>
      <c r="V50" s="24">
        <f>M50*U50</f>
        <v>3209.3579999999997</v>
      </c>
      <c r="W50" s="38">
        <v>0.51600000000000001</v>
      </c>
      <c r="X50" s="24">
        <f>M50*W50</f>
        <v>7738.4520000000002</v>
      </c>
      <c r="Y50" s="38">
        <v>0.39</v>
      </c>
      <c r="Z50" s="24">
        <f>Y50*M50</f>
        <v>5848.83</v>
      </c>
      <c r="AA50" s="46">
        <v>2.5799999999999998E-3</v>
      </c>
      <c r="AB50" s="17">
        <f>M50*AA50</f>
        <v>38.692259999999997</v>
      </c>
      <c r="AC50" s="26">
        <f>IF(M50&gt;0,(AE50+AN50)/M50,0)</f>
        <v>2.7431507368140297E-3</v>
      </c>
      <c r="AD50" s="46">
        <v>3.3E-4</v>
      </c>
      <c r="AE50" s="36">
        <f>AD50*M50</f>
        <v>4.9490100000000004</v>
      </c>
      <c r="AF50" s="27">
        <v>0.22339999999999999</v>
      </c>
      <c r="AG50" s="40">
        <f>AJ50*(1-AK50)*AF50</f>
        <v>37.4472016</v>
      </c>
      <c r="AH50" s="27">
        <f>IF(AND(AF50&gt;0,AD50&gt;0,AA50&gt;0),((AA50-AD50)*AF50)/((AF50-AD50)*AA50),0)</f>
        <v>0.87338315952547996</v>
      </c>
      <c r="AI50" s="28">
        <f t="shared" si="1"/>
        <v>0.88104704435986969</v>
      </c>
      <c r="AJ50" s="42">
        <v>184</v>
      </c>
      <c r="AK50" s="38">
        <v>8.8999999999999996E-2</v>
      </c>
      <c r="AL50" s="27">
        <v>0.21590000000000001</v>
      </c>
      <c r="AM50" s="134">
        <v>0.22700000000000001</v>
      </c>
      <c r="AN50" s="40">
        <f>AJ50*(1-AK50)*AL50</f>
        <v>36.190021600000001</v>
      </c>
      <c r="AO50" s="135">
        <f>AJ50*(1-AK50)*AM50</f>
        <v>38.050648000000002</v>
      </c>
      <c r="AP50" s="17">
        <v>1.6</v>
      </c>
      <c r="AQ50" s="17"/>
      <c r="AR50" s="117">
        <f>AR49+AJ50-AQ50</f>
        <v>2200.04</v>
      </c>
      <c r="AS50" s="101"/>
      <c r="AT50" s="42"/>
      <c r="AU50" s="47"/>
      <c r="AV50" s="40"/>
      <c r="AW50" s="40"/>
      <c r="AX50" s="40"/>
      <c r="AY50" s="40"/>
    </row>
    <row r="51" spans="1:51" s="21" customFormat="1" ht="13.5" thickBot="1" x14ac:dyDescent="0.25">
      <c r="A51" s="185"/>
      <c r="B51" s="48" t="s">
        <v>35</v>
      </c>
      <c r="C51" s="49"/>
      <c r="D51" s="50">
        <f>SUM(D48:D50)</f>
        <v>45600</v>
      </c>
      <c r="E51" s="50"/>
      <c r="F51" s="50">
        <f>SUM(F48:F50)</f>
        <v>43688</v>
      </c>
      <c r="G51" s="51"/>
      <c r="H51" s="51"/>
      <c r="I51" s="50">
        <f>SUM(I48:I50)</f>
        <v>48280</v>
      </c>
      <c r="J51" s="51"/>
      <c r="K51" s="50">
        <f>SUM(K48:K50)</f>
        <v>49666</v>
      </c>
      <c r="L51" s="20">
        <f>IF(K51&gt;0,(K48*L48+K49*L49+K50*L50)/K51,0)</f>
        <v>8.4430999073813073E-2</v>
      </c>
      <c r="M51" s="51">
        <f>M48+M49+M50</f>
        <v>45472</v>
      </c>
      <c r="N51" s="52">
        <f>IF(M51&gt;0,O51/M51,0)</f>
        <v>0.54856109254046437</v>
      </c>
      <c r="O51" s="53">
        <f>O48+O49+O50</f>
        <v>24944.17</v>
      </c>
      <c r="P51" s="20">
        <f>IF(M51&gt;0,Q51/M51,0)</f>
        <v>0.34975369458128081</v>
      </c>
      <c r="Q51" s="53">
        <f>Q48+Q49+Q50</f>
        <v>15904</v>
      </c>
      <c r="R51" s="20">
        <f>IF(M51&gt;0,T51/M51,0)</f>
        <v>0.10168521287825474</v>
      </c>
      <c r="S51" s="136"/>
      <c r="T51" s="53">
        <f>T48+T49+T50</f>
        <v>4623.83</v>
      </c>
      <c r="U51" s="20">
        <f>IF(M51&gt;0,V51/M51,0)</f>
        <v>0.22039015218156227</v>
      </c>
      <c r="V51" s="53">
        <f>V48+V49+V50</f>
        <v>10021.581</v>
      </c>
      <c r="W51" s="20">
        <f>IF(M51&gt;0,X51/M51,0)</f>
        <v>0.50492072044334979</v>
      </c>
      <c r="X51" s="53">
        <f>X48+X49+X50</f>
        <v>22959.755000000001</v>
      </c>
      <c r="Y51" s="20">
        <f>IF(M51&gt;0,Z51/M51,0)</f>
        <v>0.3866379310344828</v>
      </c>
      <c r="Z51" s="53">
        <f>Z48+Z49+Z50</f>
        <v>17581.2</v>
      </c>
      <c r="AA51" s="54">
        <f>IF(M51&gt;0,AB51/M51,0)</f>
        <v>2.637021903589022E-3</v>
      </c>
      <c r="AB51" s="55">
        <f>SUM(AB48:AB50)</f>
        <v>119.91066000000001</v>
      </c>
      <c r="AC51" s="54">
        <f>IF(M51&gt;0,(AC48*M48+AC49*M49+AC50*M50)/M51,0)</f>
        <v>2.7690595289408871E-3</v>
      </c>
      <c r="AD51" s="54">
        <f>IF(K51&gt;0,(K48*AD48+K49*AD49+K50*AD50)/K51,0)</f>
        <v>3.3333467563323004E-4</v>
      </c>
      <c r="AE51" s="51">
        <f>SUM(AE48:AE50)</f>
        <v>15.157630000000001</v>
      </c>
      <c r="AF51" s="52">
        <f>IF(K51&gt;0,(K48*AF48+K49*AF49+K50*AF50)/K51,0)</f>
        <v>0.22068233801795997</v>
      </c>
      <c r="AG51" s="57">
        <f>SUM(AG48:AG50)</f>
        <v>113.9782944</v>
      </c>
      <c r="AH51" s="52">
        <f>IF(AND(AB51&gt;0),((AB48*AH48+AB49*AH49+AB50*AH50)/AB51),0)</f>
        <v>0.87491420403851139</v>
      </c>
      <c r="AI51" s="56">
        <f t="shared" si="1"/>
        <v>0.88099071070082957</v>
      </c>
      <c r="AJ51" s="50">
        <f>SUM(AJ48:AJ50)</f>
        <v>566</v>
      </c>
      <c r="AK51" s="20">
        <f>IF(AJ51&gt;0,(AK48*AJ48+AK49*AJ49+AK50*AJ50)/AJ51,0)</f>
        <v>8.7302120141342754E-2</v>
      </c>
      <c r="AL51" s="52">
        <f>IF(K51&gt;0,(AL48*K48+AL49*K49+AL50*K50)/K51,0)</f>
        <v>0.21450890750211413</v>
      </c>
      <c r="AM51" s="136">
        <f>IF(L51&gt;0,(AM48*K48+AM49*K49+AM50*K50)/K51,0)</f>
        <v>0.22061005114162607</v>
      </c>
      <c r="AN51" s="57">
        <f>SUM(AN48:AN50)</f>
        <v>110.75704490000001</v>
      </c>
      <c r="AO51" s="137">
        <f>SUM(AO48:AO50)</f>
        <v>113.86517670000001</v>
      </c>
      <c r="AP51" s="55"/>
      <c r="AQ51" s="55">
        <f>SUM(AQ48:AQ50)</f>
        <v>0</v>
      </c>
      <c r="AR51" s="102"/>
      <c r="AS51" s="103">
        <f>AR50</f>
        <v>2200.04</v>
      </c>
      <c r="AT51" s="50">
        <f>SUM(AT48:AT50)</f>
        <v>0</v>
      </c>
      <c r="AU51" s="58"/>
      <c r="AV51" s="57"/>
      <c r="AW51" s="57"/>
      <c r="AX51" s="57"/>
      <c r="AY51" s="57"/>
    </row>
    <row r="52" spans="1:51" x14ac:dyDescent="0.2">
      <c r="A52" s="186">
        <v>13</v>
      </c>
      <c r="B52" s="22">
        <v>1</v>
      </c>
      <c r="C52" s="10" t="s">
        <v>52</v>
      </c>
      <c r="D52" s="11">
        <v>6000</v>
      </c>
      <c r="E52" s="11">
        <v>0</v>
      </c>
      <c r="F52" s="11">
        <v>10244</v>
      </c>
      <c r="G52" s="12">
        <v>2.1</v>
      </c>
      <c r="H52" s="12">
        <v>4</v>
      </c>
      <c r="I52" s="11">
        <v>10656</v>
      </c>
      <c r="J52" s="12">
        <v>8.1</v>
      </c>
      <c r="K52" s="11">
        <v>14831</v>
      </c>
      <c r="L52" s="13">
        <v>8.3000000000000004E-2</v>
      </c>
      <c r="M52" s="23">
        <f>ROUND(K52*(1-L52),0)</f>
        <v>13600</v>
      </c>
      <c r="N52" s="14">
        <v>0.67600000000000005</v>
      </c>
      <c r="O52" s="24">
        <f>M52*N52</f>
        <v>9193.6</v>
      </c>
      <c r="P52" s="13">
        <v>0.27400000000000002</v>
      </c>
      <c r="Q52" s="24">
        <f>M52*P52</f>
        <v>3726.4</v>
      </c>
      <c r="R52" s="15">
        <v>0.05</v>
      </c>
      <c r="S52" s="143">
        <v>0.2162</v>
      </c>
      <c r="T52" s="24">
        <f>M52*R52</f>
        <v>680</v>
      </c>
      <c r="U52" s="25">
        <v>0.214</v>
      </c>
      <c r="V52" s="24">
        <f>M52*U52</f>
        <v>2910.4</v>
      </c>
      <c r="W52" s="15">
        <v>0.50600000000000001</v>
      </c>
      <c r="X52" s="24">
        <f>M52*W52</f>
        <v>6881.6</v>
      </c>
      <c r="Y52" s="15">
        <v>0.4</v>
      </c>
      <c r="Z52" s="24">
        <f>Y52*M52</f>
        <v>5440</v>
      </c>
      <c r="AA52" s="16">
        <v>2.5600000000000002E-3</v>
      </c>
      <c r="AB52" s="17">
        <f>M52*AA52</f>
        <v>34.816000000000003</v>
      </c>
      <c r="AC52" s="26">
        <f>IF(M52&gt;0,(AE52+AN52)/M52,0)</f>
        <v>3.0685582058823527E-3</v>
      </c>
      <c r="AD52" s="16">
        <v>3.3E-4</v>
      </c>
      <c r="AE52" s="23">
        <f>AD52*M52</f>
        <v>4.4879999999999995</v>
      </c>
      <c r="AF52" s="114">
        <v>0.2147</v>
      </c>
      <c r="AG52" s="29">
        <f>AJ52*(1-AK52)*AF52</f>
        <v>37.736530800000004</v>
      </c>
      <c r="AH52" s="27">
        <f>IF(AND(AF52&gt;0,AD52&gt;0,AA52&gt;0),((AA52-AD52)*AF52)/((AF52-AD52)*AA52),0)</f>
        <v>0.87243470693194003</v>
      </c>
      <c r="AI52" s="59">
        <f t="shared" si="1"/>
        <v>0.89384966352656803</v>
      </c>
      <c r="AJ52" s="11">
        <v>194</v>
      </c>
      <c r="AK52" s="13">
        <v>9.4E-2</v>
      </c>
      <c r="AL52" s="14">
        <v>0.21190000000000001</v>
      </c>
      <c r="AM52" s="130">
        <v>0.2238</v>
      </c>
      <c r="AN52" s="29">
        <f>AJ52*(1-AK52)*AL52</f>
        <v>37.2443916</v>
      </c>
      <c r="AO52" s="131">
        <f>AJ52*(1-AK52)*AM52</f>
        <v>39.335983200000001</v>
      </c>
      <c r="AP52" s="18">
        <v>1.7</v>
      </c>
      <c r="AQ52" s="18">
        <v>1000.24</v>
      </c>
      <c r="AR52" s="98">
        <f>AR50+AJ52-AQ52</f>
        <v>1393.8</v>
      </c>
      <c r="AS52" s="99"/>
      <c r="AT52" s="11"/>
      <c r="AU52" s="30"/>
      <c r="AV52" s="19"/>
      <c r="AW52" s="19"/>
      <c r="AX52" s="19"/>
      <c r="AY52" s="19"/>
    </row>
    <row r="53" spans="1:51" x14ac:dyDescent="0.2">
      <c r="A53" s="184"/>
      <c r="B53" s="32">
        <v>2</v>
      </c>
      <c r="C53" s="10" t="s">
        <v>48</v>
      </c>
      <c r="D53" s="33">
        <v>20100</v>
      </c>
      <c r="E53" s="33">
        <v>2</v>
      </c>
      <c r="F53" s="33">
        <v>13300</v>
      </c>
      <c r="G53" s="34">
        <v>2.4</v>
      </c>
      <c r="H53" s="34">
        <v>4.4000000000000004</v>
      </c>
      <c r="I53" s="33">
        <v>14731</v>
      </c>
      <c r="J53" s="34">
        <v>8</v>
      </c>
      <c r="K53" s="33">
        <v>14710</v>
      </c>
      <c r="L53" s="35">
        <v>7.5999999999999998E-2</v>
      </c>
      <c r="M53" s="36">
        <f>ROUND(K53*(1-L53),0)</f>
        <v>13592</v>
      </c>
      <c r="N53" s="37">
        <v>0.57199999999999995</v>
      </c>
      <c r="O53" s="24">
        <f>M53*N53</f>
        <v>7774.6239999999998</v>
      </c>
      <c r="P53" s="35">
        <v>0.35499999999999998</v>
      </c>
      <c r="Q53" s="24">
        <f>M53*P53</f>
        <v>4825.16</v>
      </c>
      <c r="R53" s="38">
        <v>7.2999999999999995E-2</v>
      </c>
      <c r="S53" s="134">
        <v>0.21149999999999999</v>
      </c>
      <c r="T53" s="24">
        <f>M53*R53</f>
        <v>992.21599999999989</v>
      </c>
      <c r="U53" s="27">
        <v>0.216</v>
      </c>
      <c r="V53" s="24">
        <f>M53*U53</f>
        <v>2935.8719999999998</v>
      </c>
      <c r="W53" s="38">
        <v>0.50900000000000001</v>
      </c>
      <c r="X53" s="24">
        <f>M53*W53</f>
        <v>6918.3280000000004</v>
      </c>
      <c r="Y53" s="38">
        <v>0.39</v>
      </c>
      <c r="Z53" s="24">
        <f>Y53*M53</f>
        <v>5300.88</v>
      </c>
      <c r="AA53" s="39">
        <v>2.5500000000000002E-3</v>
      </c>
      <c r="AB53" s="17">
        <f>M53*AA53</f>
        <v>34.659600000000005</v>
      </c>
      <c r="AC53" s="26">
        <f>IF(M53&gt;0,(AE53+AN53)/M53,0)</f>
        <v>2.5976801795173634E-3</v>
      </c>
      <c r="AD53" s="39">
        <v>3.3E-4</v>
      </c>
      <c r="AE53" s="36">
        <f>AD53*M53</f>
        <v>4.48536</v>
      </c>
      <c r="AF53" s="27">
        <v>0.21790000000000001</v>
      </c>
      <c r="AG53" s="40">
        <f>AJ53*(1-AK53)*AF53</f>
        <v>31.354720500000003</v>
      </c>
      <c r="AH53" s="27">
        <f>IF(AND(AF53&gt;0,AD53&gt;0,AA53&gt;0),((AA53-AD53)*AF53)/((AF53-AD53)*AA53),0)</f>
        <v>0.87190870281099531</v>
      </c>
      <c r="AI53" s="28">
        <f t="shared" si="1"/>
        <v>0.87431055331299246</v>
      </c>
      <c r="AJ53" s="33">
        <v>159</v>
      </c>
      <c r="AK53" s="35">
        <v>9.5000000000000001E-2</v>
      </c>
      <c r="AL53" s="37">
        <v>0.2142</v>
      </c>
      <c r="AM53" s="132">
        <v>0.2155</v>
      </c>
      <c r="AN53" s="40">
        <f>AJ53*(1-AK53)*AL53</f>
        <v>30.822309000000004</v>
      </c>
      <c r="AO53" s="133">
        <f>AJ53*(1-AK53)*AM53</f>
        <v>31.009372500000001</v>
      </c>
      <c r="AP53" s="41">
        <v>1.6</v>
      </c>
      <c r="AQ53" s="41"/>
      <c r="AR53" s="117">
        <f>AR52+AJ53-AQ53</f>
        <v>1552.8</v>
      </c>
      <c r="AS53" s="101"/>
      <c r="AT53" s="42"/>
      <c r="AU53" s="43"/>
      <c r="AV53" s="44"/>
      <c r="AW53" s="44"/>
      <c r="AX53" s="44"/>
      <c r="AY53" s="44"/>
    </row>
    <row r="54" spans="1:51" x14ac:dyDescent="0.2">
      <c r="A54" s="184"/>
      <c r="B54" s="32">
        <v>3</v>
      </c>
      <c r="C54" s="10" t="s">
        <v>51</v>
      </c>
      <c r="D54" s="42">
        <v>15200</v>
      </c>
      <c r="E54" s="42">
        <v>1</v>
      </c>
      <c r="F54" s="42">
        <v>13294</v>
      </c>
      <c r="G54" s="36">
        <v>2</v>
      </c>
      <c r="H54" s="36">
        <v>5</v>
      </c>
      <c r="I54" s="42">
        <v>15162</v>
      </c>
      <c r="J54" s="36">
        <v>7.5</v>
      </c>
      <c r="K54" s="42">
        <v>14678</v>
      </c>
      <c r="L54" s="38">
        <v>0.08</v>
      </c>
      <c r="M54" s="36">
        <f>ROUND(K54*(1-L54),0)</f>
        <v>13504</v>
      </c>
      <c r="N54" s="27">
        <v>0.53600000000000003</v>
      </c>
      <c r="O54" s="24">
        <f>M54*N54</f>
        <v>7238.1440000000002</v>
      </c>
      <c r="P54" s="38">
        <v>0.38</v>
      </c>
      <c r="Q54" s="24">
        <f>M54*P54</f>
        <v>5131.5200000000004</v>
      </c>
      <c r="R54" s="38">
        <v>8.4000000000000005E-2</v>
      </c>
      <c r="S54" s="134">
        <v>0.21870000000000001</v>
      </c>
      <c r="T54" s="24">
        <f>M54*R54</f>
        <v>1134.336</v>
      </c>
      <c r="U54" s="27">
        <v>0.214</v>
      </c>
      <c r="V54" s="24">
        <f>M54*U54</f>
        <v>2889.8559999999998</v>
      </c>
      <c r="W54" s="38">
        <v>0.51300000000000001</v>
      </c>
      <c r="X54" s="24">
        <f>M54*W54</f>
        <v>6927.5520000000006</v>
      </c>
      <c r="Y54" s="38">
        <v>0.39</v>
      </c>
      <c r="Z54" s="24">
        <f>Y54*M54</f>
        <v>5266.56</v>
      </c>
      <c r="AA54" s="46">
        <v>2.48E-3</v>
      </c>
      <c r="AB54" s="17">
        <f>M54*AA54</f>
        <v>33.489919999999998</v>
      </c>
      <c r="AC54" s="26">
        <f>IF(M54&gt;0,(AE54+AN54)/M54,0)</f>
        <v>2.6693658915876778E-3</v>
      </c>
      <c r="AD54" s="46">
        <v>3.2000000000000003E-4</v>
      </c>
      <c r="AE54" s="36">
        <f>AD54*M54</f>
        <v>4.3212800000000007</v>
      </c>
      <c r="AF54" s="27">
        <v>0.21909999999999999</v>
      </c>
      <c r="AG54" s="40">
        <f>AJ54*(1-AK54)*AF54</f>
        <v>33.006319500000004</v>
      </c>
      <c r="AH54" s="27">
        <f>IF(AND(AF54&gt;0,AD54&gt;0,AA54&gt;0),((AA54-AD54)*AF54)/((AF54-AD54)*AA54),0)</f>
        <v>0.87224166860802865</v>
      </c>
      <c r="AI54" s="28">
        <f t="shared" si="1"/>
        <v>0.88146069377916358</v>
      </c>
      <c r="AJ54" s="42">
        <v>165</v>
      </c>
      <c r="AK54" s="38">
        <v>8.6999999999999994E-2</v>
      </c>
      <c r="AL54" s="27">
        <v>0.21060000000000001</v>
      </c>
      <c r="AM54" s="134">
        <v>0.21740000000000001</v>
      </c>
      <c r="AN54" s="40">
        <f>AJ54*(1-AK54)*AL54</f>
        <v>31.725837000000002</v>
      </c>
      <c r="AO54" s="135">
        <f>AJ54*(1-AK54)*AM54</f>
        <v>32.750223000000005</v>
      </c>
      <c r="AP54" s="17">
        <v>1.6</v>
      </c>
      <c r="AQ54" s="17"/>
      <c r="AR54" s="117">
        <f>AR53+AJ54-AQ54</f>
        <v>1717.8</v>
      </c>
      <c r="AS54" s="101"/>
      <c r="AT54" s="42"/>
      <c r="AU54" s="47"/>
      <c r="AV54" s="40"/>
      <c r="AW54" s="40"/>
      <c r="AX54" s="40"/>
      <c r="AY54" s="40"/>
    </row>
    <row r="55" spans="1:51" s="21" customFormat="1" ht="13.5" thickBot="1" x14ac:dyDescent="0.25">
      <c r="A55" s="185"/>
      <c r="B55" s="48" t="s">
        <v>35</v>
      </c>
      <c r="C55" s="49"/>
      <c r="D55" s="50">
        <f>SUM(D52:D54)</f>
        <v>41300</v>
      </c>
      <c r="E55" s="50"/>
      <c r="F55" s="50">
        <f>SUM(F52:F54)</f>
        <v>36838</v>
      </c>
      <c r="G55" s="51"/>
      <c r="H55" s="51"/>
      <c r="I55" s="50">
        <f>SUM(I52:I54)</f>
        <v>40549</v>
      </c>
      <c r="J55" s="51"/>
      <c r="K55" s="50">
        <f>SUM(K52:K54)</f>
        <v>44219</v>
      </c>
      <c r="L55" s="20">
        <f>IF(K55&gt;0,(K52*L52+K53*L53+K54*L54)/K55,0)</f>
        <v>7.9675546710689965E-2</v>
      </c>
      <c r="M55" s="51">
        <f>M52+M53+M54</f>
        <v>40696</v>
      </c>
      <c r="N55" s="52">
        <f>IF(M55&gt;0,O55/M55,0)</f>
        <v>0.59480951444859453</v>
      </c>
      <c r="O55" s="53">
        <f>O52+O53+O54</f>
        <v>24206.368000000002</v>
      </c>
      <c r="P55" s="20">
        <f>IF(M55&gt;0,Q55/M55,0)</f>
        <v>0.33622665618242581</v>
      </c>
      <c r="Q55" s="53">
        <f>Q52+Q53+Q54</f>
        <v>13683.08</v>
      </c>
      <c r="R55" s="20">
        <f>IF(M55&gt;0,T55/M55,0)</f>
        <v>6.896382936897974E-2</v>
      </c>
      <c r="S55" s="136"/>
      <c r="T55" s="53">
        <f>T52+T53+T54</f>
        <v>2806.5519999999997</v>
      </c>
      <c r="U55" s="20">
        <f>IF(M55&gt;0,V55/M55,0)</f>
        <v>0.21466797719677611</v>
      </c>
      <c r="V55" s="53">
        <f>V52+V53+V54</f>
        <v>8736.1280000000006</v>
      </c>
      <c r="W55" s="20">
        <f>IF(M55&gt;0,X55/M55,0)</f>
        <v>0.5093247493611166</v>
      </c>
      <c r="X55" s="53">
        <f>X52+X53+X54</f>
        <v>20727.48</v>
      </c>
      <c r="Y55" s="20">
        <f>IF(M55&gt;0,Z55/M55,0)</f>
        <v>0.39334185177904468</v>
      </c>
      <c r="Z55" s="53">
        <f>Z52+Z53+Z54</f>
        <v>16007.440000000002</v>
      </c>
      <c r="AA55" s="54">
        <f>IF(M55&gt;0,AB55/M55,0)</f>
        <v>2.5301140161195206E-3</v>
      </c>
      <c r="AB55" s="55">
        <f>SUM(AB52:AB54)</f>
        <v>102.96552000000001</v>
      </c>
      <c r="AC55" s="54">
        <f>IF(M55&gt;0,(AC52*M52+AC53*M53+AC54*M54)/M55,0)</f>
        <v>2.7788278356595244E-3</v>
      </c>
      <c r="AD55" s="54">
        <f>IF(K55&gt;0,(K52*AD52+K53*AD53+K54*AD54)/K55,0)</f>
        <v>3.2668061240643165E-4</v>
      </c>
      <c r="AE55" s="51">
        <f>SUM(AE52:AE54)</f>
        <v>13.294640000000001</v>
      </c>
      <c r="AF55" s="52">
        <f>IF(K55&gt;0,(K52*AF52+K53*AF53+K54*AF54)/K55,0)</f>
        <v>0.21722505031773673</v>
      </c>
      <c r="AG55" s="57">
        <f>SUM(AG52:AG54)</f>
        <v>102.09757080000001</v>
      </c>
      <c r="AH55" s="52">
        <f>IF(AND(AB55&gt;0),((AB52*AH52+AB53*AH53+AB54*AH54)/AB55),0)</f>
        <v>0.872194860326445</v>
      </c>
      <c r="AI55" s="56">
        <f t="shared" si="1"/>
        <v>0.88379980889954102</v>
      </c>
      <c r="AJ55" s="50">
        <f>SUM(AJ52:AJ54)</f>
        <v>518</v>
      </c>
      <c r="AK55" s="20">
        <f>IF(AJ55&gt;0,(AK52*AJ52+AK53*AJ53+AK54*AJ54)/AJ55,0)</f>
        <v>9.2077220077220079E-2</v>
      </c>
      <c r="AL55" s="52">
        <f>IF(K55&gt;0,(AL52*K52+AL53*K53+AL54*K54)/K55,0)</f>
        <v>0.21223360320224338</v>
      </c>
      <c r="AM55" s="136">
        <f>IF(L55&gt;0,(AM52*K52+AM53*K53+AM54*K54)/K55,0)</f>
        <v>0.21891449376964653</v>
      </c>
      <c r="AN55" s="57">
        <f>SUM(AN52:AN54)</f>
        <v>99.792537600000003</v>
      </c>
      <c r="AO55" s="137">
        <f>SUM(AO52:AO54)</f>
        <v>103.0955787</v>
      </c>
      <c r="AP55" s="55"/>
      <c r="AQ55" s="55">
        <f>SUM(AQ52:AQ54)</f>
        <v>1000.24</v>
      </c>
      <c r="AR55" s="102"/>
      <c r="AS55" s="103">
        <f>AR54</f>
        <v>1717.8</v>
      </c>
      <c r="AT55" s="50">
        <f>SUM(AT52:AT54)</f>
        <v>0</v>
      </c>
      <c r="AU55" s="58"/>
      <c r="AV55" s="57"/>
      <c r="AW55" s="57"/>
      <c r="AX55" s="57"/>
      <c r="AY55" s="57"/>
    </row>
    <row r="56" spans="1:51" x14ac:dyDescent="0.2">
      <c r="A56" s="186">
        <v>14</v>
      </c>
      <c r="B56" s="22">
        <v>1</v>
      </c>
      <c r="C56" s="10" t="s">
        <v>52</v>
      </c>
      <c r="D56" s="11">
        <v>3500</v>
      </c>
      <c r="E56" s="11">
        <v>0</v>
      </c>
      <c r="F56" s="11">
        <v>12758</v>
      </c>
      <c r="G56" s="12">
        <v>2</v>
      </c>
      <c r="H56" s="12">
        <v>4.2</v>
      </c>
      <c r="I56" s="11">
        <v>13140</v>
      </c>
      <c r="J56" s="12">
        <v>7.8</v>
      </c>
      <c r="K56" s="11">
        <v>14500</v>
      </c>
      <c r="L56" s="13">
        <v>9.0999999999999998E-2</v>
      </c>
      <c r="M56" s="23">
        <f>ROUND(K56*(1-L56),0)</f>
        <v>13181</v>
      </c>
      <c r="N56" s="14">
        <v>0.625</v>
      </c>
      <c r="O56" s="24">
        <f>M56*N56</f>
        <v>8238.125</v>
      </c>
      <c r="P56" s="13">
        <v>0.29399999999999998</v>
      </c>
      <c r="Q56" s="24">
        <f>M56*P56</f>
        <v>3875.2139999999999</v>
      </c>
      <c r="R56" s="15">
        <v>8.1000000000000003E-2</v>
      </c>
      <c r="S56" s="143">
        <v>0.20979999999999999</v>
      </c>
      <c r="T56" s="24">
        <f>M56*R56</f>
        <v>1067.6610000000001</v>
      </c>
      <c r="U56" s="25">
        <v>0.20799999999999999</v>
      </c>
      <c r="V56" s="24">
        <f>M56*U56</f>
        <v>2741.6479999999997</v>
      </c>
      <c r="W56" s="15">
        <v>0.5</v>
      </c>
      <c r="X56" s="24">
        <f>M56*W56</f>
        <v>6590.5</v>
      </c>
      <c r="Y56" s="15">
        <v>0.39</v>
      </c>
      <c r="Z56" s="24">
        <f>Y56*M56</f>
        <v>5140.59</v>
      </c>
      <c r="AA56" s="16">
        <v>2.5200000000000001E-3</v>
      </c>
      <c r="AB56" s="17">
        <f>M56*AA56</f>
        <v>33.216120000000004</v>
      </c>
      <c r="AC56" s="26">
        <f>IF(M56&gt;0,(AE56+AN56)/M56,0)</f>
        <v>2.7945876033684852E-3</v>
      </c>
      <c r="AD56" s="16">
        <v>3.2000000000000003E-4</v>
      </c>
      <c r="AE56" s="23">
        <f>AD56*M56</f>
        <v>4.2179200000000003</v>
      </c>
      <c r="AF56" s="114">
        <v>0.22</v>
      </c>
      <c r="AG56" s="29">
        <f>AJ56*(1-AK56)*AF56</f>
        <v>33.160160000000005</v>
      </c>
      <c r="AH56" s="27">
        <f>IF(AND(AF56&gt;0,AD56&gt;0,AA56&gt;0),((AA56-AD56)*AF56)/((AF56-AD56)*AA56),0)</f>
        <v>0.87428756401808105</v>
      </c>
      <c r="AI56" s="59">
        <f t="shared" si="1"/>
        <v>0.88680429942302874</v>
      </c>
      <c r="AJ56" s="11">
        <v>166</v>
      </c>
      <c r="AK56" s="13">
        <v>9.1999999999999998E-2</v>
      </c>
      <c r="AL56" s="14">
        <v>0.21640000000000001</v>
      </c>
      <c r="AM56" s="130">
        <v>0.2238</v>
      </c>
      <c r="AN56" s="29">
        <f>AJ56*(1-AK56)*AL56</f>
        <v>32.617539200000003</v>
      </c>
      <c r="AO56" s="131">
        <f>AJ56*(1-AK56)*AM56</f>
        <v>33.732926400000004</v>
      </c>
      <c r="AP56" s="18">
        <v>1.6</v>
      </c>
      <c r="AQ56" s="18">
        <v>1009.54</v>
      </c>
      <c r="AR56" s="98">
        <f>AR54+AJ56-AQ56+AS56</f>
        <v>851.06</v>
      </c>
      <c r="AS56" s="144">
        <v>-23.2</v>
      </c>
      <c r="AT56" s="11"/>
      <c r="AU56" s="30"/>
      <c r="AV56" s="19"/>
      <c r="AW56" s="19"/>
      <c r="AX56" s="19"/>
      <c r="AY56" s="19"/>
    </row>
    <row r="57" spans="1:51" x14ac:dyDescent="0.2">
      <c r="A57" s="184"/>
      <c r="B57" s="32">
        <v>2</v>
      </c>
      <c r="C57" s="10" t="s">
        <v>49</v>
      </c>
      <c r="D57" s="33">
        <v>19400</v>
      </c>
      <c r="E57" s="33">
        <v>2</v>
      </c>
      <c r="F57" s="33">
        <v>12071</v>
      </c>
      <c r="G57" s="34">
        <v>2.2000000000000002</v>
      </c>
      <c r="H57" s="34">
        <v>5.9</v>
      </c>
      <c r="I57" s="33">
        <v>13150</v>
      </c>
      <c r="J57" s="34">
        <v>8</v>
      </c>
      <c r="K57" s="33">
        <v>14327</v>
      </c>
      <c r="L57" s="35">
        <v>7.6999999999999999E-2</v>
      </c>
      <c r="M57" s="36">
        <f>ROUND(K57*(1-L57),0)</f>
        <v>13224</v>
      </c>
      <c r="N57" s="37">
        <v>0.63600000000000001</v>
      </c>
      <c r="O57" s="24">
        <f>M57*N57</f>
        <v>8410.4639999999999</v>
      </c>
      <c r="P57" s="35">
        <v>0.26600000000000001</v>
      </c>
      <c r="Q57" s="24">
        <f>M57*P57</f>
        <v>3517.5840000000003</v>
      </c>
      <c r="R57" s="38">
        <v>9.8000000000000004E-2</v>
      </c>
      <c r="S57" s="134">
        <v>0.21049999999999999</v>
      </c>
      <c r="T57" s="24">
        <f>M57*R57</f>
        <v>1295.952</v>
      </c>
      <c r="U57" s="27">
        <v>0.20200000000000001</v>
      </c>
      <c r="V57" s="24">
        <f>M57*U57</f>
        <v>2671.248</v>
      </c>
      <c r="W57" s="38">
        <v>0.52500000000000002</v>
      </c>
      <c r="X57" s="24">
        <f>M57*W57</f>
        <v>6942.6</v>
      </c>
      <c r="Y57" s="38">
        <v>0.39</v>
      </c>
      <c r="Z57" s="24">
        <f>Y57*M57</f>
        <v>5157.3600000000006</v>
      </c>
      <c r="AA57" s="39">
        <v>2.5100000000000001E-3</v>
      </c>
      <c r="AB57" s="17">
        <f>M57*AA57</f>
        <v>33.192239999999998</v>
      </c>
      <c r="AC57" s="26">
        <f>IF(M57&gt;0,(AE57+AN57)/M57,0)</f>
        <v>2.7480936176648521E-3</v>
      </c>
      <c r="AD57" s="39">
        <v>3.1E-4</v>
      </c>
      <c r="AE57" s="36">
        <f>AD57*M57</f>
        <v>4.0994400000000004</v>
      </c>
      <c r="AF57" s="27">
        <v>0.2205</v>
      </c>
      <c r="AG57" s="40">
        <f>AJ57*(1-AK57)*AF57</f>
        <v>33.455142000000002</v>
      </c>
      <c r="AH57" s="27">
        <f>IF(AND(AF57&gt;0,AD57&gt;0,AA57&gt;0),((AA57-AD57)*AF57)/((AF57-AD57)*AA57),0)</f>
        <v>0.87772801794321431</v>
      </c>
      <c r="AI57" s="28">
        <f t="shared" si="1"/>
        <v>0.88849067824863204</v>
      </c>
      <c r="AJ57" s="33">
        <v>166</v>
      </c>
      <c r="AK57" s="35">
        <v>8.5999999999999993E-2</v>
      </c>
      <c r="AL57" s="37">
        <v>0.21249999999999999</v>
      </c>
      <c r="AM57" s="132">
        <v>0.21690000000000001</v>
      </c>
      <c r="AN57" s="40">
        <f>AJ57*(1-AK57)*AL57</f>
        <v>32.241350000000004</v>
      </c>
      <c r="AO57" s="133">
        <f>AJ57*(1-AK57)*AM57</f>
        <v>32.908935600000007</v>
      </c>
      <c r="AP57" s="41">
        <v>1.6</v>
      </c>
      <c r="AQ57" s="41"/>
      <c r="AR57" s="117">
        <f>AR56+AJ57-AQ57</f>
        <v>1017.06</v>
      </c>
      <c r="AS57" s="101"/>
      <c r="AT57" s="42"/>
      <c r="AU57" s="43"/>
      <c r="AV57" s="44"/>
      <c r="AW57" s="44"/>
      <c r="AX57" s="44"/>
      <c r="AY57" s="44"/>
    </row>
    <row r="58" spans="1:51" x14ac:dyDescent="0.2">
      <c r="A58" s="184"/>
      <c r="B58" s="32">
        <v>3</v>
      </c>
      <c r="C58" s="10" t="s">
        <v>51</v>
      </c>
      <c r="D58" s="42">
        <v>18000</v>
      </c>
      <c r="E58" s="42">
        <v>0</v>
      </c>
      <c r="F58" s="42">
        <v>12333</v>
      </c>
      <c r="G58" s="36">
        <v>1.4</v>
      </c>
      <c r="H58" s="36">
        <v>6.3</v>
      </c>
      <c r="I58" s="42">
        <v>14405</v>
      </c>
      <c r="J58" s="36">
        <v>6.2</v>
      </c>
      <c r="K58" s="42">
        <v>9505</v>
      </c>
      <c r="L58" s="38">
        <v>0.08</v>
      </c>
      <c r="M58" s="36">
        <f>ROUND(K58*(1-L58),0)</f>
        <v>8745</v>
      </c>
      <c r="N58" s="27">
        <v>0.67</v>
      </c>
      <c r="O58" s="24">
        <f>M58*N58</f>
        <v>5859.1500000000005</v>
      </c>
      <c r="P58" s="38">
        <v>0.27600000000000002</v>
      </c>
      <c r="Q58" s="24">
        <f>M58*P58</f>
        <v>2413.6200000000003</v>
      </c>
      <c r="R58" s="38">
        <v>5.3999999999999999E-2</v>
      </c>
      <c r="S58" s="134">
        <v>0.16120000000000001</v>
      </c>
      <c r="T58" s="24">
        <f>M58*R58</f>
        <v>472.23</v>
      </c>
      <c r="U58" s="27">
        <v>0.126</v>
      </c>
      <c r="V58" s="24">
        <f>M58*U58</f>
        <v>1101.8700000000001</v>
      </c>
      <c r="W58" s="38">
        <v>0.56100000000000005</v>
      </c>
      <c r="X58" s="24">
        <f>M58*W58</f>
        <v>4905.9450000000006</v>
      </c>
      <c r="Y58" s="38">
        <v>0.37</v>
      </c>
      <c r="Z58" s="24">
        <f>Y58*M58</f>
        <v>3235.65</v>
      </c>
      <c r="AA58" s="46">
        <v>2.2799999999999999E-3</v>
      </c>
      <c r="AB58" s="17">
        <f>M58*AA58</f>
        <v>19.938599999999997</v>
      </c>
      <c r="AC58" s="26">
        <f>IF(M58&gt;0,(AE58+AN58)/M58,0)</f>
        <v>3.02768782161235E-3</v>
      </c>
      <c r="AD58" s="46">
        <v>2.9E-4</v>
      </c>
      <c r="AE58" s="36">
        <f>AD58*M58</f>
        <v>2.5360499999999999</v>
      </c>
      <c r="AF58" s="27">
        <v>0.2137</v>
      </c>
      <c r="AG58" s="40">
        <f>AJ58*(1-AK58)*AF58</f>
        <v>23.361684</v>
      </c>
      <c r="AH58" s="27">
        <f>IF(AND(AF58&gt;0,AD58&gt;0,AA58&gt;0),((AA58-AD58)*AF58)/((AF58-AD58)*AA58),0)</f>
        <v>0.87399306334812255</v>
      </c>
      <c r="AI58" s="28">
        <f t="shared" si="1"/>
        <v>0.90541629083444997</v>
      </c>
      <c r="AJ58" s="42">
        <v>120</v>
      </c>
      <c r="AK58" s="38">
        <v>8.8999999999999996E-2</v>
      </c>
      <c r="AL58" s="27">
        <v>0.219</v>
      </c>
      <c r="AM58" s="134">
        <v>0.2306</v>
      </c>
      <c r="AN58" s="40">
        <f>AJ58*(1-AK58)*AL58</f>
        <v>23.941080000000003</v>
      </c>
      <c r="AO58" s="135">
        <f>AJ58*(1-AK58)*AM58</f>
        <v>25.209192000000002</v>
      </c>
      <c r="AP58" s="17">
        <v>1.55</v>
      </c>
      <c r="AQ58" s="17"/>
      <c r="AR58" s="117">
        <f>AR57+AJ58-AQ58</f>
        <v>1137.06</v>
      </c>
      <c r="AS58" s="101"/>
      <c r="AT58" s="42"/>
      <c r="AU58" s="47"/>
      <c r="AV58" s="40"/>
      <c r="AW58" s="40"/>
      <c r="AX58" s="40"/>
      <c r="AY58" s="40"/>
    </row>
    <row r="59" spans="1:51" s="21" customFormat="1" ht="13.5" thickBot="1" x14ac:dyDescent="0.25">
      <c r="A59" s="185"/>
      <c r="B59" s="48" t="s">
        <v>35</v>
      </c>
      <c r="C59" s="49"/>
      <c r="D59" s="50">
        <f>SUM(D56:D58)</f>
        <v>40900</v>
      </c>
      <c r="E59" s="50"/>
      <c r="F59" s="50">
        <f>SUM(F56:F58)</f>
        <v>37162</v>
      </c>
      <c r="G59" s="51"/>
      <c r="H59" s="51"/>
      <c r="I59" s="50">
        <f>SUM(I56:I58)</f>
        <v>40695</v>
      </c>
      <c r="J59" s="51"/>
      <c r="K59" s="50">
        <f>SUM(K56:K58)</f>
        <v>38332</v>
      </c>
      <c r="L59" s="20">
        <f>IF(K59&gt;0,(K56*L56+K57*L57+K58*L58)/K59,0)</f>
        <v>8.3039731816758847E-2</v>
      </c>
      <c r="M59" s="51">
        <f>M56+M57+M58</f>
        <v>35150</v>
      </c>
      <c r="N59" s="52">
        <f>IF(M59&gt;0,O59/M59,0)</f>
        <v>0.64033396870554771</v>
      </c>
      <c r="O59" s="53">
        <f>O56+O57+O58</f>
        <v>22507.739000000001</v>
      </c>
      <c r="P59" s="20">
        <f>IF(M59&gt;0,Q59/M59,0)</f>
        <v>0.27898770981507826</v>
      </c>
      <c r="Q59" s="53">
        <f>Q56+Q57+Q58</f>
        <v>9806.4180000000015</v>
      </c>
      <c r="R59" s="20">
        <f>IF(M59&gt;0,T59/M59,0)</f>
        <v>8.0678321479374121E-2</v>
      </c>
      <c r="S59" s="136"/>
      <c r="T59" s="53">
        <f>T56+T57+T58</f>
        <v>2835.8430000000003</v>
      </c>
      <c r="U59" s="20">
        <f>IF(M59&gt;0,V59/M59,0)</f>
        <v>0.18534184921763869</v>
      </c>
      <c r="V59" s="53">
        <f>V56+V57+V58</f>
        <v>6514.7659999999996</v>
      </c>
      <c r="W59" s="20">
        <f>IF(M59&gt;0,X59/M59,0)</f>
        <v>0.52458165007112378</v>
      </c>
      <c r="X59" s="53">
        <f>X56+X57+X58</f>
        <v>18439.045000000002</v>
      </c>
      <c r="Y59" s="20">
        <f>IF(M59&gt;0,Z59/M59,0)</f>
        <v>0.38502418207681366</v>
      </c>
      <c r="Z59" s="53">
        <f>Z56+Z57+Z58</f>
        <v>13533.6</v>
      </c>
      <c r="AA59" s="54">
        <f>IF(M59&gt;0,AB59/M59,0)</f>
        <v>2.4565280227596014E-3</v>
      </c>
      <c r="AB59" s="55">
        <f>SUM(AB56:AB58)</f>
        <v>86.346959999999996</v>
      </c>
      <c r="AC59" s="54">
        <f>IF(M59&gt;0,(AC56*M56+AC57*M57+AC58*M58)/M59,0)</f>
        <v>2.8350890241820768E-3</v>
      </c>
      <c r="AD59" s="54">
        <f>IF(K59&gt;0,(K56*AD56+K57*AD57+K58*AD58)/K59,0)</f>
        <v>3.0882343733695084E-4</v>
      </c>
      <c r="AE59" s="51">
        <f>SUM(AE56:AE58)</f>
        <v>10.85341</v>
      </c>
      <c r="AF59" s="52">
        <f>IF(K59&gt;0,(K56*AF56+K57*AF57+K58*AF58)/K59,0)</f>
        <v>0.21862469998956485</v>
      </c>
      <c r="AG59" s="57">
        <f>SUM(AG56:AG58)</f>
        <v>89.976986000000011</v>
      </c>
      <c r="AH59" s="52">
        <f>IF(AND(AB59&gt;0),((AB56*AH56+AB57*AH57+AB58*AH58)/AB59),0)</f>
        <v>0.8755420892652227</v>
      </c>
      <c r="AI59" s="56">
        <f t="shared" si="1"/>
        <v>0.8923492607922282</v>
      </c>
      <c r="AJ59" s="50">
        <f>SUM(AJ56:AJ58)</f>
        <v>452</v>
      </c>
      <c r="AK59" s="20">
        <f>IF(AJ59&gt;0,(AK56*AJ56+AK57*AJ57+AK58*AJ58)/AJ59,0)</f>
        <v>8.8999999999999982E-2</v>
      </c>
      <c r="AL59" s="52">
        <f>IF(K59&gt;0,(AL56*K56+AL57*K57+AL58*K58)/K59,0)</f>
        <v>0.2155870421579881</v>
      </c>
      <c r="AM59" s="136">
        <f>IF(L59&gt;0,(AM56*K56+AM57*K57+AM58*K58)/K59,0)</f>
        <v>0.22290721329437543</v>
      </c>
      <c r="AN59" s="57">
        <f>SUM(AN56:AN58)</f>
        <v>88.799969200000007</v>
      </c>
      <c r="AO59" s="137">
        <f>SUM(AO56:AO58)</f>
        <v>91.851054000000005</v>
      </c>
      <c r="AP59" s="55"/>
      <c r="AQ59" s="55">
        <f>SUM(AQ56:AQ58)</f>
        <v>1009.54</v>
      </c>
      <c r="AR59" s="102"/>
      <c r="AS59" s="103">
        <f>AR58</f>
        <v>1137.06</v>
      </c>
      <c r="AT59" s="50">
        <f>SUM(AT56:AT58)</f>
        <v>0</v>
      </c>
      <c r="AU59" s="58"/>
      <c r="AV59" s="57"/>
      <c r="AW59" s="57"/>
      <c r="AX59" s="57"/>
      <c r="AY59" s="57"/>
    </row>
    <row r="60" spans="1:51" x14ac:dyDescent="0.2">
      <c r="A60" s="186">
        <v>15</v>
      </c>
      <c r="B60" s="22">
        <v>1</v>
      </c>
      <c r="C60" s="10" t="s">
        <v>52</v>
      </c>
      <c r="D60" s="11">
        <v>3100</v>
      </c>
      <c r="E60" s="11">
        <v>0</v>
      </c>
      <c r="F60" s="11">
        <v>11298</v>
      </c>
      <c r="G60" s="12">
        <v>0.6</v>
      </c>
      <c r="H60" s="12">
        <v>4</v>
      </c>
      <c r="I60" s="11">
        <v>12084</v>
      </c>
      <c r="J60" s="12">
        <v>5.7</v>
      </c>
      <c r="K60" s="11">
        <v>10762</v>
      </c>
      <c r="L60" s="13">
        <v>8.2000000000000003E-2</v>
      </c>
      <c r="M60" s="23">
        <f>ROUND(K60*(1-L60),0)</f>
        <v>9880</v>
      </c>
      <c r="N60" s="14">
        <v>0.628</v>
      </c>
      <c r="O60" s="24">
        <f>M60*N60</f>
        <v>6204.64</v>
      </c>
      <c r="P60" s="13">
        <v>0.31900000000000001</v>
      </c>
      <c r="Q60" s="24">
        <f>M60*P60</f>
        <v>3151.7200000000003</v>
      </c>
      <c r="R60" s="15">
        <v>5.2999999999999999E-2</v>
      </c>
      <c r="S60" s="143">
        <v>0.17829999999999999</v>
      </c>
      <c r="T60" s="24">
        <f>M60*R60</f>
        <v>523.64</v>
      </c>
      <c r="U60" s="25">
        <v>0.11700000000000001</v>
      </c>
      <c r="V60" s="24">
        <f>M60*U60</f>
        <v>1155.96</v>
      </c>
      <c r="W60" s="15">
        <v>0.56399999999999995</v>
      </c>
      <c r="X60" s="24">
        <f>M60*W60</f>
        <v>5572.32</v>
      </c>
      <c r="Y60" s="15">
        <v>0.37</v>
      </c>
      <c r="Z60" s="24">
        <f>Y60*M60</f>
        <v>3655.6</v>
      </c>
      <c r="AA60" s="16">
        <v>2.3600000000000001E-3</v>
      </c>
      <c r="AB60" s="17">
        <f>M60*AA60</f>
        <v>23.316800000000001</v>
      </c>
      <c r="AC60" s="26">
        <f>IF(M60&gt;0,(AE60+AN60)/M60,0)</f>
        <v>2.6976164574898783E-3</v>
      </c>
      <c r="AD60" s="16">
        <v>2.7999999999999998E-4</v>
      </c>
      <c r="AE60" s="23">
        <f>AD60*M60</f>
        <v>2.7664</v>
      </c>
      <c r="AF60" s="114">
        <v>0.1867</v>
      </c>
      <c r="AG60" s="29">
        <f>AJ60*(1-AK60)*AF60</f>
        <v>20.522437400000001</v>
      </c>
      <c r="AH60" s="27">
        <f>IF(AND(AF60&gt;0,AD60&gt;0,AA60&gt;0),((AA60-AD60)*AF60)/((AF60-AD60)*AA60),0)</f>
        <v>0.8826797153866156</v>
      </c>
      <c r="AI60" s="59">
        <f t="shared" si="1"/>
        <v>0.89736095299600416</v>
      </c>
      <c r="AJ60" s="11">
        <v>122</v>
      </c>
      <c r="AK60" s="13">
        <v>9.9000000000000005E-2</v>
      </c>
      <c r="AL60" s="14">
        <v>0.21729999999999999</v>
      </c>
      <c r="AM60" s="130">
        <v>0.22650000000000001</v>
      </c>
      <c r="AN60" s="29">
        <f>AJ60*(1-AK60)*AL60</f>
        <v>23.886050599999997</v>
      </c>
      <c r="AO60" s="131">
        <f>AJ60*(1-AK60)*AM60</f>
        <v>24.897333</v>
      </c>
      <c r="AP60" s="18">
        <v>1.7</v>
      </c>
      <c r="AQ60" s="18">
        <v>503.48</v>
      </c>
      <c r="AR60" s="98">
        <f>AR58+AJ60-AQ60</f>
        <v>755.57999999999993</v>
      </c>
      <c r="AS60" s="99"/>
      <c r="AT60" s="11"/>
      <c r="AU60" s="30"/>
      <c r="AV60" s="19"/>
      <c r="AW60" s="19"/>
      <c r="AX60" s="19"/>
      <c r="AY60" s="19"/>
    </row>
    <row r="61" spans="1:51" x14ac:dyDescent="0.2">
      <c r="A61" s="184"/>
      <c r="B61" s="32">
        <v>2</v>
      </c>
      <c r="C61" s="10" t="s">
        <v>49</v>
      </c>
      <c r="D61" s="33">
        <v>24500</v>
      </c>
      <c r="E61" s="33">
        <v>1</v>
      </c>
      <c r="F61" s="33">
        <v>14042</v>
      </c>
      <c r="G61" s="34">
        <v>1.7</v>
      </c>
      <c r="H61" s="34">
        <v>5.0999999999999996</v>
      </c>
      <c r="I61" s="33">
        <v>15864</v>
      </c>
      <c r="J61" s="34">
        <v>5.9</v>
      </c>
      <c r="K61" s="33">
        <v>15475</v>
      </c>
      <c r="L61" s="35">
        <v>7.9000000000000001E-2</v>
      </c>
      <c r="M61" s="36">
        <f>ROUND(K61*(1-L61),0)</f>
        <v>14252</v>
      </c>
      <c r="N61" s="37">
        <v>0.66900000000000004</v>
      </c>
      <c r="O61" s="24">
        <f>M61*N61</f>
        <v>9534.5879999999997</v>
      </c>
      <c r="P61" s="35">
        <v>0.252</v>
      </c>
      <c r="Q61" s="24">
        <f>M61*P61</f>
        <v>3591.5039999999999</v>
      </c>
      <c r="R61" s="38">
        <v>7.9000000000000001E-2</v>
      </c>
      <c r="S61" s="134">
        <v>0.2392</v>
      </c>
      <c r="T61" s="24">
        <f>M61*R61</f>
        <v>1125.9079999999999</v>
      </c>
      <c r="U61" s="27">
        <v>0.24099999999999999</v>
      </c>
      <c r="V61" s="24">
        <f>M61*U61</f>
        <v>3434.732</v>
      </c>
      <c r="W61" s="38">
        <v>0.49</v>
      </c>
      <c r="X61" s="24">
        <f>M61*W61</f>
        <v>6983.48</v>
      </c>
      <c r="Y61" s="38">
        <v>0.4</v>
      </c>
      <c r="Z61" s="24">
        <f>Y61*M61</f>
        <v>5700.8</v>
      </c>
      <c r="AA61" s="39">
        <v>2.66E-3</v>
      </c>
      <c r="AB61" s="17">
        <f>M61*AA61</f>
        <v>37.910319999999999</v>
      </c>
      <c r="AC61" s="26">
        <f>IF(M61&gt;0,(AE61+AN61)/M61,0)</f>
        <v>2.6016851810272243E-3</v>
      </c>
      <c r="AD61" s="39">
        <v>3.1E-4</v>
      </c>
      <c r="AE61" s="36">
        <f>AD61*M61</f>
        <v>4.41812</v>
      </c>
      <c r="AF61" s="27">
        <v>0.2102</v>
      </c>
      <c r="AG61" s="40">
        <f>AJ61*(1-AK61)*AF61</f>
        <v>32.864349600000004</v>
      </c>
      <c r="AH61" s="27">
        <f>IF(AND(AF61&gt;0,AD61&gt;0,AA61&gt;0),((AA61-AD61)*AF61)/((AF61-AD61)*AA61),0)</f>
        <v>0.88476348334268906</v>
      </c>
      <c r="AI61" s="28">
        <f t="shared" si="1"/>
        <v>0.88215554646236372</v>
      </c>
      <c r="AJ61" s="33">
        <v>172</v>
      </c>
      <c r="AK61" s="35">
        <v>9.0999999999999998E-2</v>
      </c>
      <c r="AL61" s="37">
        <v>0.2089</v>
      </c>
      <c r="AM61" s="132">
        <v>0.21179999999999999</v>
      </c>
      <c r="AN61" s="40">
        <f>AJ61*(1-AK61)*AL61</f>
        <v>32.6610972</v>
      </c>
      <c r="AO61" s="133">
        <f>AJ61*(1-AK61)*AM61</f>
        <v>33.114506400000003</v>
      </c>
      <c r="AP61" s="41">
        <v>1.6</v>
      </c>
      <c r="AQ61" s="41"/>
      <c r="AR61" s="117">
        <f>AR60+AJ61-AQ61</f>
        <v>927.57999999999993</v>
      </c>
      <c r="AS61" s="101"/>
      <c r="AT61" s="42"/>
      <c r="AU61" s="43"/>
      <c r="AV61" s="44"/>
      <c r="AW61" s="44"/>
      <c r="AX61" s="44"/>
      <c r="AY61" s="44"/>
    </row>
    <row r="62" spans="1:51" x14ac:dyDescent="0.2">
      <c r="A62" s="184"/>
      <c r="B62" s="32">
        <v>3</v>
      </c>
      <c r="C62" s="10" t="s">
        <v>50</v>
      </c>
      <c r="D62" s="42">
        <v>12835</v>
      </c>
      <c r="E62" s="42">
        <v>0</v>
      </c>
      <c r="F62" s="42">
        <v>14570</v>
      </c>
      <c r="G62" s="36">
        <v>1</v>
      </c>
      <c r="H62" s="36">
        <v>5.5</v>
      </c>
      <c r="I62" s="42">
        <v>15546</v>
      </c>
      <c r="J62" s="36">
        <v>6.1</v>
      </c>
      <c r="K62" s="42">
        <v>15647</v>
      </c>
      <c r="L62" s="38">
        <v>8.2000000000000003E-2</v>
      </c>
      <c r="M62" s="36">
        <f>ROUND(K62*(1-L62),0)</f>
        <v>14364</v>
      </c>
      <c r="N62" s="27">
        <v>0.628</v>
      </c>
      <c r="O62" s="24">
        <f>M62*N62</f>
        <v>9020.5920000000006</v>
      </c>
      <c r="P62" s="38">
        <v>0.313</v>
      </c>
      <c r="Q62" s="24">
        <f>M62*P62</f>
        <v>4495.9319999999998</v>
      </c>
      <c r="R62" s="38">
        <v>5.8999999999999997E-2</v>
      </c>
      <c r="S62" s="134">
        <v>0.2366</v>
      </c>
      <c r="T62" s="24">
        <f>M62*R62</f>
        <v>847.476</v>
      </c>
      <c r="U62" s="27">
        <v>0.24399999999999999</v>
      </c>
      <c r="V62" s="24">
        <f>M62*U62</f>
        <v>3504.8159999999998</v>
      </c>
      <c r="W62" s="38">
        <v>0.49</v>
      </c>
      <c r="X62" s="24">
        <f>M62*W62</f>
        <v>7038.36</v>
      </c>
      <c r="Y62" s="38">
        <v>0.4</v>
      </c>
      <c r="Z62" s="24">
        <f>Y62*M62</f>
        <v>5745.6</v>
      </c>
      <c r="AA62" s="46">
        <v>2.7200000000000002E-3</v>
      </c>
      <c r="AB62" s="17">
        <f>M62*AA62</f>
        <v>39.070080000000004</v>
      </c>
      <c r="AC62" s="26">
        <f>IF(M62&gt;0,(AE62+AN62)/M62,0)</f>
        <v>2.6727697577276525E-3</v>
      </c>
      <c r="AD62" s="46">
        <v>3.2000000000000003E-4</v>
      </c>
      <c r="AE62" s="36">
        <f>AD62*M62</f>
        <v>4.5964800000000006</v>
      </c>
      <c r="AF62" s="27">
        <v>0.21510000000000001</v>
      </c>
      <c r="AG62" s="40">
        <f>AJ62*(1-AK62)*AF62</f>
        <v>34.096361400000006</v>
      </c>
      <c r="AH62" s="27">
        <f>IF(AND(AF62&gt;0,AD62&gt;0,AA62&gt;0),((AA62-AD62)*AF62)/((AF62-AD62)*AA62),0)</f>
        <v>0.88366755585742995</v>
      </c>
      <c r="AI62" s="28">
        <f t="shared" si="1"/>
        <v>0.88159723484428287</v>
      </c>
      <c r="AJ62" s="42">
        <v>174</v>
      </c>
      <c r="AK62" s="38">
        <v>8.8999999999999996E-2</v>
      </c>
      <c r="AL62" s="27">
        <v>0.2132</v>
      </c>
      <c r="AM62" s="134">
        <v>0.22600000000000001</v>
      </c>
      <c r="AN62" s="40">
        <f>AJ62*(1-AK62)*AL62</f>
        <v>33.795184800000001</v>
      </c>
      <c r="AO62" s="135">
        <f>AJ62*(1-AK62)*AM62</f>
        <v>35.824164000000003</v>
      </c>
      <c r="AP62" s="17">
        <v>1.58</v>
      </c>
      <c r="AQ62" s="17"/>
      <c r="AR62" s="117">
        <f>AR61+AJ62-AQ62</f>
        <v>1101.58</v>
      </c>
      <c r="AS62" s="101"/>
      <c r="AT62" s="42"/>
      <c r="AU62" s="47"/>
      <c r="AV62" s="40"/>
      <c r="AW62" s="40"/>
      <c r="AX62" s="40"/>
      <c r="AY62" s="40"/>
    </row>
    <row r="63" spans="1:51" s="21" customFormat="1" ht="13.5" thickBot="1" x14ac:dyDescent="0.25">
      <c r="A63" s="185"/>
      <c r="B63" s="48" t="s">
        <v>35</v>
      </c>
      <c r="C63" s="49"/>
      <c r="D63" s="50">
        <f>SUM(D60:D62)</f>
        <v>40435</v>
      </c>
      <c r="E63" s="50"/>
      <c r="F63" s="50">
        <f>SUM(F60:F62)</f>
        <v>39910</v>
      </c>
      <c r="G63" s="51"/>
      <c r="H63" s="51"/>
      <c r="I63" s="50">
        <f>SUM(I60:I62)</f>
        <v>43494</v>
      </c>
      <c r="J63" s="51"/>
      <c r="K63" s="50">
        <f>SUM(K60:K62)</f>
        <v>41884</v>
      </c>
      <c r="L63" s="20">
        <f>IF(K63&gt;0,(K60*L60+K61*L61+K62*L62)/K63,0)</f>
        <v>8.0891581510839458E-2</v>
      </c>
      <c r="M63" s="51">
        <f>M60+M61+M62</f>
        <v>38496</v>
      </c>
      <c r="N63" s="52">
        <f>IF(M63&gt;0,O63/M63,0)</f>
        <v>0.6431790315876974</v>
      </c>
      <c r="O63" s="53">
        <f>O60+O61+O62</f>
        <v>24759.82</v>
      </c>
      <c r="P63" s="20">
        <f>IF(M63&gt;0,Q63/M63,0)</f>
        <v>0.2919564630091438</v>
      </c>
      <c r="Q63" s="53">
        <f>Q60+Q61+Q62</f>
        <v>11239.155999999999</v>
      </c>
      <c r="R63" s="20">
        <f>IF(M63&gt;0,T63/M63,0)</f>
        <v>6.4864505403158773E-2</v>
      </c>
      <c r="S63" s="136"/>
      <c r="T63" s="53">
        <f>T60+T61+T62</f>
        <v>2497.0239999999999</v>
      </c>
      <c r="U63" s="20">
        <f>IF(M63&gt;0,V63/M63,0)</f>
        <v>0.21029478387364919</v>
      </c>
      <c r="V63" s="53">
        <f>V60+V61+V62</f>
        <v>8095.5079999999998</v>
      </c>
      <c r="W63" s="20">
        <f>IF(M63&gt;0,X63/M63,0)</f>
        <v>0.50899210307564424</v>
      </c>
      <c r="X63" s="53">
        <f>X60+X61+X62</f>
        <v>19594.16</v>
      </c>
      <c r="Y63" s="20">
        <f>IF(M63&gt;0,Z63/M63,0)</f>
        <v>0.39230049875311723</v>
      </c>
      <c r="Z63" s="53">
        <f>Z60+Z61+Z62</f>
        <v>15102</v>
      </c>
      <c r="AA63" s="54">
        <f>IF(M63&gt;0,AB63/M63,0)</f>
        <v>2.6053927680798005E-3</v>
      </c>
      <c r="AB63" s="55">
        <f>SUM(AB60:AB62)</f>
        <v>100.2972</v>
      </c>
      <c r="AC63" s="54">
        <f>IF(M63&gt;0,(AC60*M60+AC61*M61+AC62*M62)/M63,0)</f>
        <v>2.6528297121778885E-3</v>
      </c>
      <c r="AD63" s="54">
        <f>IF(K63&gt;0,(K60*AD60+K61*AD61+K62*AD62)/K63,0)</f>
        <v>3.0602736128354502E-4</v>
      </c>
      <c r="AE63" s="51">
        <f>SUM(AE60:AE62)</f>
        <v>11.781000000000001</v>
      </c>
      <c r="AF63" s="52">
        <f>IF(K63&gt;0,(K60*AF60+K61*AF61+K62*AF62)/K63,0)</f>
        <v>0.20599226673670137</v>
      </c>
      <c r="AG63" s="57">
        <f>SUM(AG60:AG62)</f>
        <v>87.483148400000005</v>
      </c>
      <c r="AH63" s="52">
        <f>IF(AND(AB63&gt;0),((AB60*AH60+AB61*AH61+AB62*AH62)/AB63),0)</f>
        <v>0.88385214409093082</v>
      </c>
      <c r="AI63" s="56">
        <f t="shared" si="1"/>
        <v>0.88591600360006906</v>
      </c>
      <c r="AJ63" s="50">
        <f>SUM(AJ60:AJ62)</f>
        <v>468</v>
      </c>
      <c r="AK63" s="20">
        <f>IF(AJ63&gt;0,(AK60*AJ60+AK61*AJ61+AK62*AJ62)/AJ63,0)</f>
        <v>9.2341880341880345E-2</v>
      </c>
      <c r="AL63" s="52">
        <f>IF(K63&gt;0,(AL60*K60+AL61*K61+AL62*K62)/K63,0)</f>
        <v>0.21266475265017667</v>
      </c>
      <c r="AM63" s="136">
        <f>IF(L63&gt;0,(AM60*K60+AM61*K61+AM62*K62)/K63,0)</f>
        <v>0.22088195969821411</v>
      </c>
      <c r="AN63" s="57">
        <f>SUM(AN60:AN62)</f>
        <v>90.342332599999992</v>
      </c>
      <c r="AO63" s="137">
        <f>SUM(AO60:AO62)</f>
        <v>93.83600340000001</v>
      </c>
      <c r="AP63" s="55"/>
      <c r="AQ63" s="55">
        <f>SUM(AQ60:AQ62)</f>
        <v>503.48</v>
      </c>
      <c r="AR63" s="102"/>
      <c r="AS63" s="103">
        <f>AR62</f>
        <v>1101.58</v>
      </c>
      <c r="AT63" s="50">
        <f>SUM(AT60:AT62)</f>
        <v>0</v>
      </c>
      <c r="AU63" s="58"/>
      <c r="AV63" s="57"/>
      <c r="AW63" s="57"/>
      <c r="AX63" s="57"/>
      <c r="AY63" s="57"/>
    </row>
    <row r="64" spans="1:51" x14ac:dyDescent="0.2">
      <c r="A64" s="186">
        <v>16</v>
      </c>
      <c r="B64" s="22">
        <v>1</v>
      </c>
      <c r="C64" s="10" t="s">
        <v>48</v>
      </c>
      <c r="D64" s="11">
        <v>4231</v>
      </c>
      <c r="E64" s="11">
        <v>0</v>
      </c>
      <c r="F64" s="11">
        <v>8719</v>
      </c>
      <c r="G64" s="12">
        <v>1.5</v>
      </c>
      <c r="H64" s="12">
        <v>4.9000000000000004</v>
      </c>
      <c r="I64" s="11">
        <v>9888</v>
      </c>
      <c r="J64" s="12">
        <v>7.8</v>
      </c>
      <c r="K64" s="11">
        <v>15772</v>
      </c>
      <c r="L64" s="13">
        <v>7.8E-2</v>
      </c>
      <c r="M64" s="23">
        <f>ROUND(K64*(1-L64),0)</f>
        <v>14542</v>
      </c>
      <c r="N64" s="14">
        <v>0.627</v>
      </c>
      <c r="O64" s="24">
        <f>M64*N64</f>
        <v>9117.8340000000007</v>
      </c>
      <c r="P64" s="13">
        <v>0.311</v>
      </c>
      <c r="Q64" s="24">
        <f>M64*P64</f>
        <v>4522.5619999999999</v>
      </c>
      <c r="R64" s="15">
        <v>6.2E-2</v>
      </c>
      <c r="S64" s="143">
        <v>0.2319</v>
      </c>
      <c r="T64" s="24">
        <f>M64*R64</f>
        <v>901.60400000000004</v>
      </c>
      <c r="U64" s="25">
        <v>0.255</v>
      </c>
      <c r="V64" s="24">
        <f>M64*U64</f>
        <v>3708.21</v>
      </c>
      <c r="W64" s="15">
        <v>0.47599999999999998</v>
      </c>
      <c r="X64" s="24">
        <f>M64*W64</f>
        <v>6921.9919999999993</v>
      </c>
      <c r="Y64" s="15">
        <v>0.4</v>
      </c>
      <c r="Z64" s="24">
        <f>Y64*M64</f>
        <v>5816.8</v>
      </c>
      <c r="AA64" s="16">
        <v>2.7200000000000002E-3</v>
      </c>
      <c r="AB64" s="17">
        <f>M64*AA64</f>
        <v>39.55424</v>
      </c>
      <c r="AC64" s="26">
        <f>IF(M64&gt;0,(AE64+AN64)/M64,0)</f>
        <v>2.6985770870581768E-3</v>
      </c>
      <c r="AD64" s="16">
        <v>3.2000000000000003E-4</v>
      </c>
      <c r="AE64" s="23">
        <f>AD64*M64</f>
        <v>4.6534400000000007</v>
      </c>
      <c r="AF64" s="114">
        <v>0.2157</v>
      </c>
      <c r="AG64" s="29">
        <f>AJ64*(1-AK64)*AF64</f>
        <v>35.292833999999999</v>
      </c>
      <c r="AH64" s="27">
        <f>IF(AND(AF64&gt;0,AD64&gt;0,AA64&gt;0),((AA64-AD64)*AF64)/((AF64-AD64)*AA64),0)</f>
        <v>0.88366389363805686</v>
      </c>
      <c r="AI64" s="59">
        <f t="shared" si="1"/>
        <v>0.8827552312651078</v>
      </c>
      <c r="AJ64" s="11">
        <v>180</v>
      </c>
      <c r="AK64" s="13">
        <v>9.0999999999999998E-2</v>
      </c>
      <c r="AL64" s="14">
        <v>0.2114</v>
      </c>
      <c r="AM64" s="130">
        <v>0.21920000000000001</v>
      </c>
      <c r="AN64" s="29">
        <f>AJ64*(1-AK64)*AL64</f>
        <v>34.589268000000004</v>
      </c>
      <c r="AO64" s="131">
        <f>AJ64*(1-AK64)*AM64</f>
        <v>35.865504000000001</v>
      </c>
      <c r="AP64" s="18">
        <v>1.6</v>
      </c>
      <c r="AQ64" s="18">
        <v>510.18</v>
      </c>
      <c r="AR64" s="98">
        <f>AR62+AJ64-AQ64</f>
        <v>771.39999999999986</v>
      </c>
      <c r="AS64" s="99"/>
      <c r="AT64" s="11"/>
      <c r="AU64" s="30"/>
      <c r="AV64" s="19"/>
      <c r="AW64" s="19"/>
      <c r="AX64" s="19"/>
      <c r="AY64" s="19"/>
    </row>
    <row r="65" spans="1:51" x14ac:dyDescent="0.2">
      <c r="A65" s="184"/>
      <c r="B65" s="32">
        <v>2</v>
      </c>
      <c r="C65" s="10" t="s">
        <v>49</v>
      </c>
      <c r="D65" s="33">
        <v>19700</v>
      </c>
      <c r="E65" s="33">
        <v>2</v>
      </c>
      <c r="F65" s="33">
        <v>12985</v>
      </c>
      <c r="G65" s="34">
        <v>2.2000000000000002</v>
      </c>
      <c r="H65" s="34">
        <v>4.8</v>
      </c>
      <c r="I65" s="33">
        <v>14189</v>
      </c>
      <c r="J65" s="34">
        <v>8.6999999999999993</v>
      </c>
      <c r="K65" s="33">
        <v>16784</v>
      </c>
      <c r="L65" s="35">
        <v>7.8E-2</v>
      </c>
      <c r="M65" s="36">
        <f>ROUND(K65*(1-L65),0)</f>
        <v>15475</v>
      </c>
      <c r="N65" s="37">
        <v>0.65300000000000002</v>
      </c>
      <c r="O65" s="24">
        <f>M65*N65</f>
        <v>10105.175000000001</v>
      </c>
      <c r="P65" s="35">
        <v>0.26700000000000002</v>
      </c>
      <c r="Q65" s="24">
        <f>M65*P65</f>
        <v>4131.8249999999998</v>
      </c>
      <c r="R65" s="38">
        <v>0.08</v>
      </c>
      <c r="S65" s="134">
        <v>0.22550000000000001</v>
      </c>
      <c r="T65" s="24">
        <f>M65*R65</f>
        <v>1238</v>
      </c>
      <c r="U65" s="27">
        <v>0.248</v>
      </c>
      <c r="V65" s="24">
        <f>M65*U65</f>
        <v>3837.8</v>
      </c>
      <c r="W65" s="38">
        <v>0.47899999999999998</v>
      </c>
      <c r="X65" s="24">
        <f>M65*W65</f>
        <v>7412.5249999999996</v>
      </c>
      <c r="Y65" s="38">
        <v>0.39</v>
      </c>
      <c r="Z65" s="24">
        <f>Y65*M65</f>
        <v>6035.25</v>
      </c>
      <c r="AA65" s="39">
        <v>2.66E-3</v>
      </c>
      <c r="AB65" s="17">
        <f>M65*AA65</f>
        <v>41.163499999999999</v>
      </c>
      <c r="AC65" s="26">
        <f>IF(M65&gt;0,(AE65+AN65)/M65,0)</f>
        <v>2.6082051437802903E-3</v>
      </c>
      <c r="AD65" s="39">
        <v>3.2000000000000003E-4</v>
      </c>
      <c r="AE65" s="36">
        <f>AD65*M65</f>
        <v>4.9520000000000008</v>
      </c>
      <c r="AF65" s="27">
        <v>0.217</v>
      </c>
      <c r="AG65" s="40">
        <f>AJ65*(1-AK65)*AF65</f>
        <v>36.058022000000001</v>
      </c>
      <c r="AH65" s="27">
        <f>IF(AND(AF65&gt;0,AD65&gt;0,AA65&gt;0),((AA65-AD65)*AF65)/((AF65-AD65)*AA65),0)</f>
        <v>0.88099841629179088</v>
      </c>
      <c r="AI65" s="28">
        <f t="shared" si="1"/>
        <v>0.87862965175877827</v>
      </c>
      <c r="AJ65" s="33">
        <v>182</v>
      </c>
      <c r="AK65" s="35">
        <v>8.6999999999999994E-2</v>
      </c>
      <c r="AL65" s="37">
        <v>0.21310000000000001</v>
      </c>
      <c r="AM65" s="132">
        <v>0.2248</v>
      </c>
      <c r="AN65" s="40">
        <f>AJ65*(1-AK65)*AL65</f>
        <v>35.409974599999998</v>
      </c>
      <c r="AO65" s="133">
        <f>AJ65*(1-AK65)*AM65</f>
        <v>37.3541168</v>
      </c>
      <c r="AP65" s="41">
        <v>1.75</v>
      </c>
      <c r="AQ65" s="41"/>
      <c r="AR65" s="117">
        <f>AR64+AJ65-AQ65</f>
        <v>953.39999999999986</v>
      </c>
      <c r="AS65" s="101"/>
      <c r="AT65" s="42"/>
      <c r="AU65" s="43"/>
      <c r="AV65" s="44"/>
      <c r="AW65" s="44"/>
      <c r="AX65" s="44"/>
      <c r="AY65" s="44"/>
    </row>
    <row r="66" spans="1:51" x14ac:dyDescent="0.2">
      <c r="A66" s="184"/>
      <c r="B66" s="32">
        <v>3</v>
      </c>
      <c r="C66" s="10" t="s">
        <v>50</v>
      </c>
      <c r="D66" s="42">
        <v>13854</v>
      </c>
      <c r="E66" s="42">
        <v>1</v>
      </c>
      <c r="F66" s="42">
        <v>13516</v>
      </c>
      <c r="G66" s="36">
        <v>3</v>
      </c>
      <c r="H66" s="36">
        <v>6.7</v>
      </c>
      <c r="I66" s="42">
        <v>15208</v>
      </c>
      <c r="J66" s="36">
        <v>9.1999999999999993</v>
      </c>
      <c r="K66" s="42">
        <v>16720</v>
      </c>
      <c r="L66" s="38">
        <v>7.4999999999999997E-2</v>
      </c>
      <c r="M66" s="36">
        <f>ROUND(K66*(1-L66),0)</f>
        <v>15466</v>
      </c>
      <c r="N66" s="27">
        <v>0.64900000000000002</v>
      </c>
      <c r="O66" s="24">
        <f>M66*N66</f>
        <v>10037.434000000001</v>
      </c>
      <c r="P66" s="38">
        <v>0.22900000000000001</v>
      </c>
      <c r="Q66" s="24">
        <f>M66*P66</f>
        <v>3541.7139999999999</v>
      </c>
      <c r="R66" s="38">
        <v>0.122</v>
      </c>
      <c r="S66" s="134">
        <v>0.2366</v>
      </c>
      <c r="T66" s="24">
        <f>M66*R66</f>
        <v>1886.8519999999999</v>
      </c>
      <c r="U66" s="27">
        <v>0.24399999999999999</v>
      </c>
      <c r="V66" s="24">
        <f>M66*U66</f>
        <v>3773.7039999999997</v>
      </c>
      <c r="W66" s="38">
        <v>0.48599999999999999</v>
      </c>
      <c r="X66" s="24">
        <f>M66*W66</f>
        <v>7516.4759999999997</v>
      </c>
      <c r="Y66" s="38">
        <v>0.39</v>
      </c>
      <c r="Z66" s="24">
        <f>Y66*M66</f>
        <v>6031.74</v>
      </c>
      <c r="AA66" s="46">
        <v>2.66E-3</v>
      </c>
      <c r="AB66" s="17">
        <f>M66*AA66</f>
        <v>41.139560000000003</v>
      </c>
      <c r="AC66" s="26">
        <f>IF(M66&gt;0,(AE66+AN66)/M66,0)</f>
        <v>2.922410707358076E-3</v>
      </c>
      <c r="AD66" s="46">
        <v>3.1E-4</v>
      </c>
      <c r="AE66" s="36">
        <f>AD66*M66</f>
        <v>4.7944599999999999</v>
      </c>
      <c r="AF66" s="27">
        <v>0.21529999999999999</v>
      </c>
      <c r="AG66" s="40">
        <f>AJ66*(1-AK66)*AF66</f>
        <v>41.502304500000001</v>
      </c>
      <c r="AH66" s="27">
        <f>IF(AND(AF66&gt;0,AD66&gt;0,AA66&gt;0),((AA66-AD66)*AF66)/((AF66-AD66)*AA66),0)</f>
        <v>0.88473252996205098</v>
      </c>
      <c r="AI66" s="28">
        <f t="shared" si="1"/>
        <v>0.89524726937479848</v>
      </c>
      <c r="AJ66" s="42">
        <v>213</v>
      </c>
      <c r="AK66" s="38">
        <v>9.5000000000000001E-2</v>
      </c>
      <c r="AL66" s="27">
        <v>0.20960000000000001</v>
      </c>
      <c r="AM66" s="134">
        <v>0.21679999999999999</v>
      </c>
      <c r="AN66" s="40">
        <f>AJ66*(1-AK66)*AL66</f>
        <v>40.403544000000004</v>
      </c>
      <c r="AO66" s="135">
        <f>AJ66*(1-AK66)*AM66</f>
        <v>41.791452</v>
      </c>
      <c r="AP66" s="17">
        <v>1.75</v>
      </c>
      <c r="AQ66" s="17"/>
      <c r="AR66" s="117">
        <f>AR65+AJ66-AQ66</f>
        <v>1166.3999999999999</v>
      </c>
      <c r="AS66" s="101"/>
      <c r="AT66" s="42"/>
      <c r="AU66" s="47"/>
      <c r="AV66" s="40"/>
      <c r="AW66" s="40"/>
      <c r="AX66" s="40"/>
      <c r="AY66" s="40"/>
    </row>
    <row r="67" spans="1:51" s="21" customFormat="1" ht="13.5" thickBot="1" x14ac:dyDescent="0.25">
      <c r="A67" s="185"/>
      <c r="B67" s="48" t="s">
        <v>35</v>
      </c>
      <c r="C67" s="49"/>
      <c r="D67" s="50">
        <f>SUM(D64:D66)</f>
        <v>37785</v>
      </c>
      <c r="E67" s="50"/>
      <c r="F67" s="50">
        <f>SUM(F64:F66)</f>
        <v>35220</v>
      </c>
      <c r="G67" s="51"/>
      <c r="H67" s="51"/>
      <c r="I67" s="50">
        <f>SUM(I64:I66)</f>
        <v>39285</v>
      </c>
      <c r="J67" s="51"/>
      <c r="K67" s="50">
        <f>SUM(K64:K66)</f>
        <v>49276</v>
      </c>
      <c r="L67" s="20">
        <f>IF(K67&gt;0,(K64*L64+K65*L65+K66*L66)/K67,0)</f>
        <v>7.6982060232161698E-2</v>
      </c>
      <c r="M67" s="51">
        <f>M64+M65+M66</f>
        <v>45483</v>
      </c>
      <c r="N67" s="52">
        <f>IF(M67&gt;0,O67/M67,0)</f>
        <v>0.64332702328342461</v>
      </c>
      <c r="O67" s="53">
        <f>O64+O65+O66</f>
        <v>29260.443000000003</v>
      </c>
      <c r="P67" s="20">
        <f>IF(M67&gt;0,Q67/M67,0)</f>
        <v>0.26814636237715189</v>
      </c>
      <c r="Q67" s="53">
        <f>Q64+Q65+Q66</f>
        <v>12196.100999999999</v>
      </c>
      <c r="R67" s="20">
        <f>IF(M67&gt;0,T67/M67,0)</f>
        <v>8.8526614339423521E-2</v>
      </c>
      <c r="S67" s="136"/>
      <c r="T67" s="53">
        <f>T64+T65+T66</f>
        <v>4026.4560000000001</v>
      </c>
      <c r="U67" s="20">
        <f>IF(M67&gt;0,V67/M67,0)</f>
        <v>0.24887791042807203</v>
      </c>
      <c r="V67" s="53">
        <f>V64+V65+V66</f>
        <v>11319.714</v>
      </c>
      <c r="W67" s="20">
        <f>IF(M67&gt;0,X67/M67,0)</f>
        <v>0.48042110238990388</v>
      </c>
      <c r="X67" s="53">
        <f>X64+X65+X66</f>
        <v>21850.992999999999</v>
      </c>
      <c r="Y67" s="20">
        <f>IF(M67&gt;0,Z67/M67,0)</f>
        <v>0.39319723852868105</v>
      </c>
      <c r="Z67" s="53">
        <f>Z64+Z65+Z66</f>
        <v>17883.79</v>
      </c>
      <c r="AA67" s="54">
        <f>IF(M67&gt;0,AB67/M67,0)</f>
        <v>2.6791834311720862E-3</v>
      </c>
      <c r="AB67" s="55">
        <f>SUM(AB64:AB66)</f>
        <v>121.8573</v>
      </c>
      <c r="AC67" s="54">
        <f>IF(M67&gt;0,(AC64*M64+AC65*M65+AC66*M66)/M67,0)</f>
        <v>2.7439413978849244E-3</v>
      </c>
      <c r="AD67" s="54">
        <f>IF(K67&gt;0,(K64*AD64+K65*AD65+K66*AD66)/K67,0)</f>
        <v>3.1660686744053903E-4</v>
      </c>
      <c r="AE67" s="51">
        <f>SUM(AE64:AE66)</f>
        <v>14.399900000000002</v>
      </c>
      <c r="AF67" s="52">
        <f>IF(K67&gt;0,(K64*AF64+K65*AF65+K66*AF66)/K67,0)</f>
        <v>0.21600707037908923</v>
      </c>
      <c r="AG67" s="57">
        <f>SUM(AG64:AG66)</f>
        <v>112.8531605</v>
      </c>
      <c r="AH67" s="52">
        <f>IF(AND(AB67&gt;0),((AB64*AH64+AB65*AH65+AB66*AH66)/AB67),0)</f>
        <v>0.88312426943356626</v>
      </c>
      <c r="AI67" s="56">
        <f t="shared" si="1"/>
        <v>0.88594307145889239</v>
      </c>
      <c r="AJ67" s="50">
        <f>SUM(AJ64:AJ66)</f>
        <v>575</v>
      </c>
      <c r="AK67" s="20">
        <f>IF(AJ67&gt;0,(AK64*AJ64+AK65*AJ65+AK66*AJ66)/AJ67,0)</f>
        <v>9.1215652173913045E-2</v>
      </c>
      <c r="AL67" s="52">
        <f>IF(K67&gt;0,(AL64*K64+AL65*K65+AL66*K66)/K67,0)</f>
        <v>0.21136827664583166</v>
      </c>
      <c r="AM67" s="136">
        <f>IF(L67&gt;0,(AM64*K64+AM65*K65+AM66*K66)/K67,0)</f>
        <v>0.22029307573666693</v>
      </c>
      <c r="AN67" s="57">
        <f>SUM(AN64:AN66)</f>
        <v>110.40278660000001</v>
      </c>
      <c r="AO67" s="137">
        <f>SUM(AO64:AO66)</f>
        <v>115.01107279999999</v>
      </c>
      <c r="AP67" s="55"/>
      <c r="AQ67" s="55">
        <f>SUM(AQ64:AQ66)</f>
        <v>510.18</v>
      </c>
      <c r="AR67" s="102"/>
      <c r="AS67" s="103">
        <f>AR66</f>
        <v>1166.3999999999999</v>
      </c>
      <c r="AT67" s="50">
        <f>SUM(AT64:AT66)</f>
        <v>0</v>
      </c>
      <c r="AU67" s="58"/>
      <c r="AV67" s="57"/>
      <c r="AW67" s="57"/>
      <c r="AX67" s="57"/>
      <c r="AY67" s="57"/>
    </row>
    <row r="68" spans="1:51" x14ac:dyDescent="0.2">
      <c r="A68" s="186">
        <v>17</v>
      </c>
      <c r="B68" s="22">
        <v>1</v>
      </c>
      <c r="C68" s="10" t="s">
        <v>48</v>
      </c>
      <c r="D68" s="11">
        <v>5267</v>
      </c>
      <c r="E68" s="11">
        <v>0</v>
      </c>
      <c r="F68" s="11">
        <v>10603</v>
      </c>
      <c r="G68" s="12">
        <v>4.9000000000000004</v>
      </c>
      <c r="H68" s="12">
        <v>8.4</v>
      </c>
      <c r="I68" s="11">
        <v>12837</v>
      </c>
      <c r="J68" s="12">
        <v>10</v>
      </c>
      <c r="K68" s="11">
        <v>16375</v>
      </c>
      <c r="L68" s="13">
        <v>8.1000000000000003E-2</v>
      </c>
      <c r="M68" s="23">
        <f>ROUND(K68*(1-L68),0)</f>
        <v>15049</v>
      </c>
      <c r="N68" s="14">
        <v>0.47099999999999997</v>
      </c>
      <c r="O68" s="24">
        <f>M68*N68</f>
        <v>7088.0789999999997</v>
      </c>
      <c r="P68" s="13">
        <v>0.40600000000000003</v>
      </c>
      <c r="Q68" s="24">
        <f>M68*P68</f>
        <v>6109.8940000000002</v>
      </c>
      <c r="R68" s="15">
        <v>0.123</v>
      </c>
      <c r="S68" s="143">
        <v>0.23200000000000001</v>
      </c>
      <c r="T68" s="24">
        <f>M68*R68</f>
        <v>1851.027</v>
      </c>
      <c r="U68" s="25">
        <v>0.23499999999999999</v>
      </c>
      <c r="V68" s="24">
        <f>M68*U68</f>
        <v>3536.5149999999999</v>
      </c>
      <c r="W68" s="15">
        <v>0.49099999999999999</v>
      </c>
      <c r="X68" s="24">
        <f>M68*W68</f>
        <v>7389.0590000000002</v>
      </c>
      <c r="Y68" s="15">
        <v>0.41</v>
      </c>
      <c r="Z68" s="24">
        <f>Y68*M68</f>
        <v>6170.0899999999992</v>
      </c>
      <c r="AA68" s="16">
        <v>2.5600000000000002E-3</v>
      </c>
      <c r="AB68" s="17">
        <f>M68*AA68</f>
        <v>38.525440000000003</v>
      </c>
      <c r="AC68" s="26">
        <f>IF(M68&gt;0,(AE68+AN68)/M68,0)</f>
        <v>2.6140543624161077E-3</v>
      </c>
      <c r="AD68" s="16">
        <v>3.1E-4</v>
      </c>
      <c r="AE68" s="23">
        <f>AD68*M68</f>
        <v>4.6651899999999999</v>
      </c>
      <c r="AF68" s="114">
        <v>0.22040000000000001</v>
      </c>
      <c r="AG68" s="29">
        <f>AJ68*(1-AK68)*AF68</f>
        <v>35.861504400000008</v>
      </c>
      <c r="AH68" s="27">
        <f>IF(AND(AF68&gt;0,AD68&gt;0,AA68&gt;0),((AA68-AD68)*AF68)/((AF68-AD68)*AA68),0)</f>
        <v>0.88014420237175695</v>
      </c>
      <c r="AI68" s="59">
        <f t="shared" ref="AI68:AI99" si="2">IF(AND(AC68&gt;0,AL68&gt;0,AD68&gt;0),((AL68*(AC68-AD68))/(AC68*(AL68-AD68))),0)</f>
        <v>0.88269434006357461</v>
      </c>
      <c r="AJ68" s="11">
        <v>179</v>
      </c>
      <c r="AK68" s="13">
        <v>9.0999999999999998E-2</v>
      </c>
      <c r="AL68" s="14">
        <v>0.21310000000000001</v>
      </c>
      <c r="AM68" s="130">
        <v>0.21</v>
      </c>
      <c r="AN68" s="29">
        <f>AJ68*(1-AK68)*AL68</f>
        <v>34.673714100000005</v>
      </c>
      <c r="AO68" s="131">
        <f>AJ68*(1-AK68)*AM68</f>
        <v>34.169310000000003</v>
      </c>
      <c r="AP68" s="18">
        <v>1.7</v>
      </c>
      <c r="AQ68" s="18">
        <v>501.86</v>
      </c>
      <c r="AR68" s="98">
        <f>AR66+AJ68-AQ68+AS68</f>
        <v>838.2199999999998</v>
      </c>
      <c r="AS68" s="144">
        <v>-5.32</v>
      </c>
      <c r="AT68" s="11"/>
      <c r="AU68" s="30"/>
      <c r="AV68" s="19"/>
      <c r="AW68" s="19"/>
      <c r="AX68" s="19"/>
      <c r="AY68" s="19"/>
    </row>
    <row r="69" spans="1:51" x14ac:dyDescent="0.2">
      <c r="A69" s="184"/>
      <c r="B69" s="32">
        <v>2</v>
      </c>
      <c r="C69" s="10" t="s">
        <v>51</v>
      </c>
      <c r="D69" s="33">
        <v>20200</v>
      </c>
      <c r="E69" s="33">
        <v>2</v>
      </c>
      <c r="F69" s="33">
        <v>13059</v>
      </c>
      <c r="G69" s="34">
        <v>4.5</v>
      </c>
      <c r="H69" s="34">
        <v>5.3</v>
      </c>
      <c r="I69" s="33">
        <v>14296</v>
      </c>
      <c r="J69" s="34">
        <v>10.4</v>
      </c>
      <c r="K69" s="33">
        <v>16164</v>
      </c>
      <c r="L69" s="35">
        <v>0.08</v>
      </c>
      <c r="M69" s="36">
        <f>ROUND(K69*(1-L69),0)</f>
        <v>14871</v>
      </c>
      <c r="N69" s="37">
        <v>0.59799999999999998</v>
      </c>
      <c r="O69" s="24">
        <f>M69*N69</f>
        <v>8892.8580000000002</v>
      </c>
      <c r="P69" s="35">
        <v>0.30499999999999999</v>
      </c>
      <c r="Q69" s="24">
        <f>M69*P69</f>
        <v>4535.6549999999997</v>
      </c>
      <c r="R69" s="38">
        <v>9.7000000000000003E-2</v>
      </c>
      <c r="S69" s="134">
        <v>0.22600000000000001</v>
      </c>
      <c r="T69" s="24">
        <f>M69*R69</f>
        <v>1442.4870000000001</v>
      </c>
      <c r="U69" s="27">
        <v>0.24</v>
      </c>
      <c r="V69" s="24">
        <f>M69*U69</f>
        <v>3569.04</v>
      </c>
      <c r="W69" s="38">
        <v>0.47899999999999998</v>
      </c>
      <c r="X69" s="24">
        <f>M69*W69</f>
        <v>7123.2089999999998</v>
      </c>
      <c r="Y69" s="38">
        <v>0.4</v>
      </c>
      <c r="Z69" s="24">
        <f>Y69*M69</f>
        <v>5948.4000000000005</v>
      </c>
      <c r="AA69" s="39">
        <v>2.3800000000000002E-3</v>
      </c>
      <c r="AB69" s="17">
        <f>M69*AA69</f>
        <v>35.392980000000001</v>
      </c>
      <c r="AC69" s="26">
        <f>IF(M69&gt;0,(AE69+AN69)/M69,0)</f>
        <v>2.3734346849572994E-3</v>
      </c>
      <c r="AD69" s="39">
        <v>2.9E-4</v>
      </c>
      <c r="AE69" s="36">
        <f>AD69*M69</f>
        <v>4.3125900000000001</v>
      </c>
      <c r="AF69" s="27">
        <v>0.21970000000000001</v>
      </c>
      <c r="AG69" s="40">
        <f>AJ69*(1-AK69)*AF69</f>
        <v>31.484328200000004</v>
      </c>
      <c r="AH69" s="27">
        <f>IF(AND(AF69&gt;0,AD69&gt;0,AA69&gt;0),((AA69-AD69)*AF69)/((AF69-AD69)*AA69),0)</f>
        <v>0.87931193625073212</v>
      </c>
      <c r="AI69" s="28">
        <f t="shared" si="2"/>
        <v>0.87899324474458485</v>
      </c>
      <c r="AJ69" s="33">
        <v>158</v>
      </c>
      <c r="AK69" s="35">
        <v>9.2999999999999999E-2</v>
      </c>
      <c r="AL69" s="37">
        <v>0.2162</v>
      </c>
      <c r="AM69" s="132">
        <v>0.22550000000000001</v>
      </c>
      <c r="AN69" s="40">
        <f>AJ69*(1-AK69)*AL69</f>
        <v>30.982757200000002</v>
      </c>
      <c r="AO69" s="133">
        <f>AJ69*(1-AK69)*AM69</f>
        <v>32.315503000000007</v>
      </c>
      <c r="AP69" s="41">
        <v>1.6</v>
      </c>
      <c r="AQ69" s="41"/>
      <c r="AR69" s="117">
        <f>AR68+AJ69-AQ69</f>
        <v>996.2199999999998</v>
      </c>
      <c r="AS69" s="101"/>
      <c r="AT69" s="42"/>
      <c r="AU69" s="43"/>
      <c r="AV69" s="44"/>
      <c r="AW69" s="44"/>
      <c r="AX69" s="44"/>
      <c r="AY69" s="44"/>
    </row>
    <row r="70" spans="1:51" x14ac:dyDescent="0.2">
      <c r="A70" s="184"/>
      <c r="B70" s="32">
        <v>3</v>
      </c>
      <c r="C70" s="10" t="s">
        <v>50</v>
      </c>
      <c r="D70" s="42">
        <v>15953</v>
      </c>
      <c r="E70" s="42">
        <v>0</v>
      </c>
      <c r="F70" s="42">
        <v>14581</v>
      </c>
      <c r="G70" s="36">
        <v>1.9</v>
      </c>
      <c r="H70" s="36">
        <v>5.6</v>
      </c>
      <c r="I70" s="42">
        <v>15670</v>
      </c>
      <c r="J70" s="36">
        <v>10.7</v>
      </c>
      <c r="K70" s="42">
        <v>16510</v>
      </c>
      <c r="L70" s="38">
        <v>7.6999999999999999E-2</v>
      </c>
      <c r="M70" s="36">
        <f>ROUND(K70*(1-L70),0)</f>
        <v>15239</v>
      </c>
      <c r="N70" s="27">
        <v>0.57599999999999996</v>
      </c>
      <c r="O70" s="24">
        <f>M70*N70</f>
        <v>8777.6639999999989</v>
      </c>
      <c r="P70" s="38">
        <v>0.309</v>
      </c>
      <c r="Q70" s="24">
        <f>M70*P70</f>
        <v>4708.8509999999997</v>
      </c>
      <c r="R70" s="38">
        <v>0.115</v>
      </c>
      <c r="S70" s="134">
        <v>0.23749999999999999</v>
      </c>
      <c r="T70" s="24">
        <f>M70*R70</f>
        <v>1752.4850000000001</v>
      </c>
      <c r="U70" s="27">
        <v>0.23599999999999999</v>
      </c>
      <c r="V70" s="24">
        <f>M70*U70</f>
        <v>3596.404</v>
      </c>
      <c r="W70" s="38">
        <v>0.48399999999999999</v>
      </c>
      <c r="X70" s="24">
        <f>M70*W70</f>
        <v>7375.6759999999995</v>
      </c>
      <c r="Y70" s="38">
        <v>0.39</v>
      </c>
      <c r="Z70" s="24">
        <f>Y70*M70</f>
        <v>5943.21</v>
      </c>
      <c r="AA70" s="46">
        <v>2.5899999999999999E-3</v>
      </c>
      <c r="AB70" s="17">
        <f>M70*AA70</f>
        <v>39.469009999999997</v>
      </c>
      <c r="AC70" s="26">
        <f>IF(M70&gt;0,(AE70+AN70)/M70,0)</f>
        <v>2.4965812454885495E-3</v>
      </c>
      <c r="AD70" s="46">
        <v>2.9E-4</v>
      </c>
      <c r="AE70" s="36">
        <f>AD70*M70</f>
        <v>4.4193100000000003</v>
      </c>
      <c r="AF70" s="27">
        <v>0.2147</v>
      </c>
      <c r="AG70" s="40">
        <f>AJ70*(1-AK70)*AF70</f>
        <v>33.958240199999999</v>
      </c>
      <c r="AH70" s="27">
        <f>IF(AND(AF70&gt;0,AD70&gt;0,AA70&gt;0),((AA70-AD70)*AF70)/((AF70-AD70)*AA70),0)</f>
        <v>0.88923199319169666</v>
      </c>
      <c r="AI70" s="28">
        <f t="shared" si="2"/>
        <v>0.88504841522133437</v>
      </c>
      <c r="AJ70" s="42">
        <v>174</v>
      </c>
      <c r="AK70" s="38">
        <v>9.0999999999999998E-2</v>
      </c>
      <c r="AL70" s="27">
        <v>0.21260000000000001</v>
      </c>
      <c r="AM70" s="134">
        <v>0.21909999999999999</v>
      </c>
      <c r="AN70" s="40">
        <f>AJ70*(1-AK70)*AL70</f>
        <v>33.626091600000002</v>
      </c>
      <c r="AO70" s="135">
        <f>AJ70*(1-AK70)*AM70</f>
        <v>34.6541706</v>
      </c>
      <c r="AP70" s="17">
        <v>1.6</v>
      </c>
      <c r="AQ70" s="17"/>
      <c r="AR70" s="117">
        <f>AR69+AJ70-AQ70</f>
        <v>1170.2199999999998</v>
      </c>
      <c r="AS70" s="101"/>
      <c r="AT70" s="42"/>
      <c r="AU70" s="47"/>
      <c r="AV70" s="40"/>
      <c r="AW70" s="40"/>
      <c r="AX70" s="40"/>
      <c r="AY70" s="40"/>
    </row>
    <row r="71" spans="1:51" s="21" customFormat="1" ht="13.5" thickBot="1" x14ac:dyDescent="0.25">
      <c r="A71" s="185"/>
      <c r="B71" s="48" t="s">
        <v>35</v>
      </c>
      <c r="C71" s="49"/>
      <c r="D71" s="50">
        <f>SUM(D68:D70)</f>
        <v>41420</v>
      </c>
      <c r="E71" s="50"/>
      <c r="F71" s="50">
        <f>SUM(F68:F70)</f>
        <v>38243</v>
      </c>
      <c r="G71" s="51"/>
      <c r="H71" s="51"/>
      <c r="I71" s="50">
        <f>SUM(I68:I70)</f>
        <v>42803</v>
      </c>
      <c r="J71" s="51"/>
      <c r="K71" s="50">
        <f>SUM(K68:K70)</f>
        <v>49049</v>
      </c>
      <c r="L71" s="20">
        <f>IF(K71&gt;0,(K68*L68+K69*L69+K70*L70)/K71,0)</f>
        <v>7.9324043303635142E-2</v>
      </c>
      <c r="M71" s="51">
        <f>M68+M69+M70</f>
        <v>45159</v>
      </c>
      <c r="N71" s="52">
        <f>IF(M71&gt;0,O71/M71,0)</f>
        <v>0.5482539693084435</v>
      </c>
      <c r="O71" s="53">
        <f>O68+O69+O70</f>
        <v>24758.600999999999</v>
      </c>
      <c r="P71" s="20">
        <f>IF(M71&gt;0,Q71/M71,0)</f>
        <v>0.34000752895325403</v>
      </c>
      <c r="Q71" s="53">
        <f>Q68+Q69+Q70</f>
        <v>15354.399999999998</v>
      </c>
      <c r="R71" s="20">
        <f>IF(M71&gt;0,T71/M71,0)</f>
        <v>0.11173850173830244</v>
      </c>
      <c r="S71" s="136"/>
      <c r="T71" s="53">
        <f>T68+T69+T70</f>
        <v>5045.9989999999998</v>
      </c>
      <c r="U71" s="20">
        <f>IF(M71&gt;0,V71/M71,0)</f>
        <v>0.23698396775836492</v>
      </c>
      <c r="V71" s="53">
        <f>V68+V69+V70</f>
        <v>10701.959000000001</v>
      </c>
      <c r="W71" s="20">
        <f>IF(M71&gt;0,X71/M71,0)</f>
        <v>0.48468619765716686</v>
      </c>
      <c r="X71" s="53">
        <f>X68+X69+X70</f>
        <v>21887.944</v>
      </c>
      <c r="Y71" s="20">
        <f>IF(M71&gt;0,Z71/M71,0)</f>
        <v>0.39995792643769795</v>
      </c>
      <c r="Z71" s="53">
        <f>Z68+Z69+Z70</f>
        <v>18061.7</v>
      </c>
      <c r="AA71" s="54">
        <f>IF(M71&gt;0,AB71/M71,0)</f>
        <v>2.5108490001992958E-3</v>
      </c>
      <c r="AB71" s="55">
        <f>SUM(AB68:AB70)</f>
        <v>113.38742999999999</v>
      </c>
      <c r="AC71" s="54">
        <f>IF(M71&gt;0,(AC68*M68+AC69*M69+AC70*M70)/M71,0)</f>
        <v>2.4951759981399063E-3</v>
      </c>
      <c r="AD71" s="54">
        <f>IF(K71&gt;0,(K68*AD68+K69*AD69+K70*AD70)/K71,0)</f>
        <v>2.9667699647291482E-4</v>
      </c>
      <c r="AE71" s="51">
        <f>SUM(AE68:AE70)</f>
        <v>13.397089999999999</v>
      </c>
      <c r="AF71" s="52">
        <f>IF(K71&gt;0,(K68*AF68+K69*AF69+K70*AF70)/K71,0)</f>
        <v>0.21825068400986769</v>
      </c>
      <c r="AG71" s="57">
        <f>SUM(AG68:AG70)</f>
        <v>101.3040728</v>
      </c>
      <c r="AH71" s="52">
        <f>IF(AND(AB71&gt;0),((AB68*AH68+AB69*AH69+AB70*AH70)/AB71),0)</f>
        <v>0.88304778461693167</v>
      </c>
      <c r="AI71" s="56">
        <f t="shared" si="2"/>
        <v>0.88232323941951885</v>
      </c>
      <c r="AJ71" s="50">
        <f>SUM(AJ68:AJ70)</f>
        <v>511</v>
      </c>
      <c r="AK71" s="20">
        <f>IF(AJ71&gt;0,(AK68*AJ68+AK69*AJ69+AK70*AJ70)/AJ71,0)</f>
        <v>9.1618395303326799E-2</v>
      </c>
      <c r="AL71" s="52">
        <f>IF(K71&gt;0,(AL68*K68+AL69*K69+AL70*K70)/K71,0)</f>
        <v>0.21395329772268551</v>
      </c>
      <c r="AM71" s="136">
        <f>IF(L71&gt;0,(AM68*K68+AM69*K69+AM70*K70)/K71,0)</f>
        <v>0.21817107382413506</v>
      </c>
      <c r="AN71" s="57">
        <f>SUM(AN68:AN70)</f>
        <v>99.282562900000016</v>
      </c>
      <c r="AO71" s="137">
        <f>SUM(AO68:AO70)</f>
        <v>101.1389836</v>
      </c>
      <c r="AP71" s="55"/>
      <c r="AQ71" s="55">
        <f>SUM(AQ68:AQ70)</f>
        <v>501.86</v>
      </c>
      <c r="AR71" s="102"/>
      <c r="AS71" s="103">
        <f>AR70</f>
        <v>1170.2199999999998</v>
      </c>
      <c r="AT71" s="50">
        <f>SUM(AT68:AT70)</f>
        <v>0</v>
      </c>
      <c r="AU71" s="58"/>
      <c r="AV71" s="57"/>
      <c r="AW71" s="57"/>
      <c r="AX71" s="57"/>
      <c r="AY71" s="57"/>
    </row>
    <row r="72" spans="1:51" x14ac:dyDescent="0.2">
      <c r="A72" s="186">
        <v>18</v>
      </c>
      <c r="B72" s="22">
        <v>1</v>
      </c>
      <c r="C72" s="10" t="s">
        <v>48</v>
      </c>
      <c r="D72" s="11">
        <v>9831</v>
      </c>
      <c r="E72" s="11">
        <v>0</v>
      </c>
      <c r="F72" s="11">
        <v>12963</v>
      </c>
      <c r="G72" s="12">
        <v>1.7</v>
      </c>
      <c r="H72" s="12">
        <v>5.5</v>
      </c>
      <c r="I72" s="11">
        <v>14849</v>
      </c>
      <c r="J72" s="121">
        <v>11</v>
      </c>
      <c r="K72" s="11">
        <v>16140</v>
      </c>
      <c r="L72" s="13">
        <v>7.3999999999999996E-2</v>
      </c>
      <c r="M72" s="23">
        <f>ROUND(K72*(1-L72),0)</f>
        <v>14946</v>
      </c>
      <c r="N72" s="14">
        <v>0.61699999999999999</v>
      </c>
      <c r="O72" s="24">
        <f>M72*N72</f>
        <v>9221.6820000000007</v>
      </c>
      <c r="P72" s="13">
        <v>0.224</v>
      </c>
      <c r="Q72" s="24">
        <f>M72*P72</f>
        <v>3347.904</v>
      </c>
      <c r="R72" s="15">
        <v>0.159</v>
      </c>
      <c r="S72" s="143">
        <v>0.23910000000000001</v>
      </c>
      <c r="T72" s="24">
        <f>M72*R72</f>
        <v>2376.4140000000002</v>
      </c>
      <c r="U72" s="25">
        <v>0.253</v>
      </c>
      <c r="V72" s="24">
        <f>M72*U72</f>
        <v>3781.3380000000002</v>
      </c>
      <c r="W72" s="15">
        <v>0.48099999999999998</v>
      </c>
      <c r="X72" s="24">
        <f>M72*W72</f>
        <v>7189.0259999999998</v>
      </c>
      <c r="Y72" s="15">
        <v>0.39</v>
      </c>
      <c r="Z72" s="24">
        <f>Y72*M72</f>
        <v>5828.9400000000005</v>
      </c>
      <c r="AA72" s="16">
        <v>2.5000000000000001E-3</v>
      </c>
      <c r="AB72" s="17">
        <f>M72*AA72</f>
        <v>37.365000000000002</v>
      </c>
      <c r="AC72" s="26">
        <f>IF(M72&gt;0,(AE72+AN72)/M72,0)</f>
        <v>2.5558477719791251E-3</v>
      </c>
      <c r="AD72" s="16">
        <v>2.9999999999999997E-4</v>
      </c>
      <c r="AE72" s="23">
        <f>AD72*M72</f>
        <v>4.4837999999999996</v>
      </c>
      <c r="AF72" s="114">
        <v>0.21809999999999999</v>
      </c>
      <c r="AG72" s="29">
        <f>AJ72*(1-AK72)*AF72</f>
        <v>34.297751699999999</v>
      </c>
      <c r="AH72" s="27">
        <f>IF(AND(AF72&gt;0,AD72&gt;0,AA72&gt;0),((AA72-AD72)*AF72)/((AF72-AD72)*AA72),0)</f>
        <v>0.88121212121212134</v>
      </c>
      <c r="AI72" s="59">
        <f t="shared" si="2"/>
        <v>0.88385886009953252</v>
      </c>
      <c r="AJ72" s="11">
        <v>173</v>
      </c>
      <c r="AK72" s="13">
        <v>9.0999999999999998E-2</v>
      </c>
      <c r="AL72" s="14">
        <v>0.21440000000000001</v>
      </c>
      <c r="AM72" s="130">
        <v>0.2205</v>
      </c>
      <c r="AN72" s="29">
        <f>AJ72*(1-AK72)*AL72</f>
        <v>33.7159008</v>
      </c>
      <c r="AO72" s="131">
        <f>AJ72*(1-AK72)*AM72</f>
        <v>34.675168499999998</v>
      </c>
      <c r="AP72" s="18">
        <v>1.6</v>
      </c>
      <c r="AQ72" s="18"/>
      <c r="AR72" s="98">
        <f>AR70+AJ72-AQ72</f>
        <v>1343.2199999999998</v>
      </c>
      <c r="AS72" s="99"/>
      <c r="AT72" s="11"/>
      <c r="AU72" s="30"/>
      <c r="AV72" s="19"/>
      <c r="AW72" s="19"/>
      <c r="AX72" s="19"/>
      <c r="AY72" s="19"/>
    </row>
    <row r="73" spans="1:51" x14ac:dyDescent="0.2">
      <c r="A73" s="184"/>
      <c r="B73" s="32">
        <v>2</v>
      </c>
      <c r="C73" s="10" t="s">
        <v>51</v>
      </c>
      <c r="D73" s="33">
        <v>18600</v>
      </c>
      <c r="E73" s="33">
        <v>0</v>
      </c>
      <c r="F73" s="33">
        <v>14185</v>
      </c>
      <c r="G73" s="34">
        <v>1.4</v>
      </c>
      <c r="H73" s="34">
        <v>5</v>
      </c>
      <c r="I73" s="33">
        <v>15600</v>
      </c>
      <c r="J73" s="122">
        <v>10.6</v>
      </c>
      <c r="K73" s="33">
        <v>15568</v>
      </c>
      <c r="L73" s="35">
        <v>7.5999999999999998E-2</v>
      </c>
      <c r="M73" s="36">
        <f>ROUND(K73*(1-L73),0)</f>
        <v>14385</v>
      </c>
      <c r="N73" s="37">
        <v>0.629</v>
      </c>
      <c r="O73" s="24">
        <f>M73*N73</f>
        <v>9048.1650000000009</v>
      </c>
      <c r="P73" s="35">
        <v>0.25900000000000001</v>
      </c>
      <c r="Q73" s="24">
        <f>M73*P73</f>
        <v>3725.7150000000001</v>
      </c>
      <c r="R73" s="38">
        <v>0.112</v>
      </c>
      <c r="S73" s="134">
        <v>0.2243</v>
      </c>
      <c r="T73" s="24">
        <f>M73*R73</f>
        <v>1611.1200000000001</v>
      </c>
      <c r="U73" s="27">
        <v>0.22800000000000001</v>
      </c>
      <c r="V73" s="24">
        <f>M73*U73</f>
        <v>3279.78</v>
      </c>
      <c r="W73" s="38">
        <v>0.48799999999999999</v>
      </c>
      <c r="X73" s="24">
        <f>M73*W73</f>
        <v>7019.88</v>
      </c>
      <c r="Y73" s="38">
        <v>0.39</v>
      </c>
      <c r="Z73" s="24">
        <f>Y73*M73</f>
        <v>5610.1500000000005</v>
      </c>
      <c r="AA73" s="39">
        <v>2.4599999999999999E-3</v>
      </c>
      <c r="AB73" s="17">
        <f>M73*AA73</f>
        <v>35.387099999999997</v>
      </c>
      <c r="AC73" s="26">
        <f>IF(M73&gt;0,(AE73+AN73)/M73,0)</f>
        <v>2.5477664233576639E-3</v>
      </c>
      <c r="AD73" s="39">
        <v>2.9999999999999997E-4</v>
      </c>
      <c r="AE73" s="36">
        <f>AD73*M73</f>
        <v>4.3154999999999992</v>
      </c>
      <c r="AF73" s="27">
        <v>0.2152</v>
      </c>
      <c r="AG73" s="40">
        <f>AJ73*(1-AK73)*AF73</f>
        <v>32.899776000000003</v>
      </c>
      <c r="AH73" s="27">
        <f>IF(AND(AF73&gt;0,AD73&gt;0,AA73&gt;0),((AA73-AD73)*AF73)/((AF73-AD73)*AA73),0)</f>
        <v>0.87927453495102659</v>
      </c>
      <c r="AI73" s="28">
        <f t="shared" si="2"/>
        <v>0.88350299805911425</v>
      </c>
      <c r="AJ73" s="33">
        <v>168</v>
      </c>
      <c r="AK73" s="35">
        <v>0.09</v>
      </c>
      <c r="AL73" s="37">
        <v>0.21149999999999999</v>
      </c>
      <c r="AM73" s="132">
        <v>0.2137</v>
      </c>
      <c r="AN73" s="40">
        <f>AJ73*(1-AK73)*AL73</f>
        <v>32.334119999999999</v>
      </c>
      <c r="AO73" s="133">
        <f>AJ73*(1-AK73)*AM73</f>
        <v>32.670456000000001</v>
      </c>
      <c r="AP73" s="41">
        <v>1.6</v>
      </c>
      <c r="AQ73" s="41"/>
      <c r="AR73" s="117">
        <f>AR72+AJ73-AQ73</f>
        <v>1511.2199999999998</v>
      </c>
      <c r="AS73" s="101"/>
      <c r="AT73" s="42"/>
      <c r="AU73" s="43"/>
      <c r="AV73" s="44"/>
      <c r="AW73" s="44"/>
      <c r="AX73" s="44"/>
      <c r="AY73" s="44"/>
    </row>
    <row r="74" spans="1:51" x14ac:dyDescent="0.2">
      <c r="A74" s="184"/>
      <c r="B74" s="32">
        <v>3</v>
      </c>
      <c r="C74" s="10" t="s">
        <v>52</v>
      </c>
      <c r="D74" s="42">
        <v>15200</v>
      </c>
      <c r="E74" s="42">
        <v>1</v>
      </c>
      <c r="F74" s="42">
        <v>15800</v>
      </c>
      <c r="G74" s="36">
        <v>1.8</v>
      </c>
      <c r="H74" s="36">
        <v>5.7</v>
      </c>
      <c r="I74" s="42">
        <v>16438</v>
      </c>
      <c r="J74" s="36">
        <v>9.9</v>
      </c>
      <c r="K74" s="42">
        <v>15605</v>
      </c>
      <c r="L74" s="38">
        <v>7.2999999999999995E-2</v>
      </c>
      <c r="M74" s="36">
        <f>ROUND(K74*(1-L74),0)</f>
        <v>14466</v>
      </c>
      <c r="N74" s="27">
        <v>0.64600000000000002</v>
      </c>
      <c r="O74" s="24">
        <f>M74*N74</f>
        <v>9345.0360000000001</v>
      </c>
      <c r="P74" s="38">
        <v>0.219</v>
      </c>
      <c r="Q74" s="24">
        <f>M74*P74</f>
        <v>3168.0540000000001</v>
      </c>
      <c r="R74" s="38">
        <v>0.13500000000000001</v>
      </c>
      <c r="S74" s="134">
        <v>0.21840000000000001</v>
      </c>
      <c r="T74" s="24">
        <f>M74*R74</f>
        <v>1952.91</v>
      </c>
      <c r="U74" s="27">
        <v>0.22700000000000001</v>
      </c>
      <c r="V74" s="24">
        <f>M74*U74</f>
        <v>3283.7820000000002</v>
      </c>
      <c r="W74" s="38">
        <v>0.48899999999999999</v>
      </c>
      <c r="X74" s="24">
        <f>M74*W74</f>
        <v>7073.8739999999998</v>
      </c>
      <c r="Y74" s="38">
        <v>0.39</v>
      </c>
      <c r="Z74" s="24">
        <f>Y74*M74</f>
        <v>5641.74</v>
      </c>
      <c r="AA74" s="46">
        <v>2.5300000000000001E-3</v>
      </c>
      <c r="AB74" s="17">
        <f>M74*AA74</f>
        <v>36.598980000000005</v>
      </c>
      <c r="AC74" s="26">
        <f>IF(M74&gt;0,(AE74+AN74)/M74,0)</f>
        <v>2.6036545831605142E-3</v>
      </c>
      <c r="AD74" s="46">
        <v>2.9999999999999997E-4</v>
      </c>
      <c r="AE74" s="36">
        <f>AD74*M74</f>
        <v>4.3397999999999994</v>
      </c>
      <c r="AF74" s="27">
        <v>0.21690000000000001</v>
      </c>
      <c r="AG74" s="40">
        <f>AJ74*(1-AK74)*AF74</f>
        <v>34.700529600000003</v>
      </c>
      <c r="AH74" s="27">
        <f>IF(AND(AF74&gt;0,AD74&gt;0,AA74&gt;0),((AA74-AD74)*AF74)/((AF74-AD74)*AA74),0)</f>
        <v>0.88264373227639514</v>
      </c>
      <c r="AI74" s="28">
        <f t="shared" si="2"/>
        <v>0.88605346377622873</v>
      </c>
      <c r="AJ74" s="42">
        <v>176</v>
      </c>
      <c r="AK74" s="38">
        <v>9.0999999999999998E-2</v>
      </c>
      <c r="AL74" s="27">
        <v>0.20830000000000001</v>
      </c>
      <c r="AM74" s="134">
        <v>0.2077</v>
      </c>
      <c r="AN74" s="40">
        <f>AJ74*(1-AK74)*AL74</f>
        <v>33.3246672</v>
      </c>
      <c r="AO74" s="135">
        <f>AJ74*(1-AK74)*AM74</f>
        <v>33.228676800000002</v>
      </c>
      <c r="AP74" s="17">
        <v>1.65</v>
      </c>
      <c r="AQ74" s="17"/>
      <c r="AR74" s="117">
        <f>AR73+AJ74-AQ74</f>
        <v>1687.2199999999998</v>
      </c>
      <c r="AS74" s="101"/>
      <c r="AT74" s="42"/>
      <c r="AU74" s="47"/>
      <c r="AV74" s="40"/>
      <c r="AW74" s="40"/>
      <c r="AX74" s="40"/>
      <c r="AY74" s="40"/>
    </row>
    <row r="75" spans="1:51" s="21" customFormat="1" ht="13.5" thickBot="1" x14ac:dyDescent="0.25">
      <c r="A75" s="185"/>
      <c r="B75" s="48" t="s">
        <v>35</v>
      </c>
      <c r="C75" s="49"/>
      <c r="D75" s="50">
        <f>SUM(D72:D74)</f>
        <v>43631</v>
      </c>
      <c r="E75" s="50"/>
      <c r="F75" s="50">
        <f>SUM(F72:F74)</f>
        <v>42948</v>
      </c>
      <c r="G75" s="51"/>
      <c r="H75" s="51"/>
      <c r="I75" s="50">
        <f>SUM(I72:I74)</f>
        <v>46887</v>
      </c>
      <c r="J75" s="51"/>
      <c r="K75" s="50">
        <f>SUM(K72:K74)</f>
        <v>47313</v>
      </c>
      <c r="L75" s="20">
        <f>IF(K75&gt;0,(K72*L72+K73*L73+K74*L74)/K75,0)</f>
        <v>7.4328260731722773E-2</v>
      </c>
      <c r="M75" s="51">
        <f>M72+M73+M74</f>
        <v>43797</v>
      </c>
      <c r="N75" s="52">
        <f>IF(M75&gt;0,O75/M75,0)</f>
        <v>0.63051996712103575</v>
      </c>
      <c r="O75" s="53">
        <f>O72+O73+O74</f>
        <v>27614.883000000002</v>
      </c>
      <c r="P75" s="20">
        <f>IF(M75&gt;0,Q75/M75,0)</f>
        <v>0.23384416740872663</v>
      </c>
      <c r="Q75" s="53">
        <f>Q72+Q73+Q74</f>
        <v>10241.673000000001</v>
      </c>
      <c r="R75" s="20">
        <f>IF(M75&gt;0,T75/M75,0)</f>
        <v>0.1356358654702377</v>
      </c>
      <c r="S75" s="136"/>
      <c r="T75" s="53">
        <f>T72+T73+T74</f>
        <v>5940.4440000000004</v>
      </c>
      <c r="U75" s="20">
        <f>IF(M75&gt;0,V75/M75,0)</f>
        <v>0.23620110966504559</v>
      </c>
      <c r="V75" s="53">
        <f>V72+V73+V74</f>
        <v>10344.900000000001</v>
      </c>
      <c r="W75" s="20">
        <f>IF(M75&gt;0,X75/M75,0)</f>
        <v>0.48594150284266041</v>
      </c>
      <c r="X75" s="53">
        <f>X72+X73+X74</f>
        <v>21282.78</v>
      </c>
      <c r="Y75" s="20">
        <f>IF(M75&gt;0,Z75/M75,0)</f>
        <v>0.39</v>
      </c>
      <c r="Z75" s="53">
        <f>Z72+Z73+Z74</f>
        <v>17080.830000000002</v>
      </c>
      <c r="AA75" s="54">
        <f>IF(M75&gt;0,AB75/M75,0)</f>
        <v>2.496771011713131E-3</v>
      </c>
      <c r="AB75" s="55">
        <f>SUM(AB72:AB74)</f>
        <v>109.35108</v>
      </c>
      <c r="AC75" s="54">
        <f>IF(M75&gt;0,(AC72*M72+AC73*M73+AC74*M74)/M75,0)</f>
        <v>2.5689839030070554E-3</v>
      </c>
      <c r="AD75" s="54">
        <f>IF(K75&gt;0,(K72*AD72+K73*AD73+K74*AD74)/K75,0)</f>
        <v>2.9999999999999997E-4</v>
      </c>
      <c r="AE75" s="51">
        <f>SUM(AE72:AE74)</f>
        <v>13.139099999999999</v>
      </c>
      <c r="AF75" s="52">
        <f>IF(K75&gt;0,(K72*AF72+K73*AF73+K74*AF74)/K75,0)</f>
        <v>0.21674998626170397</v>
      </c>
      <c r="AG75" s="57">
        <f>SUM(AG72:AG74)</f>
        <v>101.8980573</v>
      </c>
      <c r="AH75" s="52">
        <f>IF(AND(AB75&gt;0),((AB72*AH72+AB73*AH73+AB74*AH74)/AB75),0)</f>
        <v>0.88106424837839314</v>
      </c>
      <c r="AI75" s="56">
        <f t="shared" si="2"/>
        <v>0.88447728252181634</v>
      </c>
      <c r="AJ75" s="50">
        <f>SUM(AJ72:AJ74)</f>
        <v>517</v>
      </c>
      <c r="AK75" s="20">
        <f>IF(AJ75&gt;0,(AK72*AJ72+AK73*AJ73+AK74*AJ74)/AJ75,0)</f>
        <v>9.0675048355899415E-2</v>
      </c>
      <c r="AL75" s="52">
        <f>IF(K75&gt;0,(AL72*K72+AL73*K73+AL74*K74)/K75,0)</f>
        <v>0.21143384482066244</v>
      </c>
      <c r="AM75" s="136">
        <f>IF(L75&gt;0,(AM72*K72+AM73*K73+AM74*K74)/K75,0)</f>
        <v>0.21404075201318876</v>
      </c>
      <c r="AN75" s="57">
        <f>SUM(AN72:AN74)</f>
        <v>99.374687999999992</v>
      </c>
      <c r="AO75" s="137">
        <f>SUM(AO72:AO74)</f>
        <v>100.5743013</v>
      </c>
      <c r="AP75" s="55"/>
      <c r="AQ75" s="55">
        <f>SUM(AQ72:AQ74)</f>
        <v>0</v>
      </c>
      <c r="AR75" s="102"/>
      <c r="AS75" s="103">
        <f>AR74</f>
        <v>1687.2199999999998</v>
      </c>
      <c r="AT75" s="50">
        <f>SUM(AT72:AT74)</f>
        <v>0</v>
      </c>
      <c r="AU75" s="58"/>
      <c r="AV75" s="57"/>
      <c r="AW75" s="57"/>
      <c r="AX75" s="57"/>
      <c r="AY75" s="57"/>
    </row>
    <row r="76" spans="1:51" x14ac:dyDescent="0.2">
      <c r="A76" s="186">
        <v>19</v>
      </c>
      <c r="B76" s="22">
        <v>1</v>
      </c>
      <c r="C76" s="10" t="s">
        <v>49</v>
      </c>
      <c r="D76" s="11">
        <v>12052</v>
      </c>
      <c r="E76" s="11">
        <v>0</v>
      </c>
      <c r="F76" s="11">
        <v>13743</v>
      </c>
      <c r="G76" s="12">
        <v>1.3</v>
      </c>
      <c r="H76" s="12">
        <v>5.4</v>
      </c>
      <c r="I76" s="11">
        <v>15054</v>
      </c>
      <c r="J76" s="12">
        <v>10</v>
      </c>
      <c r="K76" s="11">
        <v>15593</v>
      </c>
      <c r="L76" s="13">
        <v>7.8E-2</v>
      </c>
      <c r="M76" s="23">
        <f>ROUND(K76*(1-L76),0)</f>
        <v>14377</v>
      </c>
      <c r="N76" s="14">
        <v>0.60399999999999998</v>
      </c>
      <c r="O76" s="24">
        <f>M76*N76</f>
        <v>8683.7080000000005</v>
      </c>
      <c r="P76" s="13">
        <v>0.29199999999999998</v>
      </c>
      <c r="Q76" s="24">
        <f>M76*P76</f>
        <v>4198.0839999999998</v>
      </c>
      <c r="R76" s="15">
        <v>0.104</v>
      </c>
      <c r="S76" s="143">
        <v>0.2334</v>
      </c>
      <c r="T76" s="24">
        <f>M76*R76</f>
        <v>1495.2079999999999</v>
      </c>
      <c r="U76" s="25">
        <v>0.223</v>
      </c>
      <c r="V76" s="24">
        <f>M76*U76</f>
        <v>3206.0709999999999</v>
      </c>
      <c r="W76" s="15">
        <v>0.48499999999999999</v>
      </c>
      <c r="X76" s="24">
        <f>M76*W76</f>
        <v>6972.8450000000003</v>
      </c>
      <c r="Y76" s="15">
        <v>0.38</v>
      </c>
      <c r="Z76" s="24">
        <f>Y76*M76</f>
        <v>5463.26</v>
      </c>
      <c r="AA76" s="16">
        <v>2.3900000000000002E-3</v>
      </c>
      <c r="AB76" s="17">
        <f>M76*AA76</f>
        <v>34.36103</v>
      </c>
      <c r="AC76" s="26">
        <f>IF(M76&gt;0,(AE76+AN76)/M76,0)</f>
        <v>2.5697744452945681E-3</v>
      </c>
      <c r="AD76" s="16">
        <v>3.1E-4</v>
      </c>
      <c r="AE76" s="23">
        <f>AD76*M76</f>
        <v>4.4568700000000003</v>
      </c>
      <c r="AF76" s="114">
        <v>0.21609999999999999</v>
      </c>
      <c r="AG76" s="29">
        <f>AJ76*(1-AK76)*AF76</f>
        <v>33.721540599999997</v>
      </c>
      <c r="AH76" s="27">
        <f>IF(AND(AF76&gt;0,AD76&gt;0,AA76&gt;0),((AA76-AD76)*AF76)/((AF76-AD76)*AA76),0)</f>
        <v>0.87154313400541861</v>
      </c>
      <c r="AI76" s="59">
        <f t="shared" si="2"/>
        <v>0.88067813288708297</v>
      </c>
      <c r="AJ76" s="11">
        <v>173</v>
      </c>
      <c r="AK76" s="13">
        <v>9.8000000000000004E-2</v>
      </c>
      <c r="AL76" s="14">
        <v>0.2082</v>
      </c>
      <c r="AM76" s="130">
        <v>0.2082</v>
      </c>
      <c r="AN76" s="29">
        <f>AJ76*(1-AK76)*AL76</f>
        <v>32.488777200000001</v>
      </c>
      <c r="AO76" s="131">
        <f>AJ76*(1-AK76)*AM76</f>
        <v>32.488777200000001</v>
      </c>
      <c r="AP76" s="18">
        <v>1.75</v>
      </c>
      <c r="AQ76" s="18"/>
      <c r="AR76" s="98">
        <f>AR74+AJ76-AQ76</f>
        <v>1860.2199999999998</v>
      </c>
      <c r="AS76" s="99"/>
      <c r="AT76" s="11"/>
      <c r="AU76" s="30"/>
      <c r="AV76" s="19"/>
      <c r="AW76" s="19"/>
      <c r="AX76" s="19"/>
      <c r="AY76" s="19"/>
    </row>
    <row r="77" spans="1:51" x14ac:dyDescent="0.2">
      <c r="A77" s="184"/>
      <c r="B77" s="32">
        <v>2</v>
      </c>
      <c r="C77" s="10" t="s">
        <v>51</v>
      </c>
      <c r="D77" s="33">
        <v>15977</v>
      </c>
      <c r="E77" s="33">
        <v>2</v>
      </c>
      <c r="F77" s="33">
        <v>13079</v>
      </c>
      <c r="G77" s="34">
        <v>1.2</v>
      </c>
      <c r="H77" s="34">
        <v>5.5</v>
      </c>
      <c r="I77" s="33">
        <v>14756</v>
      </c>
      <c r="J77" s="34">
        <v>10.3</v>
      </c>
      <c r="K77" s="33">
        <v>15584</v>
      </c>
      <c r="L77" s="35">
        <v>7.9000000000000001E-2</v>
      </c>
      <c r="M77" s="36">
        <f>ROUND(K77*(1-L77),0)</f>
        <v>14353</v>
      </c>
      <c r="N77" s="37">
        <v>0.56499999999999995</v>
      </c>
      <c r="O77" s="24">
        <f>M77*N77</f>
        <v>8109.4449999999988</v>
      </c>
      <c r="P77" s="35">
        <v>0.33400000000000002</v>
      </c>
      <c r="Q77" s="24">
        <f>M77*P77</f>
        <v>4793.902</v>
      </c>
      <c r="R77" s="38">
        <v>0.10100000000000001</v>
      </c>
      <c r="S77" s="134">
        <v>0.2278</v>
      </c>
      <c r="T77" s="24">
        <f>M77*R77</f>
        <v>1449.653</v>
      </c>
      <c r="U77" s="27">
        <v>0.23100000000000001</v>
      </c>
      <c r="V77" s="24">
        <f>M77*U77</f>
        <v>3315.5430000000001</v>
      </c>
      <c r="W77" s="38">
        <v>0.48899999999999999</v>
      </c>
      <c r="X77" s="24">
        <f>M77*W77</f>
        <v>7018.6170000000002</v>
      </c>
      <c r="Y77" s="38">
        <v>0.39</v>
      </c>
      <c r="Z77" s="24">
        <f>Y77*M77</f>
        <v>5597.67</v>
      </c>
      <c r="AA77" s="39">
        <v>2.4099999999999998E-3</v>
      </c>
      <c r="AB77" s="17">
        <f>M77*AA77</f>
        <v>34.590730000000001</v>
      </c>
      <c r="AC77" s="26">
        <f>IF(M77&gt;0,(AE77+AN77)/M77,0)</f>
        <v>2.5844816275343136E-3</v>
      </c>
      <c r="AD77" s="39">
        <v>2.9999999999999997E-4</v>
      </c>
      <c r="AE77" s="36">
        <f>AD77*M77</f>
        <v>4.3058999999999994</v>
      </c>
      <c r="AF77" s="27">
        <v>0.22140000000000001</v>
      </c>
      <c r="AG77" s="40">
        <f>AJ77*(1-AK77)*AF77</f>
        <v>33.624460800000008</v>
      </c>
      <c r="AH77" s="27">
        <f>IF(AND(AF77&gt;0,AD77&gt;0,AA77&gt;0),((AA77-AD77)*AF77)/((AF77-AD77)*AA77),0)</f>
        <v>0.8767066215508651</v>
      </c>
      <c r="AI77" s="28">
        <f t="shared" si="2"/>
        <v>0.88515251218546465</v>
      </c>
      <c r="AJ77" s="33">
        <v>168</v>
      </c>
      <c r="AK77" s="35">
        <v>9.6000000000000002E-2</v>
      </c>
      <c r="AL77" s="37">
        <v>0.21590000000000001</v>
      </c>
      <c r="AM77" s="132">
        <v>0.22159999999999999</v>
      </c>
      <c r="AN77" s="40">
        <f>AJ77*(1-AK77)*AL77</f>
        <v>32.789164800000002</v>
      </c>
      <c r="AO77" s="133">
        <f>AJ77*(1-AK77)*AM77</f>
        <v>33.654835200000001</v>
      </c>
      <c r="AP77" s="41">
        <v>1.6</v>
      </c>
      <c r="AQ77" s="41"/>
      <c r="AR77" s="117">
        <f>AR76+AJ77-AQ77</f>
        <v>2028.2199999999998</v>
      </c>
      <c r="AS77" s="101"/>
      <c r="AT77" s="42"/>
      <c r="AU77" s="43"/>
      <c r="AV77" s="44"/>
      <c r="AW77" s="44"/>
      <c r="AX77" s="44"/>
      <c r="AY77" s="44"/>
    </row>
    <row r="78" spans="1:51" x14ac:dyDescent="0.2">
      <c r="A78" s="184"/>
      <c r="B78" s="32">
        <v>3</v>
      </c>
      <c r="C78" s="10" t="s">
        <v>52</v>
      </c>
      <c r="D78" s="42">
        <v>17600</v>
      </c>
      <c r="E78" s="42">
        <v>0</v>
      </c>
      <c r="F78" s="42">
        <v>14555</v>
      </c>
      <c r="G78" s="36">
        <v>1.3</v>
      </c>
      <c r="H78" s="36">
        <v>5.3</v>
      </c>
      <c r="I78" s="42">
        <v>15927</v>
      </c>
      <c r="J78" s="123">
        <v>10.199999999999999</v>
      </c>
      <c r="K78" s="42">
        <v>15395</v>
      </c>
      <c r="L78" s="38">
        <v>7.6999999999999999E-2</v>
      </c>
      <c r="M78" s="36">
        <f>ROUND(K78*(1-L78),0)</f>
        <v>14210</v>
      </c>
      <c r="N78" s="27">
        <v>0.57999999999999996</v>
      </c>
      <c r="O78" s="24">
        <f>M78*N78</f>
        <v>8241.7999999999993</v>
      </c>
      <c r="P78" s="38">
        <v>0.20200000000000001</v>
      </c>
      <c r="Q78" s="24">
        <f>M78*P78</f>
        <v>2870.42</v>
      </c>
      <c r="R78" s="38">
        <v>0.218</v>
      </c>
      <c r="S78" s="134">
        <v>0.21659999999999999</v>
      </c>
      <c r="T78" s="24">
        <f>M78*R78</f>
        <v>3097.78</v>
      </c>
      <c r="U78" s="27">
        <v>0.22800000000000001</v>
      </c>
      <c r="V78" s="24">
        <f>M78*U78</f>
        <v>3239.88</v>
      </c>
      <c r="W78" s="38">
        <v>0.48899999999999999</v>
      </c>
      <c r="X78" s="24">
        <f>M78*W78</f>
        <v>6948.69</v>
      </c>
      <c r="Y78" s="38">
        <v>0.38</v>
      </c>
      <c r="Z78" s="24">
        <f>Y78*M78</f>
        <v>5399.8</v>
      </c>
      <c r="AA78" s="46">
        <v>2.5000000000000001E-3</v>
      </c>
      <c r="AB78" s="17">
        <f>M78*AA78</f>
        <v>35.524999999999999</v>
      </c>
      <c r="AC78" s="26">
        <f>IF(M78&gt;0,(AE78+AN78)/M78,0)</f>
        <v>2.6864032653061225E-3</v>
      </c>
      <c r="AD78" s="46">
        <v>2.9999999999999997E-4</v>
      </c>
      <c r="AE78" s="36">
        <f>AD78*M78</f>
        <v>4.2629999999999999</v>
      </c>
      <c r="AF78" s="27">
        <v>0.22120000000000001</v>
      </c>
      <c r="AG78" s="40">
        <f>AJ78*(1-AK78)*AF78</f>
        <v>34.986319200000004</v>
      </c>
      <c r="AH78" s="27">
        <f>IF(AND(AF78&gt;0,AD78&gt;0,AA78&gt;0),((AA78-AD78)*AF78)/((AF78-AD78)*AA78),0)</f>
        <v>0.88119511090991409</v>
      </c>
      <c r="AI78" s="28">
        <f t="shared" si="2"/>
        <v>0.88957125639120072</v>
      </c>
      <c r="AJ78" s="42">
        <v>174</v>
      </c>
      <c r="AK78" s="38">
        <v>9.0999999999999998E-2</v>
      </c>
      <c r="AL78" s="27">
        <v>0.21440000000000001</v>
      </c>
      <c r="AM78" s="134">
        <v>0.21820000000000001</v>
      </c>
      <c r="AN78" s="40">
        <f>AJ78*(1-AK78)*AL78</f>
        <v>33.910790400000003</v>
      </c>
      <c r="AO78" s="135">
        <f>AJ78*(1-AK78)*AM78</f>
        <v>34.5118212</v>
      </c>
      <c r="AP78" s="17">
        <v>1.68</v>
      </c>
      <c r="AQ78" s="17"/>
      <c r="AR78" s="117">
        <f>AR77+AJ78-AQ78</f>
        <v>2202.2199999999998</v>
      </c>
      <c r="AS78" s="101"/>
      <c r="AT78" s="42"/>
      <c r="AU78" s="47"/>
      <c r="AV78" s="40"/>
      <c r="AW78" s="40"/>
      <c r="AX78" s="40"/>
      <c r="AY78" s="40"/>
    </row>
    <row r="79" spans="1:51" s="21" customFormat="1" ht="13.5" thickBot="1" x14ac:dyDescent="0.25">
      <c r="A79" s="185"/>
      <c r="B79" s="48" t="s">
        <v>35</v>
      </c>
      <c r="C79" s="49"/>
      <c r="D79" s="50">
        <f>SUM(D76:D78)</f>
        <v>45629</v>
      </c>
      <c r="E79" s="50"/>
      <c r="F79" s="50">
        <f>SUM(F76:F78)</f>
        <v>41377</v>
      </c>
      <c r="G79" s="51"/>
      <c r="H79" s="51"/>
      <c r="I79" s="50">
        <f>SUM(I76:I78)</f>
        <v>45737</v>
      </c>
      <c r="J79" s="51"/>
      <c r="K79" s="50">
        <f>SUM(K76:K78)</f>
        <v>46572</v>
      </c>
      <c r="L79" s="20">
        <f>IF(K79&gt;0,(K76*L76+K77*L77+K78*L78)/K79,0)</f>
        <v>7.8004058232414325E-2</v>
      </c>
      <c r="M79" s="51">
        <f>M76+M77+M78</f>
        <v>42940</v>
      </c>
      <c r="N79" s="52">
        <f>IF(M79&gt;0,O79/M79,0)</f>
        <v>0.5830217279925477</v>
      </c>
      <c r="O79" s="53">
        <f>O76+O77+O78</f>
        <v>25034.952999999998</v>
      </c>
      <c r="P79" s="20">
        <f>IF(M79&gt;0,Q79/M79,0)</f>
        <v>0.27625537959944108</v>
      </c>
      <c r="Q79" s="53">
        <f>Q76+Q77+Q78</f>
        <v>11862.406000000001</v>
      </c>
      <c r="R79" s="20">
        <f>IF(M79&gt;0,T79/M79,0)</f>
        <v>0.14072289240801117</v>
      </c>
      <c r="S79" s="136"/>
      <c r="T79" s="53">
        <f>T76+T77+T78</f>
        <v>6042.6409999999996</v>
      </c>
      <c r="U79" s="20">
        <f>IF(M79&gt;0,V79/M79,0)</f>
        <v>0.22732869119701907</v>
      </c>
      <c r="V79" s="53">
        <f>V76+V77+V78</f>
        <v>9761.4939999999988</v>
      </c>
      <c r="W79" s="20">
        <f>IF(M79&gt;0,X79/M79,0)</f>
        <v>0.48766073591057285</v>
      </c>
      <c r="X79" s="53">
        <f>X76+X77+X78</f>
        <v>20940.151999999998</v>
      </c>
      <c r="Y79" s="20">
        <f>IF(M79&gt;0,Z79/M79,0)</f>
        <v>0.38334257102934327</v>
      </c>
      <c r="Z79" s="53">
        <f>Z76+Z77+Z78</f>
        <v>16460.73</v>
      </c>
      <c r="AA79" s="54">
        <f>IF(M79&gt;0,AB79/M79,0)</f>
        <v>2.4330870982766655E-3</v>
      </c>
      <c r="AB79" s="55">
        <f>SUM(AB76:AB78)</f>
        <v>104.47676000000001</v>
      </c>
      <c r="AC79" s="54">
        <f>IF(M79&gt;0,(AC76*M76+AC77*M77+AC78*M78)/M79,0)</f>
        <v>2.6132860363297628E-3</v>
      </c>
      <c r="AD79" s="54">
        <f>IF(K79&gt;0,(K76*AD76+K77*AD77+K78*AD78)/K79,0)</f>
        <v>3.0334814910246496E-4</v>
      </c>
      <c r="AE79" s="51">
        <f>SUM(AE76:AE78)</f>
        <v>13.02577</v>
      </c>
      <c r="AF79" s="52">
        <f>IF(K79&gt;0,(K76*AF76+K77*AF77+K78*AF78)/K79,0)</f>
        <v>0.21955936828995964</v>
      </c>
      <c r="AG79" s="57">
        <f>SUM(AG76:AG78)</f>
        <v>102.3323206</v>
      </c>
      <c r="AH79" s="52">
        <f>IF(AND(AB79&gt;0),((AB76*AH76+AB77*AH77+AB78*AH78)/AB79),0)</f>
        <v>0.87653462955978978</v>
      </c>
      <c r="AI79" s="56">
        <f t="shared" si="2"/>
        <v>0.88518248156391266</v>
      </c>
      <c r="AJ79" s="50">
        <f>SUM(AJ76:AJ78)</f>
        <v>515</v>
      </c>
      <c r="AK79" s="20">
        <f>IF(AJ79&gt;0,(AK76*AJ76+AK77*AJ77+AK78*AJ78)/AJ79,0)</f>
        <v>9.4982524271844657E-2</v>
      </c>
      <c r="AL79" s="52">
        <f>IF(K79&gt;0,(AL76*K76+AL77*K77+AL78*K78)/K79,0)</f>
        <v>0.21282608004809755</v>
      </c>
      <c r="AM79" s="136">
        <f>IF(L79&gt;0,(AM76*K76+AM77*K77+AM78*K78)/K79,0)</f>
        <v>0.21598956454522028</v>
      </c>
      <c r="AN79" s="57">
        <f>SUM(AN76:AN78)</f>
        <v>99.188732399999992</v>
      </c>
      <c r="AO79" s="137">
        <f>SUM(AO76:AO78)</f>
        <v>100.65543359999999</v>
      </c>
      <c r="AP79" s="55"/>
      <c r="AQ79" s="55">
        <f>SUM(AQ76:AQ78)</f>
        <v>0</v>
      </c>
      <c r="AR79" s="102"/>
      <c r="AS79" s="103">
        <f>AR78</f>
        <v>2202.2199999999998</v>
      </c>
      <c r="AT79" s="50">
        <f>SUM(AT76:AT78)</f>
        <v>0</v>
      </c>
      <c r="AU79" s="58"/>
      <c r="AV79" s="57"/>
      <c r="AW79" s="57"/>
      <c r="AX79" s="57"/>
      <c r="AY79" s="57"/>
    </row>
    <row r="80" spans="1:51" x14ac:dyDescent="0.2">
      <c r="A80" s="186">
        <v>20</v>
      </c>
      <c r="B80" s="22">
        <v>1</v>
      </c>
      <c r="C80" s="10" t="s">
        <v>49</v>
      </c>
      <c r="D80" s="11">
        <v>3500</v>
      </c>
      <c r="E80" s="11">
        <v>0</v>
      </c>
      <c r="F80" s="11">
        <v>14372</v>
      </c>
      <c r="G80" s="12">
        <v>1.1000000000000001</v>
      </c>
      <c r="H80" s="12">
        <v>4.4000000000000004</v>
      </c>
      <c r="I80" s="11">
        <v>15135</v>
      </c>
      <c r="J80" s="121">
        <v>10</v>
      </c>
      <c r="K80" s="11">
        <v>15289</v>
      </c>
      <c r="L80" s="13">
        <v>7.2999999999999995E-2</v>
      </c>
      <c r="M80" s="23">
        <f>ROUND(K80*(1-L80),0)</f>
        <v>14173</v>
      </c>
      <c r="N80" s="14">
        <v>0.65900000000000003</v>
      </c>
      <c r="O80" s="24">
        <f>M80*N80</f>
        <v>9340.0069999999996</v>
      </c>
      <c r="P80" s="13">
        <v>0.26300000000000001</v>
      </c>
      <c r="Q80" s="24">
        <f>M80*P80</f>
        <v>3727.4990000000003</v>
      </c>
      <c r="R80" s="15">
        <v>7.8E-2</v>
      </c>
      <c r="S80" s="143">
        <v>0.20910000000000001</v>
      </c>
      <c r="T80" s="24">
        <f>M80*R80</f>
        <v>1105.4939999999999</v>
      </c>
      <c r="U80" s="25">
        <v>0.214</v>
      </c>
      <c r="V80" s="24">
        <f>M80*U80</f>
        <v>3033.0219999999999</v>
      </c>
      <c r="W80" s="15">
        <v>0.49</v>
      </c>
      <c r="X80" s="24">
        <f>M80*W80</f>
        <v>6944.7699999999995</v>
      </c>
      <c r="Y80" s="15">
        <v>0.38</v>
      </c>
      <c r="Z80" s="24">
        <f>Y80*M80</f>
        <v>5385.74</v>
      </c>
      <c r="AA80" s="16">
        <v>2.6199999999999999E-3</v>
      </c>
      <c r="AB80" s="17">
        <f>M80*AA80</f>
        <v>37.13326</v>
      </c>
      <c r="AC80" s="26">
        <f>IF(M80&gt;0,(AE80+AN80)/M80,0)</f>
        <v>2.4318293656953364E-3</v>
      </c>
      <c r="AD80" s="16">
        <v>3.1E-4</v>
      </c>
      <c r="AE80" s="23">
        <f>AD80*M80</f>
        <v>4.3936299999999999</v>
      </c>
      <c r="AF80" s="114">
        <v>0.21879999999999999</v>
      </c>
      <c r="AG80" s="29">
        <f>AJ80*(1-AK80)*AF80</f>
        <v>31.588593600000003</v>
      </c>
      <c r="AH80" s="27">
        <f>IF(AND(AF80&gt;0,AD80&gt;0,AA80&gt;0),((AA80-AD80)*AF80)/((AF80-AD80)*AA80),0)</f>
        <v>0.88293034180822627</v>
      </c>
      <c r="AI80" s="59">
        <f t="shared" si="2"/>
        <v>0.87382440954026952</v>
      </c>
      <c r="AJ80" s="11">
        <v>159</v>
      </c>
      <c r="AK80" s="13">
        <v>9.1999999999999998E-2</v>
      </c>
      <c r="AL80" s="14">
        <v>0.20830000000000001</v>
      </c>
      <c r="AM80" s="130">
        <v>0.21</v>
      </c>
      <c r="AN80" s="29">
        <f>AJ80*(1-AK80)*AL80</f>
        <v>30.072687600000005</v>
      </c>
      <c r="AO80" s="131">
        <f>AJ80*(1-AK80)*AM80</f>
        <v>30.31812</v>
      </c>
      <c r="AP80" s="18">
        <v>1.6</v>
      </c>
      <c r="AQ80" s="18">
        <v>1003.64</v>
      </c>
      <c r="AR80" s="98">
        <f>AR78+AJ80-AQ80</f>
        <v>1357.58</v>
      </c>
      <c r="AS80" s="99"/>
      <c r="AT80" s="11"/>
      <c r="AU80" s="30"/>
      <c r="AV80" s="19"/>
      <c r="AW80" s="19"/>
      <c r="AX80" s="19"/>
      <c r="AY80" s="19"/>
    </row>
    <row r="81" spans="1:51" x14ac:dyDescent="0.2">
      <c r="A81" s="184"/>
      <c r="B81" s="32">
        <v>2</v>
      </c>
      <c r="C81" s="10" t="s">
        <v>50</v>
      </c>
      <c r="D81" s="33">
        <v>19510</v>
      </c>
      <c r="E81" s="33">
        <v>3</v>
      </c>
      <c r="F81" s="33">
        <v>12968</v>
      </c>
      <c r="G81" s="34">
        <v>1.9</v>
      </c>
      <c r="H81" s="34">
        <v>4.7</v>
      </c>
      <c r="I81" s="33">
        <v>14303</v>
      </c>
      <c r="J81" s="34">
        <v>10.199999999999999</v>
      </c>
      <c r="K81" s="33">
        <v>15340</v>
      </c>
      <c r="L81" s="35">
        <v>7.3999999999999996E-2</v>
      </c>
      <c r="M81" s="36">
        <f>ROUND(K81*(1-L81),0)</f>
        <v>14205</v>
      </c>
      <c r="N81" s="37">
        <v>0.68200000000000005</v>
      </c>
      <c r="O81" s="24">
        <f>M81*N81</f>
        <v>9687.8100000000013</v>
      </c>
      <c r="P81" s="35">
        <v>0.23799999999999999</v>
      </c>
      <c r="Q81" s="24">
        <f>M81*P81</f>
        <v>3380.79</v>
      </c>
      <c r="R81" s="38">
        <v>0.08</v>
      </c>
      <c r="S81" s="134">
        <v>0.20519999999999999</v>
      </c>
      <c r="T81" s="24">
        <f>M81*R81</f>
        <v>1136.4000000000001</v>
      </c>
      <c r="U81" s="27">
        <v>0.20200000000000001</v>
      </c>
      <c r="V81" s="24">
        <f>M81*U81</f>
        <v>2869.4100000000003</v>
      </c>
      <c r="W81" s="38">
        <v>0.504</v>
      </c>
      <c r="X81" s="24">
        <f>M81*W81</f>
        <v>7159.32</v>
      </c>
      <c r="Y81" s="38">
        <v>0.39</v>
      </c>
      <c r="Z81" s="24">
        <f>Y81*M81</f>
        <v>5539.95</v>
      </c>
      <c r="AA81" s="39">
        <v>2.5999999999999999E-3</v>
      </c>
      <c r="AB81" s="17">
        <f>M81*AA81</f>
        <v>36.933</v>
      </c>
      <c r="AC81" s="26">
        <f>IF(M81&gt;0,(AE81+AN81)/M81,0)</f>
        <v>2.3676986694825771E-3</v>
      </c>
      <c r="AD81" s="39">
        <v>3.1E-4</v>
      </c>
      <c r="AE81" s="36">
        <f>AD81*M81</f>
        <v>4.4035500000000001</v>
      </c>
      <c r="AF81" s="27">
        <v>0.21840000000000001</v>
      </c>
      <c r="AG81" s="40">
        <f>AJ81*(1-AK81)*AF81</f>
        <v>30.341001600000002</v>
      </c>
      <c r="AH81" s="27">
        <f>IF(AND(AF81&gt;0,AD81&gt;0,AA81&gt;0),((AA81-AD81)*AF81)/((AF81-AD81)*AA81),0)</f>
        <v>0.88202118391489748</v>
      </c>
      <c r="AI81" s="28">
        <f t="shared" si="2"/>
        <v>0.87035354201554505</v>
      </c>
      <c r="AJ81" s="33">
        <v>153</v>
      </c>
      <c r="AK81" s="35">
        <v>9.1999999999999998E-2</v>
      </c>
      <c r="AL81" s="37">
        <v>0.2104</v>
      </c>
      <c r="AM81" s="132">
        <v>0.21229999999999999</v>
      </c>
      <c r="AN81" s="40">
        <f>AJ81*(1-AK81)*AL81</f>
        <v>29.229609600000003</v>
      </c>
      <c r="AO81" s="133">
        <f>AJ81*(1-AK81)*AM81</f>
        <v>29.493565199999999</v>
      </c>
      <c r="AP81" s="41">
        <v>1.9</v>
      </c>
      <c r="AQ81" s="41"/>
      <c r="AR81" s="117">
        <f>AR80+AJ81-AQ81</f>
        <v>1510.58</v>
      </c>
      <c r="AS81" s="101"/>
      <c r="AT81" s="42"/>
      <c r="AU81" s="43"/>
      <c r="AV81" s="44"/>
      <c r="AW81" s="44"/>
      <c r="AX81" s="44"/>
      <c r="AY81" s="44"/>
    </row>
    <row r="82" spans="1:51" x14ac:dyDescent="0.2">
      <c r="A82" s="184"/>
      <c r="B82" s="32">
        <v>3</v>
      </c>
      <c r="C82" s="45" t="s">
        <v>52</v>
      </c>
      <c r="D82" s="42">
        <v>20800</v>
      </c>
      <c r="E82" s="42">
        <v>0</v>
      </c>
      <c r="F82" s="42">
        <v>15962</v>
      </c>
      <c r="G82" s="36">
        <v>1.2</v>
      </c>
      <c r="H82" s="36">
        <v>4.5</v>
      </c>
      <c r="I82" s="42">
        <v>17375</v>
      </c>
      <c r="J82" s="36">
        <v>9.4</v>
      </c>
      <c r="K82" s="42">
        <v>15381</v>
      </c>
      <c r="L82" s="38">
        <v>6.7000000000000004E-2</v>
      </c>
      <c r="M82" s="36">
        <f>ROUND(K82*(1-L82),0)</f>
        <v>14350</v>
      </c>
      <c r="N82" s="27">
        <v>0.67200000000000004</v>
      </c>
      <c r="O82" s="24">
        <f>M82*N82</f>
        <v>9643.2000000000007</v>
      </c>
      <c r="P82" s="38">
        <v>0.25</v>
      </c>
      <c r="Q82" s="24">
        <f>M82*P82</f>
        <v>3587.5</v>
      </c>
      <c r="R82" s="38">
        <v>7.8E-2</v>
      </c>
      <c r="S82" s="134">
        <v>0.21279999999999999</v>
      </c>
      <c r="T82" s="24">
        <f>M82*R82</f>
        <v>1119.3</v>
      </c>
      <c r="U82" s="27">
        <v>0.214</v>
      </c>
      <c r="V82" s="24">
        <f>M82*U82</f>
        <v>3070.9</v>
      </c>
      <c r="W82" s="38">
        <v>0.49299999999999999</v>
      </c>
      <c r="X82" s="24">
        <f>M82*W82</f>
        <v>7074.55</v>
      </c>
      <c r="Y82" s="38">
        <v>0.38</v>
      </c>
      <c r="Z82" s="24">
        <f>Y82*M82</f>
        <v>5453</v>
      </c>
      <c r="AA82" s="46">
        <v>2.5000000000000001E-3</v>
      </c>
      <c r="AB82" s="17">
        <f>M82*AA82</f>
        <v>35.875</v>
      </c>
      <c r="AC82" s="26">
        <f>IF(M82&gt;0,(AE82+AN82)/M82,0)</f>
        <v>2.5368105853658535E-3</v>
      </c>
      <c r="AD82" s="46">
        <v>3.1E-4</v>
      </c>
      <c r="AE82" s="36">
        <f>AD82*M82</f>
        <v>4.4485000000000001</v>
      </c>
      <c r="AF82" s="27">
        <v>0.22500000000000001</v>
      </c>
      <c r="AG82" s="40">
        <f>AJ82*(1-AK82)*AF82</f>
        <v>33.117525000000001</v>
      </c>
      <c r="AH82" s="27">
        <f>IF(AND(AF82&gt;0,AD82&gt;0,AA82&gt;0),((AA82-AD82)*AF82)/((AF82-AD82)*AA82),0)</f>
        <v>0.87720859851350752</v>
      </c>
      <c r="AI82" s="28">
        <f t="shared" si="2"/>
        <v>0.87905452528906103</v>
      </c>
      <c r="AJ82" s="42">
        <v>163</v>
      </c>
      <c r="AK82" s="38">
        <v>9.7000000000000003E-2</v>
      </c>
      <c r="AL82" s="27">
        <v>0.21709999999999999</v>
      </c>
      <c r="AM82" s="134">
        <v>0.21959999999999999</v>
      </c>
      <c r="AN82" s="40">
        <f>AJ82*(1-AK82)*AL82</f>
        <v>31.954731899999995</v>
      </c>
      <c r="AO82" s="135">
        <f>AJ82*(1-AK82)*AM82</f>
        <v>32.322704399999999</v>
      </c>
      <c r="AP82" s="17">
        <v>1.8</v>
      </c>
      <c r="AQ82" s="17"/>
      <c r="AR82" s="117">
        <f>AR81+AJ82-AQ82</f>
        <v>1673.58</v>
      </c>
      <c r="AS82" s="101"/>
      <c r="AT82" s="42"/>
      <c r="AU82" s="47"/>
      <c r="AV82" s="40"/>
      <c r="AW82" s="40"/>
      <c r="AX82" s="40"/>
      <c r="AY82" s="40"/>
    </row>
    <row r="83" spans="1:51" s="21" customFormat="1" ht="13.5" thickBot="1" x14ac:dyDescent="0.25">
      <c r="A83" s="185"/>
      <c r="B83" s="48" t="s">
        <v>35</v>
      </c>
      <c r="C83" s="49"/>
      <c r="D83" s="50">
        <f>SUM(D80:D82)</f>
        <v>43810</v>
      </c>
      <c r="E83" s="50"/>
      <c r="F83" s="50">
        <f>SUM(F80:F82)</f>
        <v>43302</v>
      </c>
      <c r="G83" s="51"/>
      <c r="H83" s="51"/>
      <c r="I83" s="50">
        <f>SUM(I80:I82)</f>
        <v>46813</v>
      </c>
      <c r="J83" s="51"/>
      <c r="K83" s="50">
        <f>SUM(K80:K82)</f>
        <v>46010</v>
      </c>
      <c r="L83" s="20">
        <f>IF(K83&gt;0,(K80*L80+K81*L81+K82*L82)/K83,0)</f>
        <v>7.1327624429471853E-2</v>
      </c>
      <c r="M83" s="51">
        <f>M80+M81+M82</f>
        <v>42728</v>
      </c>
      <c r="N83" s="52">
        <f>IF(M83&gt;0,O83/M83,0)</f>
        <v>0.67101238064032964</v>
      </c>
      <c r="O83" s="53">
        <f>O80+O81+O82</f>
        <v>28671.017000000003</v>
      </c>
      <c r="P83" s="20">
        <f>IF(M83&gt;0,Q83/M83,0)</f>
        <v>0.25032271578356113</v>
      </c>
      <c r="Q83" s="53">
        <f>Q80+Q81+Q82</f>
        <v>10695.789000000001</v>
      </c>
      <c r="R83" s="20">
        <f>IF(M83&gt;0,T83/M83,0)</f>
        <v>7.8664903576109349E-2</v>
      </c>
      <c r="S83" s="136"/>
      <c r="T83" s="53">
        <f>T80+T81+T82</f>
        <v>3361.1940000000004</v>
      </c>
      <c r="U83" s="20">
        <f>IF(M83&gt;0,V83/M83,0)</f>
        <v>0.21001057854334396</v>
      </c>
      <c r="V83" s="53">
        <f>V80+V81+V82</f>
        <v>8973.3320000000003</v>
      </c>
      <c r="W83" s="20">
        <f>IF(M83&gt;0,X83/M83,0)</f>
        <v>0.49566186107470511</v>
      </c>
      <c r="X83" s="53">
        <f>X80+X81+X82</f>
        <v>21178.639999999999</v>
      </c>
      <c r="Y83" s="20">
        <f>IF(M83&gt;0,Z83/M83,0)</f>
        <v>0.38332451788054667</v>
      </c>
      <c r="Z83" s="53">
        <f>Z80+Z81+Z82</f>
        <v>16378.689999999999</v>
      </c>
      <c r="AA83" s="54">
        <f>IF(M83&gt;0,AB83/M83,0)</f>
        <v>2.573049522561318E-3</v>
      </c>
      <c r="AB83" s="55">
        <f>SUM(AB80:AB82)</f>
        <v>109.94126</v>
      </c>
      <c r="AC83" s="54">
        <f>IF(M83&gt;0,(AC80*M80+AC81*M81+AC82*M82)/M83,0)</f>
        <v>2.4457664552518256E-3</v>
      </c>
      <c r="AD83" s="54">
        <f>IF(K83&gt;0,(K80*AD80+K81*AD81+K82*AD82)/K83,0)</f>
        <v>3.1E-4</v>
      </c>
      <c r="AE83" s="51">
        <f>SUM(AE80:AE82)</f>
        <v>13.24568</v>
      </c>
      <c r="AF83" s="52">
        <f>IF(K83&gt;0,(K80*AF80+K81*AF81+K82*AF82)/K83,0)</f>
        <v>0.22073927841773527</v>
      </c>
      <c r="AG83" s="57">
        <f>SUM(AG80:AG82)</f>
        <v>95.047120200000009</v>
      </c>
      <c r="AH83" s="52">
        <f>IF(AND(AB83&gt;0),((AB80*AH80+AB81*AH81+AB82*AH82)/AB83),0)</f>
        <v>0.88075785925552175</v>
      </c>
      <c r="AI83" s="56">
        <f t="shared" si="2"/>
        <v>0.87452951056712813</v>
      </c>
      <c r="AJ83" s="50">
        <f>SUM(AJ80:AJ82)</f>
        <v>475</v>
      </c>
      <c r="AK83" s="20">
        <f>IF(AJ83&gt;0,(AK80*AJ80+AK81*AJ81+AK82*AJ82)/AJ83,0)</f>
        <v>9.3715789473684211E-2</v>
      </c>
      <c r="AL83" s="52">
        <f>IF(K83&gt;0,(AL80*K80+AL81*K81+AL82*K82)/K83,0)</f>
        <v>0.211941964790263</v>
      </c>
      <c r="AM83" s="136">
        <f>IF(L83&gt;0,(AM80*K80+AM81*K81+AM82*K82)/K83,0)</f>
        <v>0.21397608346011737</v>
      </c>
      <c r="AN83" s="57">
        <f>SUM(AN80:AN82)</f>
        <v>91.257029100000011</v>
      </c>
      <c r="AO83" s="137">
        <f>SUM(AO80:AO82)</f>
        <v>92.134389599999992</v>
      </c>
      <c r="AP83" s="55"/>
      <c r="AQ83" s="55">
        <f>SUM(AQ80:AQ82)</f>
        <v>1003.64</v>
      </c>
      <c r="AR83" s="102"/>
      <c r="AS83" s="103">
        <f>AR82</f>
        <v>1673.58</v>
      </c>
      <c r="AT83" s="50">
        <f>SUM(AT80:AT82)</f>
        <v>0</v>
      </c>
      <c r="AU83" s="58"/>
      <c r="AV83" s="57"/>
      <c r="AW83" s="57"/>
      <c r="AX83" s="57"/>
      <c r="AY83" s="57"/>
    </row>
    <row r="84" spans="1:51" x14ac:dyDescent="0.2">
      <c r="A84" s="186">
        <v>21</v>
      </c>
      <c r="B84" s="22">
        <v>1</v>
      </c>
      <c r="C84" s="10" t="s">
        <v>49</v>
      </c>
      <c r="D84" s="11">
        <v>6200</v>
      </c>
      <c r="E84" s="11">
        <v>0</v>
      </c>
      <c r="F84" s="11">
        <v>15312</v>
      </c>
      <c r="G84" s="12">
        <v>1.6</v>
      </c>
      <c r="H84" s="12">
        <v>3.7</v>
      </c>
      <c r="I84" s="11">
        <v>17224</v>
      </c>
      <c r="J84" s="12">
        <v>8.5</v>
      </c>
      <c r="K84" s="11">
        <v>15330</v>
      </c>
      <c r="L84" s="13">
        <v>6.4000000000000001E-2</v>
      </c>
      <c r="M84" s="23">
        <f>ROUND(K84*(1-L84),0)</f>
        <v>14349</v>
      </c>
      <c r="N84" s="14">
        <v>0.64900000000000002</v>
      </c>
      <c r="O84" s="24">
        <f>M84*N84</f>
        <v>9312.5010000000002</v>
      </c>
      <c r="P84" s="13">
        <v>0.252</v>
      </c>
      <c r="Q84" s="24">
        <f>M84*P84</f>
        <v>3615.9479999999999</v>
      </c>
      <c r="R84" s="15">
        <v>9.9000000000000005E-2</v>
      </c>
      <c r="S84" s="143">
        <v>0.20880000000000001</v>
      </c>
      <c r="T84" s="24">
        <f>M84*R84</f>
        <v>1420.5510000000002</v>
      </c>
      <c r="U84" s="25">
        <v>0.217</v>
      </c>
      <c r="V84" s="24">
        <f>M84*U84</f>
        <v>3113.7330000000002</v>
      </c>
      <c r="W84" s="15">
        <v>0.499</v>
      </c>
      <c r="X84" s="24">
        <f>M84*W84</f>
        <v>7160.1509999999998</v>
      </c>
      <c r="Y84" s="15">
        <v>0.38</v>
      </c>
      <c r="Z84" s="24">
        <f>Y84*M84</f>
        <v>5452.62</v>
      </c>
      <c r="AA84" s="16">
        <v>2.5200000000000001E-3</v>
      </c>
      <c r="AB84" s="17">
        <f>M84*AA84</f>
        <v>36.159480000000002</v>
      </c>
      <c r="AC84" s="26">
        <f>IF(M84&gt;0,(AE84+AN84)/M84,0)</f>
        <v>2.3685626594187751E-3</v>
      </c>
      <c r="AD84" s="16">
        <v>3.2000000000000003E-4</v>
      </c>
      <c r="AE84" s="23">
        <f>AD84*M84</f>
        <v>4.5916800000000002</v>
      </c>
      <c r="AF84" s="114">
        <v>0.2228</v>
      </c>
      <c r="AG84" s="29">
        <f>AJ84*(1-AK84)*AF84</f>
        <v>29.607446400000001</v>
      </c>
      <c r="AH84" s="27">
        <f>IF(AND(AF84&gt;0,AD84&gt;0,AA84&gt;0),((AA84-AD84)*AF84)/((AF84-AD84)*AA84),0)</f>
        <v>0.87427155927695288</v>
      </c>
      <c r="AI84" s="59">
        <f t="shared" si="2"/>
        <v>0.86614998650805841</v>
      </c>
      <c r="AJ84" s="11">
        <v>147</v>
      </c>
      <c r="AK84" s="13">
        <v>9.6000000000000002E-2</v>
      </c>
      <c r="AL84" s="14">
        <v>0.22120000000000001</v>
      </c>
      <c r="AM84" s="130">
        <v>0.2293</v>
      </c>
      <c r="AN84" s="29">
        <f>AJ84*(1-AK84)*AL84</f>
        <v>29.394825600000001</v>
      </c>
      <c r="AO84" s="131">
        <f>AJ84*(1-AK84)*AM84</f>
        <v>30.471218400000001</v>
      </c>
      <c r="AP84" s="18">
        <v>1.8</v>
      </c>
      <c r="AQ84" s="18">
        <v>1008.62</v>
      </c>
      <c r="AR84" s="98">
        <f>AR82+AJ84-AQ84</f>
        <v>811.95999999999992</v>
      </c>
      <c r="AS84" s="99"/>
      <c r="AT84" s="11"/>
      <c r="AU84" s="30"/>
      <c r="AV84" s="19"/>
      <c r="AW84" s="19"/>
      <c r="AX84" s="19"/>
      <c r="AY84" s="19"/>
    </row>
    <row r="85" spans="1:51" x14ac:dyDescent="0.2">
      <c r="A85" s="184"/>
      <c r="B85" s="32">
        <v>2</v>
      </c>
      <c r="C85" s="10" t="s">
        <v>50</v>
      </c>
      <c r="D85" s="33">
        <v>19910</v>
      </c>
      <c r="E85" s="33">
        <v>5</v>
      </c>
      <c r="F85" s="33">
        <v>16092</v>
      </c>
      <c r="G85" s="34">
        <v>1.4</v>
      </c>
      <c r="H85" s="34">
        <v>5.0999999999999996</v>
      </c>
      <c r="I85" s="33">
        <v>17523</v>
      </c>
      <c r="J85" s="34">
        <v>7.9</v>
      </c>
      <c r="K85" s="33">
        <v>16178</v>
      </c>
      <c r="L85" s="35">
        <v>7.5999999999999998E-2</v>
      </c>
      <c r="M85" s="36">
        <f>ROUND(K85*(1-L85),0)</f>
        <v>14948</v>
      </c>
      <c r="N85" s="37">
        <v>0.69499999999999995</v>
      </c>
      <c r="O85" s="24">
        <f>M85*N85</f>
        <v>10388.859999999999</v>
      </c>
      <c r="P85" s="35">
        <v>0.19600000000000001</v>
      </c>
      <c r="Q85" s="24">
        <f>M85*P85</f>
        <v>2929.808</v>
      </c>
      <c r="R85" s="38">
        <v>0.109</v>
      </c>
      <c r="S85" s="134">
        <v>0.21579999999999999</v>
      </c>
      <c r="T85" s="24">
        <f>M85*R85</f>
        <v>1629.3320000000001</v>
      </c>
      <c r="U85" s="27">
        <v>0.24199999999999999</v>
      </c>
      <c r="V85" s="24">
        <f>M85*U85</f>
        <v>3617.4159999999997</v>
      </c>
      <c r="W85" s="38">
        <v>0.48</v>
      </c>
      <c r="X85" s="24">
        <f>M85*W85</f>
        <v>7175.04</v>
      </c>
      <c r="Y85" s="38">
        <v>0.39</v>
      </c>
      <c r="Z85" s="24">
        <f>Y85*M85</f>
        <v>5829.72</v>
      </c>
      <c r="AA85" s="39">
        <v>2.5799999999999998E-3</v>
      </c>
      <c r="AB85" s="17">
        <f>M85*AA85</f>
        <v>38.565839999999994</v>
      </c>
      <c r="AC85" s="26">
        <f>IF(M85&gt;0,(AE85+AN85)/M85,0)</f>
        <v>3.3312124029970568E-3</v>
      </c>
      <c r="AD85" s="39">
        <v>3.2000000000000003E-4</v>
      </c>
      <c r="AE85" s="36">
        <f>AD85*M85</f>
        <v>4.7833600000000001</v>
      </c>
      <c r="AF85" s="27">
        <v>0.2195</v>
      </c>
      <c r="AG85" s="40">
        <f>AJ85*(1-AK85)*AF85</f>
        <v>45.342115</v>
      </c>
      <c r="AH85" s="27">
        <f>IF(AND(AF85&gt;0,AD85&gt;0,AA85&gt;0),((AA85-AD85)*AF85)/((AF85-AD85)*AA85),0)</f>
        <v>0.87724789578633811</v>
      </c>
      <c r="AI85" s="28">
        <f t="shared" si="2"/>
        <v>0.90526832238729182</v>
      </c>
      <c r="AJ85" s="33">
        <v>227</v>
      </c>
      <c r="AK85" s="35">
        <v>0.09</v>
      </c>
      <c r="AL85" s="37">
        <v>0.21790000000000001</v>
      </c>
      <c r="AM85" s="132">
        <v>0.22509999999999999</v>
      </c>
      <c r="AN85" s="40">
        <f>AJ85*(1-AK85)*AL85</f>
        <v>45.011603000000001</v>
      </c>
      <c r="AO85" s="133">
        <f>AJ85*(1-AK85)*AM85</f>
        <v>46.498906999999996</v>
      </c>
      <c r="AP85" s="41">
        <v>1.7</v>
      </c>
      <c r="AQ85" s="41"/>
      <c r="AR85" s="117">
        <f>AR84+AJ85-AQ85</f>
        <v>1038.96</v>
      </c>
      <c r="AS85" s="101"/>
      <c r="AT85" s="42"/>
      <c r="AU85" s="43"/>
      <c r="AV85" s="44"/>
      <c r="AW85" s="44"/>
      <c r="AX85" s="44"/>
      <c r="AY85" s="44"/>
    </row>
    <row r="86" spans="1:51" x14ac:dyDescent="0.2">
      <c r="A86" s="184"/>
      <c r="B86" s="32">
        <v>3</v>
      </c>
      <c r="C86" s="10" t="s">
        <v>48</v>
      </c>
      <c r="D86" s="42">
        <v>22500</v>
      </c>
      <c r="E86" s="42">
        <v>2</v>
      </c>
      <c r="F86" s="42">
        <v>16646</v>
      </c>
      <c r="G86" s="36">
        <v>1.9</v>
      </c>
      <c r="H86" s="36">
        <v>5</v>
      </c>
      <c r="I86" s="42">
        <v>18280</v>
      </c>
      <c r="J86" s="123">
        <v>7.5</v>
      </c>
      <c r="K86" s="42">
        <v>16598</v>
      </c>
      <c r="L86" s="38">
        <v>6.8000000000000005E-2</v>
      </c>
      <c r="M86" s="36">
        <f>ROUND(K86*(1-L86),0)</f>
        <v>15469</v>
      </c>
      <c r="N86" s="27">
        <v>0.61699999999999999</v>
      </c>
      <c r="O86" s="24">
        <f>M86*N86</f>
        <v>9544.3729999999996</v>
      </c>
      <c r="P86" s="38">
        <v>0.315</v>
      </c>
      <c r="Q86" s="24">
        <f>M86*P86</f>
        <v>4872.7349999999997</v>
      </c>
      <c r="R86" s="38">
        <v>6.8000000000000005E-2</v>
      </c>
      <c r="S86" s="134">
        <v>0.22539999999999999</v>
      </c>
      <c r="T86" s="24">
        <f>M86*R86</f>
        <v>1051.8920000000001</v>
      </c>
      <c r="U86" s="27">
        <v>0.246</v>
      </c>
      <c r="V86" s="24">
        <f>M86*U86</f>
        <v>3805.3739999999998</v>
      </c>
      <c r="W86" s="38">
        <v>0.48599999999999999</v>
      </c>
      <c r="X86" s="24">
        <f>M86*W86</f>
        <v>7517.9340000000002</v>
      </c>
      <c r="Y86" s="38">
        <v>0.38</v>
      </c>
      <c r="Z86" s="24">
        <f>Y86*M86</f>
        <v>5878.22</v>
      </c>
      <c r="AA86" s="46">
        <v>2.6800000000000001E-3</v>
      </c>
      <c r="AB86" s="17">
        <f>M86*AA86</f>
        <v>41.456920000000004</v>
      </c>
      <c r="AC86" s="26">
        <f>IF(M86&gt;0,(AE86+AN86)/M86,0)</f>
        <v>2.752649557178874E-3</v>
      </c>
      <c r="AD86" s="46">
        <v>3.2000000000000003E-4</v>
      </c>
      <c r="AE86" s="36">
        <f>AD86*M86</f>
        <v>4.9500800000000007</v>
      </c>
      <c r="AF86" s="27">
        <v>0.2208</v>
      </c>
      <c r="AG86" s="40">
        <f>AJ86*(1-AK86)*AF86</f>
        <v>38.184047999999997</v>
      </c>
      <c r="AH86" s="27">
        <f>IF(AND(AF86&gt;0,AD86&gt;0,AA86&gt;0),((AA86-AD86)*AF86)/((AF86-AD86)*AA86),0)</f>
        <v>0.88187509477287007</v>
      </c>
      <c r="AI86" s="28">
        <f t="shared" si="2"/>
        <v>0.88504991320560844</v>
      </c>
      <c r="AJ86" s="42">
        <v>189</v>
      </c>
      <c r="AK86" s="38">
        <v>8.5000000000000006E-2</v>
      </c>
      <c r="AL86" s="27">
        <v>0.21759999999999999</v>
      </c>
      <c r="AM86" s="134">
        <v>0.2278</v>
      </c>
      <c r="AN86" s="40">
        <f>AJ86*(1-AK86)*AL86</f>
        <v>37.630656000000002</v>
      </c>
      <c r="AO86" s="135">
        <f>AJ86*(1-AK86)*AM86</f>
        <v>39.394593</v>
      </c>
      <c r="AP86" s="17">
        <v>1.65</v>
      </c>
      <c r="AQ86" s="17"/>
      <c r="AR86" s="117">
        <f>AR85+AJ86-AQ86</f>
        <v>1227.96</v>
      </c>
      <c r="AS86" s="101"/>
      <c r="AT86" s="42"/>
      <c r="AU86" s="47"/>
      <c r="AV86" s="40"/>
      <c r="AW86" s="40"/>
      <c r="AX86" s="40"/>
      <c r="AY86" s="40"/>
    </row>
    <row r="87" spans="1:51" s="21" customFormat="1" ht="13.5" thickBot="1" x14ac:dyDescent="0.25">
      <c r="A87" s="185"/>
      <c r="B87" s="48" t="s">
        <v>35</v>
      </c>
      <c r="C87" s="49"/>
      <c r="D87" s="50">
        <f>SUM(D84:D86)</f>
        <v>48610</v>
      </c>
      <c r="E87" s="50"/>
      <c r="F87" s="50">
        <f>SUM(F84:F86)</f>
        <v>48050</v>
      </c>
      <c r="G87" s="51"/>
      <c r="H87" s="51"/>
      <c r="I87" s="50">
        <f>SUM(I84:I86)</f>
        <v>53027</v>
      </c>
      <c r="J87" s="51"/>
      <c r="K87" s="50">
        <f>SUM(K84:K86)</f>
        <v>48106</v>
      </c>
      <c r="L87" s="20">
        <f>IF(K87&gt;0,(K84*L84+K85*L85+K86*L86)/K87,0)</f>
        <v>6.941570698041824E-2</v>
      </c>
      <c r="M87" s="51">
        <f>M84+M85+M86</f>
        <v>44766</v>
      </c>
      <c r="N87" s="52">
        <f>IF(M87&gt;0,O87/M87,0)</f>
        <v>0.65330237233614785</v>
      </c>
      <c r="O87" s="53">
        <f>O84+O85+O86</f>
        <v>29245.733999999997</v>
      </c>
      <c r="P87" s="20">
        <f>IF(M87&gt;0,Q87/M87,0)</f>
        <v>0.25507061162489386</v>
      </c>
      <c r="Q87" s="53">
        <f>Q84+Q85+Q86</f>
        <v>11418.490999999998</v>
      </c>
      <c r="R87" s="20">
        <f>IF(M87&gt;0,T87/M87,0)</f>
        <v>9.1627016038958148E-2</v>
      </c>
      <c r="S87" s="136"/>
      <c r="T87" s="53">
        <f>T84+T85+T86</f>
        <v>4101.7750000000005</v>
      </c>
      <c r="U87" s="20">
        <f>IF(M87&gt;0,V87/M87,0)</f>
        <v>0.23536887369878925</v>
      </c>
      <c r="V87" s="53">
        <f>V84+V85+V86</f>
        <v>10536.522999999999</v>
      </c>
      <c r="W87" s="20">
        <f>IF(M87&gt;0,X87/M87,0)</f>
        <v>0.48816344993968636</v>
      </c>
      <c r="X87" s="53">
        <f>X84+X85+X86</f>
        <v>21853.125</v>
      </c>
      <c r="Y87" s="20">
        <f>IF(M87&gt;0,Z87/M87,0)</f>
        <v>0.38333914131260333</v>
      </c>
      <c r="Z87" s="53">
        <f>Z84+Z85+Z86</f>
        <v>17160.560000000001</v>
      </c>
      <c r="AA87" s="54">
        <f>IF(M87&gt;0,AB87/M87,0)</f>
        <v>2.5953232363847565E-3</v>
      </c>
      <c r="AB87" s="55">
        <f>SUM(AB84:AB86)</f>
        <v>116.18224000000001</v>
      </c>
      <c r="AC87" s="54">
        <f>IF(M87&gt;0,(AC84*M84+AC85*M85+AC86*M86)/M87,0)</f>
        <v>2.8227271724076313E-3</v>
      </c>
      <c r="AD87" s="54">
        <f>IF(K87&gt;0,(K84*AD84+K85*AD85+K86*AD86)/K87,0)</f>
        <v>3.2000000000000003E-4</v>
      </c>
      <c r="AE87" s="51">
        <f>SUM(AE84:AE86)</f>
        <v>14.325120000000002</v>
      </c>
      <c r="AF87" s="52">
        <f>IF(K87&gt;0,(K84*AF84+K85*AF85+K86*AF86)/K87,0)</f>
        <v>0.22100015382696545</v>
      </c>
      <c r="AG87" s="57">
        <f>SUM(AG84:AG86)</f>
        <v>113.13360939999998</v>
      </c>
      <c r="AH87" s="52">
        <f>IF(AND(AB87&gt;0),((AB84*AH84+AB85*AH85+AB86*AH86)/AB87),0)</f>
        <v>0.87797267642169485</v>
      </c>
      <c r="AI87" s="56">
        <f t="shared" si="2"/>
        <v>0.88793279306172035</v>
      </c>
      <c r="AJ87" s="50">
        <f>SUM(AJ84:AJ86)</f>
        <v>563</v>
      </c>
      <c r="AK87" s="20">
        <f>IF(AJ87&gt;0,(AK84*AJ84+AK85*AJ85+AK86*AJ86)/AJ87,0)</f>
        <v>8.9888099467140312E-2</v>
      </c>
      <c r="AL87" s="52">
        <f>IF(K87&gt;0,(AL84*K84+AL85*K85+AL86*K86)/K87,0)</f>
        <v>0.21884810626533072</v>
      </c>
      <c r="AM87" s="136">
        <f>IF(L87&gt;0,(AM84*K84+AM85*K85+AM86*K86)/K87,0)</f>
        <v>0.22736999958425144</v>
      </c>
      <c r="AN87" s="57">
        <f>SUM(AN84:AN86)</f>
        <v>112.0370846</v>
      </c>
      <c r="AO87" s="137">
        <f>SUM(AO84:AO86)</f>
        <v>116.3647184</v>
      </c>
      <c r="AP87" s="55"/>
      <c r="AQ87" s="55">
        <f>SUM(AQ84:AQ86)</f>
        <v>1008.62</v>
      </c>
      <c r="AR87" s="102"/>
      <c r="AS87" s="103">
        <f>AR86</f>
        <v>1227.96</v>
      </c>
      <c r="AT87" s="50">
        <f>SUM(AT84:AT86)</f>
        <v>0</v>
      </c>
      <c r="AU87" s="58"/>
      <c r="AV87" s="57"/>
      <c r="AW87" s="57"/>
      <c r="AX87" s="57"/>
      <c r="AY87" s="57"/>
    </row>
    <row r="88" spans="1:51" x14ac:dyDescent="0.2">
      <c r="A88" s="186">
        <v>22</v>
      </c>
      <c r="B88" s="22">
        <v>1</v>
      </c>
      <c r="C88" s="10" t="s">
        <v>49</v>
      </c>
      <c r="D88" s="11">
        <v>7100</v>
      </c>
      <c r="E88" s="11">
        <v>1</v>
      </c>
      <c r="F88" s="11">
        <v>14066</v>
      </c>
      <c r="G88" s="12">
        <v>2.1</v>
      </c>
      <c r="H88" s="12">
        <v>4.7</v>
      </c>
      <c r="I88" s="11">
        <v>15079</v>
      </c>
      <c r="J88" s="121">
        <v>8.1</v>
      </c>
      <c r="K88" s="11">
        <v>16633</v>
      </c>
      <c r="L88" s="13">
        <v>7.4999999999999997E-2</v>
      </c>
      <c r="M88" s="23">
        <f>ROUND(K88*(1-L88),0)</f>
        <v>15386</v>
      </c>
      <c r="N88" s="14">
        <v>0.622</v>
      </c>
      <c r="O88" s="24">
        <f>M88*N88</f>
        <v>9570.0920000000006</v>
      </c>
      <c r="P88" s="13">
        <v>0.28799999999999998</v>
      </c>
      <c r="Q88" s="24">
        <f>M88*P88</f>
        <v>4431.1679999999997</v>
      </c>
      <c r="R88" s="15">
        <v>0.09</v>
      </c>
      <c r="S88" s="143">
        <v>0.2218</v>
      </c>
      <c r="T88" s="24">
        <f>M88*R88</f>
        <v>1384.74</v>
      </c>
      <c r="U88" s="25">
        <v>0.23699999999999999</v>
      </c>
      <c r="V88" s="24">
        <f>M88*U88</f>
        <v>3646.482</v>
      </c>
      <c r="W88" s="15">
        <v>0.48599999999999999</v>
      </c>
      <c r="X88" s="24">
        <f>M88*W88</f>
        <v>7477.5959999999995</v>
      </c>
      <c r="Y88" s="15">
        <v>0.4</v>
      </c>
      <c r="Z88" s="24">
        <f>Y88*M88</f>
        <v>6154.4000000000005</v>
      </c>
      <c r="AA88" s="16">
        <v>2.81E-3</v>
      </c>
      <c r="AB88" s="17">
        <f>M88*AA88</f>
        <v>43.234659999999998</v>
      </c>
      <c r="AC88" s="26">
        <f>IF(M88&gt;0,(AE88+AN88)/M88,0)</f>
        <v>3.0980454959053691E-3</v>
      </c>
      <c r="AD88" s="16">
        <v>3.2000000000000003E-4</v>
      </c>
      <c r="AE88" s="23">
        <f>AD88*M88</f>
        <v>4.9235200000000008</v>
      </c>
      <c r="AF88" s="114">
        <v>0.20549999999999999</v>
      </c>
      <c r="AG88" s="29">
        <f>AJ88*(1-AK88)*AF88</f>
        <v>41.276730000000001</v>
      </c>
      <c r="AH88" s="27">
        <f>IF(AND(AF88&gt;0,AD88&gt;0,AA88&gt;0),((AA88-AD88)*AF88)/((AF88-AD88)*AA88),0)</f>
        <v>0.88750299624078</v>
      </c>
      <c r="AI88" s="59">
        <f t="shared" si="2"/>
        <v>0.89805953561375396</v>
      </c>
      <c r="AJ88" s="11">
        <v>220</v>
      </c>
      <c r="AK88" s="13">
        <v>8.6999999999999994E-2</v>
      </c>
      <c r="AL88" s="14">
        <v>0.21279999999999999</v>
      </c>
      <c r="AM88" s="130">
        <v>0.2155</v>
      </c>
      <c r="AN88" s="29">
        <f>AJ88*(1-AK88)*AL88</f>
        <v>42.743008000000003</v>
      </c>
      <c r="AO88" s="131">
        <f>AJ88*(1-AK88)*AM88</f>
        <v>43.285330000000002</v>
      </c>
      <c r="AP88" s="18">
        <v>1.6</v>
      </c>
      <c r="AQ88" s="18">
        <v>502.82</v>
      </c>
      <c r="AR88" s="98">
        <f>AR86+AJ88-AQ88</f>
        <v>945.1400000000001</v>
      </c>
      <c r="AS88" s="99"/>
      <c r="AT88" s="11"/>
      <c r="AU88" s="30"/>
      <c r="AV88" s="19"/>
      <c r="AW88" s="19"/>
      <c r="AX88" s="19"/>
      <c r="AY88" s="19"/>
    </row>
    <row r="89" spans="1:51" x14ac:dyDescent="0.2">
      <c r="A89" s="184"/>
      <c r="B89" s="32">
        <v>2</v>
      </c>
      <c r="C89" s="10" t="s">
        <v>50</v>
      </c>
      <c r="D89" s="33">
        <v>22560</v>
      </c>
      <c r="E89" s="33">
        <v>5</v>
      </c>
      <c r="F89" s="33">
        <v>16897</v>
      </c>
      <c r="G89" s="34">
        <v>2.5</v>
      </c>
      <c r="H89" s="34">
        <v>4.0999999999999996</v>
      </c>
      <c r="I89" s="33">
        <v>19317</v>
      </c>
      <c r="J89" s="34">
        <v>7.1</v>
      </c>
      <c r="K89" s="33">
        <v>16615</v>
      </c>
      <c r="L89" s="35">
        <v>7.0999999999999994E-2</v>
      </c>
      <c r="M89" s="36">
        <f>ROUND(K89*(1-L89),0)</f>
        <v>15435</v>
      </c>
      <c r="N89" s="37">
        <v>0.66100000000000003</v>
      </c>
      <c r="O89" s="24">
        <f>M89*N89</f>
        <v>10202.535</v>
      </c>
      <c r="P89" s="35">
        <v>0.23699999999999999</v>
      </c>
      <c r="Q89" s="24">
        <f>M89*P89</f>
        <v>3658.0949999999998</v>
      </c>
      <c r="R89" s="38">
        <v>0.10199999999999999</v>
      </c>
      <c r="S89" s="134">
        <v>0.22520000000000001</v>
      </c>
      <c r="T89" s="24">
        <f>M89*R89</f>
        <v>1574.37</v>
      </c>
      <c r="U89" s="27">
        <v>0.23599999999999999</v>
      </c>
      <c r="V89" s="24">
        <f>M89*U89</f>
        <v>3642.66</v>
      </c>
      <c r="W89" s="38">
        <v>0.48399999999999999</v>
      </c>
      <c r="X89" s="24">
        <f>M89*W89</f>
        <v>7470.54</v>
      </c>
      <c r="Y89" s="38">
        <v>0.39</v>
      </c>
      <c r="Z89" s="24">
        <f>Y89*M89</f>
        <v>6019.6500000000005</v>
      </c>
      <c r="AA89" s="39">
        <v>2.8700000000000002E-3</v>
      </c>
      <c r="AB89" s="17">
        <f>M89*AA89</f>
        <v>44.298450000000003</v>
      </c>
      <c r="AC89" s="26">
        <f>IF(M89&gt;0,(AE89+AN89)/M89,0)</f>
        <v>2.7600422157434404E-3</v>
      </c>
      <c r="AD89" s="39">
        <v>3.2000000000000003E-4</v>
      </c>
      <c r="AE89" s="36">
        <f>AD89*M89</f>
        <v>4.9392000000000005</v>
      </c>
      <c r="AF89" s="27">
        <v>0.2109</v>
      </c>
      <c r="AG89" s="40">
        <f>AJ89*(1-AK89)*AF89</f>
        <v>39.108452400000004</v>
      </c>
      <c r="AH89" s="27">
        <f>IF(AND(AF89&gt;0,AD89&gt;0,AA89&gt;0),((AA89-AD89)*AF89)/((AF89-AD89)*AA89),0)</f>
        <v>0.88985192051288242</v>
      </c>
      <c r="AI89" s="28">
        <f t="shared" si="2"/>
        <v>0.88545484803581598</v>
      </c>
      <c r="AJ89" s="33">
        <v>204</v>
      </c>
      <c r="AK89" s="35">
        <v>9.0999999999999998E-2</v>
      </c>
      <c r="AL89" s="37">
        <v>0.2031</v>
      </c>
      <c r="AM89" s="132">
        <v>0.20119999999999999</v>
      </c>
      <c r="AN89" s="40">
        <f>AJ89*(1-AK89)*AL89</f>
        <v>37.662051600000005</v>
      </c>
      <c r="AO89" s="133">
        <f>AJ89*(1-AK89)*AM89</f>
        <v>37.309723200000001</v>
      </c>
      <c r="AP89" s="41">
        <v>1.55</v>
      </c>
      <c r="AQ89" s="41"/>
      <c r="AR89" s="117">
        <f>AR88+AJ89-AQ89</f>
        <v>1149.1400000000001</v>
      </c>
      <c r="AS89" s="101"/>
      <c r="AT89" s="42"/>
      <c r="AU89" s="43"/>
      <c r="AV89" s="44"/>
      <c r="AW89" s="44"/>
      <c r="AX89" s="44"/>
      <c r="AY89" s="44"/>
    </row>
    <row r="90" spans="1:51" x14ac:dyDescent="0.2">
      <c r="A90" s="184"/>
      <c r="B90" s="32">
        <v>3</v>
      </c>
      <c r="C90" s="10" t="s">
        <v>48</v>
      </c>
      <c r="D90" s="42">
        <v>18120</v>
      </c>
      <c r="E90" s="42">
        <v>3</v>
      </c>
      <c r="F90" s="42">
        <v>16152</v>
      </c>
      <c r="G90" s="36">
        <v>1.1000000000000001</v>
      </c>
      <c r="H90" s="36">
        <v>3.7</v>
      </c>
      <c r="I90" s="42">
        <v>17621</v>
      </c>
      <c r="J90" s="123">
        <v>7</v>
      </c>
      <c r="K90" s="42">
        <v>16506</v>
      </c>
      <c r="L90" s="38">
        <v>0.08</v>
      </c>
      <c r="M90" s="36">
        <f>ROUND(K90*(1-L90),0)</f>
        <v>15186</v>
      </c>
      <c r="N90" s="27">
        <v>0.60099999999999998</v>
      </c>
      <c r="O90" s="24">
        <f>M90*N90</f>
        <v>9126.7860000000001</v>
      </c>
      <c r="P90" s="38">
        <v>0.33900000000000002</v>
      </c>
      <c r="Q90" s="24">
        <f>M90*P90</f>
        <v>5148.0540000000001</v>
      </c>
      <c r="R90" s="38">
        <v>0.06</v>
      </c>
      <c r="S90" s="134">
        <v>0.22</v>
      </c>
      <c r="T90" s="24">
        <f>M90*R90</f>
        <v>911.16</v>
      </c>
      <c r="U90" s="27">
        <v>0.23</v>
      </c>
      <c r="V90" s="24">
        <f>M90*U90</f>
        <v>3492.78</v>
      </c>
      <c r="W90" s="38">
        <v>0.48499999999999999</v>
      </c>
      <c r="X90" s="24">
        <f>M90*W90</f>
        <v>7365.21</v>
      </c>
      <c r="Y90" s="38">
        <v>0.38</v>
      </c>
      <c r="Z90" s="24">
        <f>Y90*M90</f>
        <v>5770.68</v>
      </c>
      <c r="AA90" s="46">
        <v>2.8300000000000001E-3</v>
      </c>
      <c r="AB90" s="17">
        <f>M90*AA90</f>
        <v>42.976379999999999</v>
      </c>
      <c r="AC90" s="26">
        <f>IF(M90&gt;0,(AE90+AN90)/M90,0)</f>
        <v>2.9929427103911497E-3</v>
      </c>
      <c r="AD90" s="46">
        <v>3.3E-4</v>
      </c>
      <c r="AE90" s="36">
        <f>AD90*M90</f>
        <v>5.0113799999999999</v>
      </c>
      <c r="AF90" s="27">
        <v>0.217</v>
      </c>
      <c r="AG90" s="40">
        <f>AJ90*(1-AK90)*AF90</f>
        <v>40.570320000000002</v>
      </c>
      <c r="AH90" s="27">
        <f>IF(AND(AF90&gt;0,AD90&gt;0,AA90&gt;0),((AA90-AD90)*AF90)/((AF90-AD90)*AA90),0)</f>
        <v>0.88473767976279571</v>
      </c>
      <c r="AI90" s="28">
        <f t="shared" si="2"/>
        <v>0.89110013731968407</v>
      </c>
      <c r="AJ90" s="42">
        <v>205</v>
      </c>
      <c r="AK90" s="38">
        <v>8.7999999999999995E-2</v>
      </c>
      <c r="AL90" s="27">
        <v>0.21629999999999999</v>
      </c>
      <c r="AM90" s="134">
        <v>0.22620000000000001</v>
      </c>
      <c r="AN90" s="40">
        <f>AJ90*(1-AK90)*AL90</f>
        <v>40.439447999999999</v>
      </c>
      <c r="AO90" s="135">
        <f>AJ90*(1-AK90)*AM90</f>
        <v>42.290352000000006</v>
      </c>
      <c r="AP90" s="17">
        <v>1.6</v>
      </c>
      <c r="AQ90" s="17"/>
      <c r="AR90" s="117">
        <f>AR89+AJ90-AQ90</f>
        <v>1354.14</v>
      </c>
      <c r="AS90" s="101"/>
      <c r="AT90" s="42"/>
      <c r="AU90" s="47"/>
      <c r="AV90" s="40"/>
      <c r="AW90" s="40"/>
      <c r="AX90" s="40"/>
      <c r="AY90" s="40"/>
    </row>
    <row r="91" spans="1:51" s="21" customFormat="1" ht="13.5" thickBot="1" x14ac:dyDescent="0.25">
      <c r="A91" s="185"/>
      <c r="B91" s="48" t="s">
        <v>35</v>
      </c>
      <c r="C91" s="49"/>
      <c r="D91" s="50">
        <f>SUM(D88:D90)</f>
        <v>47780</v>
      </c>
      <c r="E91" s="50"/>
      <c r="F91" s="50">
        <f>SUM(F88:F90)</f>
        <v>47115</v>
      </c>
      <c r="G91" s="51"/>
      <c r="H91" s="51"/>
      <c r="I91" s="50">
        <f>SUM(I88:I90)</f>
        <v>52017</v>
      </c>
      <c r="J91" s="51"/>
      <c r="K91" s="50">
        <f>SUM(K88:K90)</f>
        <v>49754</v>
      </c>
      <c r="L91" s="20">
        <f>IF(K91&gt;0,(K88*L88+K89*L89+K90*L90)/K91,0)</f>
        <v>7.5322989106403504E-2</v>
      </c>
      <c r="M91" s="51">
        <f>M88+M89+M90</f>
        <v>46007</v>
      </c>
      <c r="N91" s="52">
        <f>IF(M91&gt;0,O91/M91,0)</f>
        <v>0.62815252026865476</v>
      </c>
      <c r="O91" s="53">
        <f>O88+O89+O90</f>
        <v>28899.413</v>
      </c>
      <c r="P91" s="20">
        <f>IF(M91&gt;0,Q91/M91,0)</f>
        <v>0.2877239767861412</v>
      </c>
      <c r="Q91" s="53">
        <f>Q88+Q89+Q90</f>
        <v>13237.316999999999</v>
      </c>
      <c r="R91" s="20">
        <f>IF(M91&gt;0,T91/M91,0)</f>
        <v>8.4123502945203987E-2</v>
      </c>
      <c r="S91" s="136"/>
      <c r="T91" s="53">
        <f>T88+T89+T90</f>
        <v>3870.2699999999995</v>
      </c>
      <c r="U91" s="20">
        <f>IF(M91&gt;0,V91/M91,0)</f>
        <v>0.23435394613863109</v>
      </c>
      <c r="V91" s="53">
        <f>V88+V89+V90</f>
        <v>10781.922</v>
      </c>
      <c r="W91" s="20">
        <f>IF(M91&gt;0,X91/M91,0)</f>
        <v>0.48499893494468227</v>
      </c>
      <c r="X91" s="53">
        <f>X88+X89+X90</f>
        <v>22313.345999999998</v>
      </c>
      <c r="Y91" s="20">
        <f>IF(M91&gt;0,Z91/M91,0)</f>
        <v>0.3900434716456192</v>
      </c>
      <c r="Z91" s="53">
        <f>Z88+Z89+Z90</f>
        <v>17944.730000000003</v>
      </c>
      <c r="AA91" s="54">
        <f>IF(M91&gt;0,AB91/M91,0)</f>
        <v>2.8367311496076686E-3</v>
      </c>
      <c r="AB91" s="55">
        <f>SUM(AB88:AB90)</f>
        <v>130.50949</v>
      </c>
      <c r="AC91" s="54">
        <f>IF(M91&gt;0,(AC88*M88+AC89*M89+AC90*M90)/M91,0)</f>
        <v>2.9499556067554941E-3</v>
      </c>
      <c r="AD91" s="54">
        <f>IF(K91&gt;0,(K88*AD88+K89*AD89+K90*AD90)/K91,0)</f>
        <v>3.2331752220926958E-4</v>
      </c>
      <c r="AE91" s="51">
        <f>SUM(AE88:AE90)</f>
        <v>14.874100000000002</v>
      </c>
      <c r="AF91" s="52">
        <f>IF(K91&gt;0,(K88*AF88+K89*AF89+K90*AF90)/K91,0)</f>
        <v>0.21111844273827229</v>
      </c>
      <c r="AG91" s="57">
        <f>SUM(AG88:AG90)</f>
        <v>120.9555024</v>
      </c>
      <c r="AH91" s="52">
        <f>IF(AND(AB91&gt;0),((AB88*AH88+AB89*AH89+AB90*AH90)/AB91),0)</f>
        <v>0.8873896743102706</v>
      </c>
      <c r="AI91" s="56">
        <f t="shared" si="2"/>
        <v>0.89176745874720664</v>
      </c>
      <c r="AJ91" s="50">
        <f>SUM(AJ88:AJ90)</f>
        <v>629</v>
      </c>
      <c r="AK91" s="20">
        <f>IF(AJ91&gt;0,(AK88*AJ88+AK89*AJ89+AK90*AJ90)/AJ91,0)</f>
        <v>8.8623211446740846E-2</v>
      </c>
      <c r="AL91" s="52">
        <f>IF(K91&gt;0,(AL88*K88+AL89*K89+AL90*K90)/K91,0)</f>
        <v>0.21072188567753347</v>
      </c>
      <c r="AM91" s="136">
        <f>IF(L91&gt;0,(AM88*K88+AM89*K89+AM90*K90)/K91,0)</f>
        <v>0.2142743638702416</v>
      </c>
      <c r="AN91" s="57">
        <f>SUM(AN88:AN90)</f>
        <v>120.84450760000001</v>
      </c>
      <c r="AO91" s="137">
        <f>SUM(AO88:AO90)</f>
        <v>122.88540520000001</v>
      </c>
      <c r="AP91" s="55"/>
      <c r="AQ91" s="55">
        <f>SUM(AQ88:AQ90)</f>
        <v>502.82</v>
      </c>
      <c r="AR91" s="102"/>
      <c r="AS91" s="103">
        <f>AR90</f>
        <v>1354.14</v>
      </c>
      <c r="AT91" s="50">
        <f>SUM(AT88:AT90)</f>
        <v>0</v>
      </c>
      <c r="AU91" s="58"/>
      <c r="AV91" s="57"/>
      <c r="AW91" s="57"/>
      <c r="AX91" s="57"/>
      <c r="AY91" s="57"/>
    </row>
    <row r="92" spans="1:51" x14ac:dyDescent="0.2">
      <c r="A92" s="186">
        <v>23</v>
      </c>
      <c r="B92" s="22">
        <v>1</v>
      </c>
      <c r="C92" s="45" t="s">
        <v>52</v>
      </c>
      <c r="D92" s="11">
        <v>9054</v>
      </c>
      <c r="E92" s="11">
        <v>1</v>
      </c>
      <c r="F92" s="11">
        <v>16072</v>
      </c>
      <c r="G92" s="12">
        <v>2.8</v>
      </c>
      <c r="H92" s="12">
        <v>5.2</v>
      </c>
      <c r="I92" s="11">
        <v>17919</v>
      </c>
      <c r="J92" s="12">
        <v>6.6</v>
      </c>
      <c r="K92" s="11">
        <v>16217</v>
      </c>
      <c r="L92" s="13">
        <v>8.1000000000000003E-2</v>
      </c>
      <c r="M92" s="23">
        <f>ROUND(K92*(1-L92),0)</f>
        <v>14903</v>
      </c>
      <c r="N92" s="14">
        <v>0.54400000000000004</v>
      </c>
      <c r="O92" s="24">
        <f>M92*N92</f>
        <v>8107.2320000000009</v>
      </c>
      <c r="P92" s="13">
        <v>0.313</v>
      </c>
      <c r="Q92" s="24">
        <f>M92*P92</f>
        <v>4664.6390000000001</v>
      </c>
      <c r="R92" s="15">
        <v>0.14299999999999999</v>
      </c>
      <c r="S92" s="143">
        <v>0.20930000000000001</v>
      </c>
      <c r="T92" s="24">
        <f>M92*R92</f>
        <v>2131.1289999999999</v>
      </c>
      <c r="U92" s="25">
        <v>0.22800000000000001</v>
      </c>
      <c r="V92" s="24">
        <f>M92*U92</f>
        <v>3397.884</v>
      </c>
      <c r="W92" s="15">
        <v>0.48399999999999999</v>
      </c>
      <c r="X92" s="24">
        <f>M92*W92</f>
        <v>7213.0519999999997</v>
      </c>
      <c r="Y92" s="15">
        <v>0.39</v>
      </c>
      <c r="Z92" s="24">
        <f>Y92*M92</f>
        <v>5812.17</v>
      </c>
      <c r="AA92" s="16">
        <v>2.7000000000000001E-3</v>
      </c>
      <c r="AB92" s="17">
        <f>M92*AA92</f>
        <v>40.238100000000003</v>
      </c>
      <c r="AC92" s="26">
        <f>IF(M92&gt;0,(AE92+AN92)/M92,0)</f>
        <v>3.0473945044621887E-3</v>
      </c>
      <c r="AD92" s="16">
        <v>3.4000000000000002E-4</v>
      </c>
      <c r="AE92" s="23">
        <f>AD92*M92</f>
        <v>5.0670200000000003</v>
      </c>
      <c r="AF92" s="114">
        <v>0.21410000000000001</v>
      </c>
      <c r="AG92" s="29">
        <f>AJ92*(1-AK92)*AF92</f>
        <v>39.6810799</v>
      </c>
      <c r="AH92" s="27">
        <f>IF(AND(AF92&gt;0,AD92&gt;0,AA92&gt;0),((AA92-AD92)*AF92)/((AF92-AD92)*AA92),0)</f>
        <v>0.87546434907961856</v>
      </c>
      <c r="AI92" s="59">
        <f t="shared" si="2"/>
        <v>0.88981898317825436</v>
      </c>
      <c r="AJ92" s="11">
        <v>203</v>
      </c>
      <c r="AK92" s="13">
        <v>8.6999999999999994E-2</v>
      </c>
      <c r="AL92" s="14">
        <v>0.2177</v>
      </c>
      <c r="AM92" s="130">
        <v>0.22600000000000001</v>
      </c>
      <c r="AN92" s="29">
        <f>AJ92*(1-AK92)*AL92</f>
        <v>40.348300299999998</v>
      </c>
      <c r="AO92" s="131">
        <f>AJ92*(1-AK92)*AM92</f>
        <v>41.886614000000002</v>
      </c>
      <c r="AP92" s="18">
        <v>1.6</v>
      </c>
      <c r="AQ92" s="18">
        <v>1005.72</v>
      </c>
      <c r="AR92" s="98">
        <f>AR90+AJ92-AQ92</f>
        <v>551.42000000000007</v>
      </c>
      <c r="AS92" s="99"/>
      <c r="AT92" s="11"/>
      <c r="AU92" s="30"/>
      <c r="AV92" s="19"/>
      <c r="AW92" s="19"/>
      <c r="AX92" s="19"/>
      <c r="AY92" s="19"/>
    </row>
    <row r="93" spans="1:51" x14ac:dyDescent="0.2">
      <c r="A93" s="184"/>
      <c r="B93" s="32">
        <v>2</v>
      </c>
      <c r="C93" s="10" t="s">
        <v>53</v>
      </c>
      <c r="D93" s="33">
        <v>23000</v>
      </c>
      <c r="E93" s="33">
        <v>6</v>
      </c>
      <c r="F93" s="33">
        <v>15873</v>
      </c>
      <c r="G93" s="34">
        <v>1.5</v>
      </c>
      <c r="H93" s="34">
        <v>4.2</v>
      </c>
      <c r="I93" s="33">
        <v>17849</v>
      </c>
      <c r="J93" s="34">
        <v>6.1</v>
      </c>
      <c r="K93" s="33">
        <v>16432</v>
      </c>
      <c r="L93" s="35">
        <v>8.5999999999999993E-2</v>
      </c>
      <c r="M93" s="36">
        <f>ROUND(K93*(1-L93),0)</f>
        <v>15019</v>
      </c>
      <c r="N93" s="37">
        <v>0.55100000000000005</v>
      </c>
      <c r="O93" s="24">
        <f>M93*N93</f>
        <v>8275.469000000001</v>
      </c>
      <c r="P93" s="35">
        <v>0.33200000000000002</v>
      </c>
      <c r="Q93" s="24">
        <f>M93*P93</f>
        <v>4986.308</v>
      </c>
      <c r="R93" s="38">
        <v>0.11700000000000001</v>
      </c>
      <c r="S93" s="134">
        <v>0.21279999999999999</v>
      </c>
      <c r="T93" s="24">
        <f>M93*R93</f>
        <v>1757.2230000000002</v>
      </c>
      <c r="U93" s="27">
        <v>0.23100000000000001</v>
      </c>
      <c r="V93" s="24">
        <f>M93*U93</f>
        <v>3469.3890000000001</v>
      </c>
      <c r="W93" s="38">
        <v>0.48499999999999999</v>
      </c>
      <c r="X93" s="24">
        <f>M93*W93</f>
        <v>7284.2150000000001</v>
      </c>
      <c r="Y93" s="38">
        <v>0.39</v>
      </c>
      <c r="Z93" s="24">
        <f>Y93*M93</f>
        <v>5857.41</v>
      </c>
      <c r="AA93" s="39">
        <v>2.7200000000000002E-3</v>
      </c>
      <c r="AB93" s="17">
        <f>M93*AA93</f>
        <v>40.851680000000002</v>
      </c>
      <c r="AC93" s="26">
        <f>IF(M93&gt;0,(AE93+AN93)/M93,0)</f>
        <v>3.0603588254877164E-3</v>
      </c>
      <c r="AD93" s="39">
        <v>3.3E-4</v>
      </c>
      <c r="AE93" s="36">
        <f>AD93*M93</f>
        <v>4.95627</v>
      </c>
      <c r="AF93" s="27">
        <v>0.2165</v>
      </c>
      <c r="AG93" s="40">
        <f>AJ93*(1-AK93)*AF93</f>
        <v>41.661528000000004</v>
      </c>
      <c r="AH93" s="27">
        <f>IF(AND(AF93&gt;0,AD93&gt;0,AA93&gt;0),((AA93-AD93)*AF93)/((AF93-AD93)*AA93),0)</f>
        <v>0.8800178372685985</v>
      </c>
      <c r="AI93" s="28">
        <f t="shared" si="2"/>
        <v>0.89355323591207714</v>
      </c>
      <c r="AJ93" s="33">
        <v>211</v>
      </c>
      <c r="AK93" s="35">
        <v>8.7999999999999995E-2</v>
      </c>
      <c r="AL93" s="37">
        <v>0.21310000000000001</v>
      </c>
      <c r="AM93" s="132">
        <v>0.22159999999999999</v>
      </c>
      <c r="AN93" s="40">
        <f>AJ93*(1-AK93)*AL93</f>
        <v>41.007259200000007</v>
      </c>
      <c r="AO93" s="133">
        <f>AJ93*(1-AK93)*AM93</f>
        <v>42.6429312</v>
      </c>
      <c r="AP93" s="41">
        <v>1.62</v>
      </c>
      <c r="AQ93" s="41"/>
      <c r="AR93" s="117">
        <f>AR92+AJ93-AQ93</f>
        <v>762.42000000000007</v>
      </c>
      <c r="AS93" s="101"/>
      <c r="AT93" s="42"/>
      <c r="AU93" s="43"/>
      <c r="AV93" s="44"/>
      <c r="AW93" s="44"/>
      <c r="AX93" s="44"/>
      <c r="AY93" s="44"/>
    </row>
    <row r="94" spans="1:51" x14ac:dyDescent="0.2">
      <c r="A94" s="184"/>
      <c r="B94" s="32">
        <v>3</v>
      </c>
      <c r="C94" s="10" t="s">
        <v>48</v>
      </c>
      <c r="D94" s="42">
        <v>21646</v>
      </c>
      <c r="E94" s="42">
        <v>2</v>
      </c>
      <c r="F94" s="42">
        <v>15633</v>
      </c>
      <c r="G94" s="36">
        <v>0.8</v>
      </c>
      <c r="H94" s="36">
        <v>4.2</v>
      </c>
      <c r="I94" s="42">
        <v>17439</v>
      </c>
      <c r="J94" s="36">
        <v>5.5</v>
      </c>
      <c r="K94" s="42">
        <v>16421</v>
      </c>
      <c r="L94" s="38">
        <v>8.3000000000000004E-2</v>
      </c>
      <c r="M94" s="36">
        <f>ROUND(K94*(1-L94),0)</f>
        <v>15058</v>
      </c>
      <c r="N94" s="27">
        <v>0.61299999999999999</v>
      </c>
      <c r="O94" s="24">
        <f>M94*N94</f>
        <v>9230.5540000000001</v>
      </c>
      <c r="P94" s="38">
        <v>0.22900000000000001</v>
      </c>
      <c r="Q94" s="24">
        <f>M94*P94</f>
        <v>3448.2820000000002</v>
      </c>
      <c r="R94" s="38">
        <v>0.158</v>
      </c>
      <c r="S94" s="134">
        <v>0.22209999999999999</v>
      </c>
      <c r="T94" s="24">
        <f>M94*R94</f>
        <v>2379.1640000000002</v>
      </c>
      <c r="U94" s="27">
        <v>0.217</v>
      </c>
      <c r="V94" s="24">
        <f>M94*U94</f>
        <v>3267.5859999999998</v>
      </c>
      <c r="W94" s="38">
        <v>0.495</v>
      </c>
      <c r="X94" s="24">
        <f>M94*W94</f>
        <v>7453.71</v>
      </c>
      <c r="Y94" s="38">
        <v>0.38</v>
      </c>
      <c r="Z94" s="24">
        <f>Y94*M94</f>
        <v>5722.04</v>
      </c>
      <c r="AA94" s="46">
        <v>2.7100000000000002E-3</v>
      </c>
      <c r="AB94" s="17">
        <f>M94*AA94</f>
        <v>40.807180000000002</v>
      </c>
      <c r="AC94" s="26">
        <f>IF(M94&gt;0,(AE94+AN94)/M94,0)</f>
        <v>2.6931066542701556E-3</v>
      </c>
      <c r="AD94" s="46">
        <v>3.3E-4</v>
      </c>
      <c r="AE94" s="36">
        <f>AD94*M94</f>
        <v>4.9691400000000003</v>
      </c>
      <c r="AF94" s="27">
        <v>0.21859999999999999</v>
      </c>
      <c r="AG94" s="40">
        <f>AJ94*(1-AK94)*AF94</f>
        <v>35.846028000000004</v>
      </c>
      <c r="AH94" s="27">
        <f>IF(AND(AF94&gt;0,AD94&gt;0,AA94&gt;0),((AA94-AD94)*AF94)/((AF94-AD94)*AA94),0)</f>
        <v>0.87955656667484361</v>
      </c>
      <c r="AI94" s="28">
        <f t="shared" si="2"/>
        <v>0.87880136063607972</v>
      </c>
      <c r="AJ94" s="42">
        <v>180</v>
      </c>
      <c r="AK94" s="38">
        <v>8.8999999999999996E-2</v>
      </c>
      <c r="AL94" s="27">
        <v>0.217</v>
      </c>
      <c r="AM94" s="134">
        <v>0.22439999999999999</v>
      </c>
      <c r="AN94" s="40">
        <f>AJ94*(1-AK94)*AL94</f>
        <v>35.583660000000002</v>
      </c>
      <c r="AO94" s="135">
        <f>AJ94*(1-AK94)*AM94</f>
        <v>36.797112000000006</v>
      </c>
      <c r="AP94" s="17">
        <v>1.6</v>
      </c>
      <c r="AQ94" s="17"/>
      <c r="AR94" s="117">
        <f>AR93+AJ94-AQ94</f>
        <v>942.42000000000007</v>
      </c>
      <c r="AS94" s="101"/>
      <c r="AT94" s="42"/>
      <c r="AU94" s="47"/>
      <c r="AV94" s="40"/>
      <c r="AW94" s="40"/>
      <c r="AX94" s="40"/>
      <c r="AY94" s="40"/>
    </row>
    <row r="95" spans="1:51" s="21" customFormat="1" ht="13.5" thickBot="1" x14ac:dyDescent="0.25">
      <c r="A95" s="185"/>
      <c r="B95" s="48" t="s">
        <v>35</v>
      </c>
      <c r="C95" s="49"/>
      <c r="D95" s="50">
        <f>SUM(D92:D94)</f>
        <v>53700</v>
      </c>
      <c r="E95" s="50"/>
      <c r="F95" s="50">
        <f>SUM(F92:F94)</f>
        <v>47578</v>
      </c>
      <c r="G95" s="51"/>
      <c r="H95" s="51"/>
      <c r="I95" s="50">
        <f>SUM(I92:I94)</f>
        <v>53207</v>
      </c>
      <c r="J95" s="51"/>
      <c r="K95" s="50">
        <f>SUM(K92:K94)</f>
        <v>49070</v>
      </c>
      <c r="L95" s="20">
        <f>IF(K95&gt;0,(K92*L92+K93*L93+K94*L94)/K95,0)</f>
        <v>8.3343631546769908E-2</v>
      </c>
      <c r="M95" s="51">
        <f>M92+M93+M94</f>
        <v>44980</v>
      </c>
      <c r="N95" s="52">
        <f>IF(M95&gt;0,O95/M95,0)</f>
        <v>0.56943652734548689</v>
      </c>
      <c r="O95" s="53">
        <f>O92+O93+O94</f>
        <v>25613.255000000001</v>
      </c>
      <c r="P95" s="20">
        <f>IF(M95&gt;0,Q95/M95,0)</f>
        <v>0.29122341040462424</v>
      </c>
      <c r="Q95" s="53">
        <f>Q92+Q93+Q94</f>
        <v>13099.228999999999</v>
      </c>
      <c r="R95" s="20">
        <f>IF(M95&gt;0,T95/M95,0)</f>
        <v>0.13934006224988882</v>
      </c>
      <c r="S95" s="136"/>
      <c r="T95" s="53">
        <f>T92+T93+T94</f>
        <v>6267.5159999999996</v>
      </c>
      <c r="U95" s="20">
        <f>IF(M95&gt;0,V95/M95,0)</f>
        <v>0.22531923076923077</v>
      </c>
      <c r="V95" s="53">
        <f>V92+V93+V94</f>
        <v>10134.859</v>
      </c>
      <c r="W95" s="20">
        <f>IF(M95&gt;0,X95/M95,0)</f>
        <v>0.48801638506002665</v>
      </c>
      <c r="X95" s="53">
        <f>X92+X93+X94</f>
        <v>21950.976999999999</v>
      </c>
      <c r="Y95" s="20">
        <f>IF(M95&gt;0,Z95/M95,0)</f>
        <v>0.38665228990662515</v>
      </c>
      <c r="Z95" s="53">
        <f>Z92+Z93+Z94</f>
        <v>17391.62</v>
      </c>
      <c r="AA95" s="54">
        <f>IF(M95&gt;0,AB95/M95,0)</f>
        <v>2.7100257892396624E-3</v>
      </c>
      <c r="AB95" s="55">
        <f>SUM(AB92:AB94)</f>
        <v>121.89696000000001</v>
      </c>
      <c r="AC95" s="54">
        <f>IF(M95&gt;0,(AC92*M92+AC93*M93+AC94*M94)/M95,0)</f>
        <v>2.9331180413517117E-3</v>
      </c>
      <c r="AD95" s="54">
        <f>IF(K95&gt;0,(K92*AD92+K93*AD93+K94*AD94)/K95,0)</f>
        <v>3.3330487059303037E-4</v>
      </c>
      <c r="AE95" s="51">
        <f>SUM(AE92:AE94)</f>
        <v>14.992429999999999</v>
      </c>
      <c r="AF95" s="52">
        <f>IF(K95&gt;0,(K92*AF92+K93*AF93+K94*AF94)/K95,0)</f>
        <v>0.21640958426737314</v>
      </c>
      <c r="AG95" s="57">
        <f>SUM(AG92:AG94)</f>
        <v>117.18863590000001</v>
      </c>
      <c r="AH95" s="52">
        <f>IF(AND(AB95&gt;0),((AB92*AH92+AB93*AH93+AB94*AH94)/AB95),0)</f>
        <v>0.87836031549574178</v>
      </c>
      <c r="AI95" s="56">
        <f t="shared" si="2"/>
        <v>0.88773531782392667</v>
      </c>
      <c r="AJ95" s="50">
        <f>SUM(AJ92:AJ94)</f>
        <v>594</v>
      </c>
      <c r="AK95" s="20">
        <f>IF(AJ95&gt;0,(AK92*AJ92+AK93*AJ93+AK94*AJ94)/AJ95,0)</f>
        <v>8.7961279461279449E-2</v>
      </c>
      <c r="AL95" s="52">
        <f>IF(K95&gt;0,(AL92*K92+AL93*K93+AL94*K94)/K95,0)</f>
        <v>0.21592535357652332</v>
      </c>
      <c r="AM95" s="136">
        <f>IF(L95&gt;0,(AM92*K92+AM93*K93+AM94*K94)/K95,0)</f>
        <v>0.22399114734053394</v>
      </c>
      <c r="AN95" s="57">
        <f>SUM(AN92:AN94)</f>
        <v>116.93921950000001</v>
      </c>
      <c r="AO95" s="137">
        <f>SUM(AO92:AO94)</f>
        <v>121.3266572</v>
      </c>
      <c r="AP95" s="55"/>
      <c r="AQ95" s="55">
        <f>SUM(AQ92:AQ94)</f>
        <v>1005.72</v>
      </c>
      <c r="AR95" s="102"/>
      <c r="AS95" s="103">
        <f>AR94</f>
        <v>942.42000000000007</v>
      </c>
      <c r="AT95" s="50">
        <f>SUM(AT92:AT94)</f>
        <v>0</v>
      </c>
      <c r="AU95" s="58"/>
      <c r="AV95" s="57"/>
      <c r="AW95" s="57"/>
      <c r="AX95" s="57"/>
      <c r="AY95" s="57"/>
    </row>
    <row r="96" spans="1:51" x14ac:dyDescent="0.2">
      <c r="A96" s="186">
        <v>24</v>
      </c>
      <c r="B96" s="22">
        <v>1</v>
      </c>
      <c r="C96" s="45" t="s">
        <v>52</v>
      </c>
      <c r="D96" s="11">
        <v>9772</v>
      </c>
      <c r="E96" s="11">
        <v>0</v>
      </c>
      <c r="F96" s="11">
        <v>7196</v>
      </c>
      <c r="G96" s="12">
        <v>1.6</v>
      </c>
      <c r="H96" s="12">
        <v>3.8</v>
      </c>
      <c r="I96" s="11">
        <v>8877</v>
      </c>
      <c r="J96" s="12">
        <v>8.1</v>
      </c>
      <c r="K96" s="11">
        <v>16171</v>
      </c>
      <c r="L96" s="13">
        <v>8.7999999999999995E-2</v>
      </c>
      <c r="M96" s="23">
        <f>ROUND(K96*(1-L96),0)</f>
        <v>14748</v>
      </c>
      <c r="N96" s="14">
        <v>0.59299999999999997</v>
      </c>
      <c r="O96" s="24">
        <f>M96*N96</f>
        <v>8745.5640000000003</v>
      </c>
      <c r="P96" s="13">
        <v>0.28999999999999998</v>
      </c>
      <c r="Q96" s="24">
        <f>M96*P96</f>
        <v>4276.92</v>
      </c>
      <c r="R96" s="15">
        <v>0.11700000000000001</v>
      </c>
      <c r="S96" s="143">
        <v>0.21829999999999999</v>
      </c>
      <c r="T96" s="24">
        <f>M96*R96</f>
        <v>1725.5160000000001</v>
      </c>
      <c r="U96" s="25">
        <v>0.221</v>
      </c>
      <c r="V96" s="24">
        <f>M96*U96</f>
        <v>3259.308</v>
      </c>
      <c r="W96" s="15">
        <v>0.49299999999999999</v>
      </c>
      <c r="X96" s="24">
        <f>M96*W96</f>
        <v>7270.7640000000001</v>
      </c>
      <c r="Y96" s="15">
        <v>0.4</v>
      </c>
      <c r="Z96" s="24">
        <f>Y96*M96</f>
        <v>5899.2000000000007</v>
      </c>
      <c r="AA96" s="16">
        <v>2.5200000000000001E-3</v>
      </c>
      <c r="AB96" s="17">
        <f>M96*AA96</f>
        <v>37.164960000000001</v>
      </c>
      <c r="AC96" s="26">
        <f>IF(M96&gt;0,(AE96+AN96)/M96,0)</f>
        <v>2.8251617439652831E-3</v>
      </c>
      <c r="AD96" s="16">
        <v>3.3E-4</v>
      </c>
      <c r="AE96" s="23">
        <f>AD96*M96</f>
        <v>4.8668399999999998</v>
      </c>
      <c r="AF96" s="114">
        <v>0.21579999999999999</v>
      </c>
      <c r="AG96" s="29">
        <f>AJ96*(1-AK96)*AF96</f>
        <v>36.884104399999998</v>
      </c>
      <c r="AH96" s="27">
        <f>IF(AND(AF96&gt;0,AD96&gt;0,AA96&gt;0),((AA96-AD96)*AF96)/((AF96-AD96)*AA96),0)</f>
        <v>0.87037859651216509</v>
      </c>
      <c r="AI96" s="59">
        <f t="shared" si="2"/>
        <v>0.8845483154754249</v>
      </c>
      <c r="AJ96" s="11">
        <v>187</v>
      </c>
      <c r="AK96" s="13">
        <v>8.5999999999999993E-2</v>
      </c>
      <c r="AL96" s="14">
        <v>0.21529999999999999</v>
      </c>
      <c r="AM96" s="130">
        <v>0.21759999999999999</v>
      </c>
      <c r="AN96" s="29">
        <f>AJ96*(1-AK96)*AL96</f>
        <v>36.798645399999998</v>
      </c>
      <c r="AO96" s="131">
        <f>AJ96*(1-AK96)*AM96</f>
        <v>37.1917568</v>
      </c>
      <c r="AP96" s="18">
        <v>1.6</v>
      </c>
      <c r="AQ96" s="18">
        <v>505.56</v>
      </c>
      <c r="AR96" s="98">
        <f>AR94+AJ96-AQ96+AS96</f>
        <v>640.94000000000017</v>
      </c>
      <c r="AS96" s="99">
        <v>17.079999999999998</v>
      </c>
      <c r="AT96" s="11"/>
      <c r="AU96" s="30"/>
      <c r="AV96" s="19"/>
      <c r="AW96" s="19"/>
      <c r="AX96" s="19"/>
      <c r="AY96" s="19"/>
    </row>
    <row r="97" spans="1:51" x14ac:dyDescent="0.2">
      <c r="A97" s="184"/>
      <c r="B97" s="32">
        <v>2</v>
      </c>
      <c r="C97" s="10" t="s">
        <v>53</v>
      </c>
      <c r="D97" s="33">
        <v>19700</v>
      </c>
      <c r="E97" s="33">
        <v>2</v>
      </c>
      <c r="F97" s="33">
        <v>15946</v>
      </c>
      <c r="G97" s="34">
        <v>0.9</v>
      </c>
      <c r="H97" s="34">
        <v>4.5999999999999996</v>
      </c>
      <c r="I97" s="33">
        <v>16701</v>
      </c>
      <c r="J97" s="34">
        <v>7.8</v>
      </c>
      <c r="K97" s="33">
        <v>16334</v>
      </c>
      <c r="L97" s="35">
        <v>8.3000000000000004E-2</v>
      </c>
      <c r="M97" s="36">
        <f>ROUND(K97*(1-L97),0)</f>
        <v>14978</v>
      </c>
      <c r="N97" s="37">
        <v>0.56699999999999995</v>
      </c>
      <c r="O97" s="24">
        <f>M97*N97</f>
        <v>8492.5259999999998</v>
      </c>
      <c r="P97" s="35">
        <v>0.308</v>
      </c>
      <c r="Q97" s="24">
        <f>M97*P97</f>
        <v>4613.2240000000002</v>
      </c>
      <c r="R97" s="38">
        <v>0.125</v>
      </c>
      <c r="S97" s="134">
        <v>0.21210000000000001</v>
      </c>
      <c r="T97" s="24">
        <f>M97*R97</f>
        <v>1872.25</v>
      </c>
      <c r="U97" s="27">
        <v>0.223</v>
      </c>
      <c r="V97" s="24">
        <f>M97*U97</f>
        <v>3340.0940000000001</v>
      </c>
      <c r="W97" s="38">
        <v>0.44500000000000001</v>
      </c>
      <c r="X97" s="24">
        <f>M97*W97</f>
        <v>6665.21</v>
      </c>
      <c r="Y97" s="38">
        <v>0.4</v>
      </c>
      <c r="Z97" s="24">
        <f>Y97*M97</f>
        <v>5991.2000000000007</v>
      </c>
      <c r="AA97" s="39">
        <v>2.5999999999999999E-3</v>
      </c>
      <c r="AB97" s="17">
        <f>M97*AA97</f>
        <v>38.942799999999998</v>
      </c>
      <c r="AC97" s="26">
        <f>IF(M97&gt;0,(AE97+AN97)/M97,0)</f>
        <v>2.8373396648417684E-3</v>
      </c>
      <c r="AD97" s="39">
        <v>3.4000000000000002E-4</v>
      </c>
      <c r="AE97" s="36">
        <f>AD97*M97</f>
        <v>5.0925200000000004</v>
      </c>
      <c r="AF97" s="27">
        <v>0.21010000000000001</v>
      </c>
      <c r="AG97" s="40">
        <f>AJ97*(1-AK97)*AF97</f>
        <v>36.637868300000001</v>
      </c>
      <c r="AH97" s="27">
        <f>IF(AND(AF97&gt;0,AD97&gt;0,AA97&gt;0),((AA97-AD97)*AF97)/((AF97-AD97)*AA97),0)</f>
        <v>0.87063970545091829</v>
      </c>
      <c r="AI97" s="28">
        <f t="shared" si="2"/>
        <v>0.88156679562795592</v>
      </c>
      <c r="AJ97" s="33">
        <v>191</v>
      </c>
      <c r="AK97" s="35">
        <v>8.6999999999999994E-2</v>
      </c>
      <c r="AL97" s="37">
        <v>0.2145</v>
      </c>
      <c r="AM97" s="132">
        <v>0.21870000000000001</v>
      </c>
      <c r="AN97" s="40">
        <f>AJ97*(1-AK97)*AL97</f>
        <v>37.405153500000004</v>
      </c>
      <c r="AO97" s="133">
        <f>AJ97*(1-AK97)*AM97</f>
        <v>38.137562100000004</v>
      </c>
      <c r="AP97" s="41">
        <v>1.6</v>
      </c>
      <c r="AQ97" s="41"/>
      <c r="AR97" s="117">
        <f>AR96+AJ97-AQ97</f>
        <v>831.94000000000017</v>
      </c>
      <c r="AS97" s="101"/>
      <c r="AT97" s="42"/>
      <c r="AU97" s="43"/>
      <c r="AV97" s="44"/>
      <c r="AW97" s="44"/>
      <c r="AX97" s="44"/>
      <c r="AY97" s="44"/>
    </row>
    <row r="98" spans="1:51" x14ac:dyDescent="0.2">
      <c r="A98" s="184"/>
      <c r="B98" s="32">
        <v>3</v>
      </c>
      <c r="C98" s="10" t="s">
        <v>49</v>
      </c>
      <c r="D98" s="42">
        <v>16828</v>
      </c>
      <c r="E98" s="42">
        <v>1</v>
      </c>
      <c r="F98" s="42">
        <v>16552</v>
      </c>
      <c r="G98" s="36">
        <v>1.1000000000000001</v>
      </c>
      <c r="H98" s="36">
        <v>4.0999999999999996</v>
      </c>
      <c r="I98" s="42">
        <v>18007</v>
      </c>
      <c r="J98" s="36">
        <v>6.6</v>
      </c>
      <c r="K98" s="42">
        <v>16245</v>
      </c>
      <c r="L98" s="38">
        <v>8.1000000000000003E-2</v>
      </c>
      <c r="M98" s="36">
        <f>ROUND(K98*(1-L98),0)</f>
        <v>14929</v>
      </c>
      <c r="N98" s="27">
        <v>0.57799999999999996</v>
      </c>
      <c r="O98" s="24">
        <f>M98*N98</f>
        <v>8628.9619999999995</v>
      </c>
      <c r="P98" s="38">
        <v>0.25700000000000001</v>
      </c>
      <c r="Q98" s="24">
        <f>M98*P98</f>
        <v>3836.7530000000002</v>
      </c>
      <c r="R98" s="38">
        <v>0.16500000000000001</v>
      </c>
      <c r="S98" s="134">
        <v>0.20979999999999999</v>
      </c>
      <c r="T98" s="24">
        <f>M98*R98</f>
        <v>2463.2850000000003</v>
      </c>
      <c r="U98" s="27">
        <v>0.23400000000000001</v>
      </c>
      <c r="V98" s="24">
        <f>M98*U98</f>
        <v>3493.3860000000004</v>
      </c>
      <c r="W98" s="38">
        <v>0.47899999999999998</v>
      </c>
      <c r="X98" s="24">
        <f>M98*W98</f>
        <v>7150.991</v>
      </c>
      <c r="Y98" s="38">
        <v>0.4</v>
      </c>
      <c r="Z98" s="24">
        <f>Y98*M98</f>
        <v>5971.6</v>
      </c>
      <c r="AA98" s="46">
        <v>2.5300000000000001E-3</v>
      </c>
      <c r="AB98" s="17">
        <f>M98*AA98</f>
        <v>37.77037</v>
      </c>
      <c r="AC98" s="26">
        <f>IF(M98&gt;0,(AE98+AN98)/M98,0)</f>
        <v>2.5885033022975414E-3</v>
      </c>
      <c r="AD98" s="46">
        <v>3.4000000000000002E-4</v>
      </c>
      <c r="AE98" s="36">
        <f>AD98*M98</f>
        <v>5.0758600000000005</v>
      </c>
      <c r="AF98" s="27">
        <v>0.2031</v>
      </c>
      <c r="AG98" s="40">
        <f>AJ98*(1-AK98)*AF98</f>
        <v>33.1920237</v>
      </c>
      <c r="AH98" s="27">
        <f>IF(AND(AF98&gt;0,AD98&gt;0,AA98&gt;0),((AA98-AD98)*AF98)/((AF98-AD98)*AA98),0)</f>
        <v>0.86706415887628208</v>
      </c>
      <c r="AI98" s="28">
        <f t="shared" si="2"/>
        <v>0.87009023095567595</v>
      </c>
      <c r="AJ98" s="42">
        <v>179</v>
      </c>
      <c r="AK98" s="38">
        <v>8.6999999999999994E-2</v>
      </c>
      <c r="AL98" s="27">
        <v>0.2054</v>
      </c>
      <c r="AM98" s="134">
        <v>0.20949999999999999</v>
      </c>
      <c r="AN98" s="40">
        <f>AJ98*(1-AK98)*AL98</f>
        <v>33.567905799999998</v>
      </c>
      <c r="AO98" s="135">
        <f>AJ98*(1-AK98)*AM98</f>
        <v>34.237956499999996</v>
      </c>
      <c r="AP98" s="17">
        <v>1.6</v>
      </c>
      <c r="AQ98" s="17"/>
      <c r="AR98" s="117">
        <f>AR97+AJ98-AQ98</f>
        <v>1010.9400000000002</v>
      </c>
      <c r="AS98" s="101"/>
      <c r="AT98" s="42"/>
      <c r="AU98" s="47"/>
      <c r="AV98" s="40"/>
      <c r="AW98" s="40"/>
      <c r="AX98" s="40"/>
      <c r="AY98" s="40"/>
    </row>
    <row r="99" spans="1:51" s="21" customFormat="1" ht="13.5" thickBot="1" x14ac:dyDescent="0.25">
      <c r="A99" s="185"/>
      <c r="B99" s="48" t="s">
        <v>35</v>
      </c>
      <c r="C99" s="49"/>
      <c r="D99" s="50">
        <f>SUM(D96:D98)</f>
        <v>46300</v>
      </c>
      <c r="E99" s="50"/>
      <c r="F99" s="50">
        <f>SUM(F96:F98)</f>
        <v>39694</v>
      </c>
      <c r="G99" s="51"/>
      <c r="H99" s="51"/>
      <c r="I99" s="50">
        <f>SUM(I96:I98)</f>
        <v>43585</v>
      </c>
      <c r="J99" s="51"/>
      <c r="K99" s="50">
        <f>SUM(K96:K98)</f>
        <v>48750</v>
      </c>
      <c r="L99" s="20">
        <f>IF(K99&gt;0,(K96*L96+K97*L97+K98*L98)/K99,0)</f>
        <v>8.3992102564102555E-2</v>
      </c>
      <c r="M99" s="51">
        <f>M96+M97+M98</f>
        <v>44655</v>
      </c>
      <c r="N99" s="52">
        <f>IF(M99&gt;0,O99/M99,0)</f>
        <v>0.57926440488187214</v>
      </c>
      <c r="O99" s="53">
        <f>O96+O97+O98</f>
        <v>25867.052</v>
      </c>
      <c r="P99" s="20">
        <f>IF(M99&gt;0,Q99/M99,0)</f>
        <v>0.28500497144776621</v>
      </c>
      <c r="Q99" s="53">
        <f>Q96+Q97+Q98</f>
        <v>12726.897000000001</v>
      </c>
      <c r="R99" s="20">
        <f>IF(M99&gt;0,T99/M99,0)</f>
        <v>0.13573062367036168</v>
      </c>
      <c r="S99" s="136"/>
      <c r="T99" s="53">
        <f>T96+T97+T98</f>
        <v>6061.0510000000004</v>
      </c>
      <c r="U99" s="20">
        <f>IF(M99&gt;0,V99/M99,0)</f>
        <v>0.22601697458291345</v>
      </c>
      <c r="V99" s="53">
        <f>V96+V97+V98</f>
        <v>10092.788</v>
      </c>
      <c r="W99" s="20">
        <f>IF(M99&gt;0,X99/M99,0)</f>
        <v>0.47221957227634082</v>
      </c>
      <c r="X99" s="53">
        <f>X96+X97+X98</f>
        <v>21086.965</v>
      </c>
      <c r="Y99" s="20">
        <f>IF(M99&gt;0,Z99/M99,0)</f>
        <v>0.4</v>
      </c>
      <c r="Z99" s="53">
        <f>Z96+Z97+Z98</f>
        <v>17862</v>
      </c>
      <c r="AA99" s="54">
        <f>IF(M99&gt;0,AB99/M99,0)</f>
        <v>2.5501764640017913E-3</v>
      </c>
      <c r="AB99" s="55">
        <f>SUM(AB96:AB98)</f>
        <v>113.87813</v>
      </c>
      <c r="AC99" s="54">
        <f>IF(M99&gt;0,(AC96*M96+AC97*M97+AC98*M98)/M99,0)</f>
        <v>2.7501270787145897E-3</v>
      </c>
      <c r="AD99" s="54">
        <f>IF(K99&gt;0,(K96*AD96+K97*AD97+K98*AD98)/K99,0)</f>
        <v>3.3668287179487185E-4</v>
      </c>
      <c r="AE99" s="51">
        <f>SUM(AE96:AE98)</f>
        <v>15.035220000000001</v>
      </c>
      <c r="AF99" s="52">
        <f>IF(K99&gt;0,(K96*AF96+K97*AF97+K98*AF98)/K99,0)</f>
        <v>0.20965814769230767</v>
      </c>
      <c r="AG99" s="57">
        <f>SUM(AG96:AG98)</f>
        <v>106.71399639999998</v>
      </c>
      <c r="AH99" s="52">
        <f>IF(AND(AB99&gt;0),((AB96*AH96+AB97*AH97+AB98*AH98)/AB99),0)</f>
        <v>0.86936857621529895</v>
      </c>
      <c r="AI99" s="56">
        <f t="shared" si="2"/>
        <v>0.87897320343471064</v>
      </c>
      <c r="AJ99" s="50">
        <f>SUM(AJ96:AJ98)</f>
        <v>557</v>
      </c>
      <c r="AK99" s="20">
        <f>IF(AJ99&gt;0,(AK96*AJ96+AK97*AJ97+AK98*AJ98)/AJ99,0)</f>
        <v>8.6664272890484742E-2</v>
      </c>
      <c r="AL99" s="52">
        <f>IF(K99&gt;0,(AL96*K96+AL97*K97+AL98*K98)/K99,0)</f>
        <v>0.21173297025641025</v>
      </c>
      <c r="AM99" s="136">
        <f>IF(L99&gt;0,(AM96*K96+AM97*K97+AM98*K98)/K99,0)</f>
        <v>0.2152693928205128</v>
      </c>
      <c r="AN99" s="57">
        <f>SUM(AN96:AN98)</f>
        <v>107.77170470000002</v>
      </c>
      <c r="AO99" s="137">
        <f>SUM(AO96:AO98)</f>
        <v>109.5672754</v>
      </c>
      <c r="AP99" s="55"/>
      <c r="AQ99" s="55">
        <f>SUM(AQ96:AQ98)</f>
        <v>505.56</v>
      </c>
      <c r="AR99" s="102"/>
      <c r="AS99" s="103">
        <f>AR98</f>
        <v>1010.9400000000002</v>
      </c>
      <c r="AT99" s="50">
        <f>SUM(AT96:AT98)</f>
        <v>0</v>
      </c>
      <c r="AU99" s="58"/>
      <c r="AV99" s="57"/>
      <c r="AW99" s="57"/>
      <c r="AX99" s="57"/>
      <c r="AY99" s="57"/>
    </row>
    <row r="100" spans="1:51" x14ac:dyDescent="0.2">
      <c r="A100" s="188">
        <v>25</v>
      </c>
      <c r="B100" s="32">
        <v>1</v>
      </c>
      <c r="C100" s="10" t="s">
        <v>50</v>
      </c>
      <c r="D100" s="11">
        <v>14837</v>
      </c>
      <c r="E100" s="11">
        <v>0</v>
      </c>
      <c r="F100" s="11">
        <v>15651</v>
      </c>
      <c r="G100" s="12">
        <v>1.9</v>
      </c>
      <c r="H100" s="12">
        <v>4.8</v>
      </c>
      <c r="I100" s="11">
        <v>17592</v>
      </c>
      <c r="J100" s="12">
        <v>6.1</v>
      </c>
      <c r="K100" s="11">
        <v>16159</v>
      </c>
      <c r="L100" s="13">
        <v>7.3999999999999996E-2</v>
      </c>
      <c r="M100" s="23">
        <f>ROUND(K100*(1-L100),0)</f>
        <v>14963</v>
      </c>
      <c r="N100" s="14">
        <v>0.624</v>
      </c>
      <c r="O100" s="24">
        <f>M100*N100</f>
        <v>9336.9120000000003</v>
      </c>
      <c r="P100" s="13">
        <v>0.251</v>
      </c>
      <c r="Q100" s="24">
        <f>M100*P100</f>
        <v>3755.7130000000002</v>
      </c>
      <c r="R100" s="15">
        <v>0.125</v>
      </c>
      <c r="S100" s="143">
        <v>0.2026</v>
      </c>
      <c r="T100" s="24">
        <f>M100*R100</f>
        <v>1870.375</v>
      </c>
      <c r="U100" s="25">
        <v>0.22800000000000001</v>
      </c>
      <c r="V100" s="24">
        <f>M100*U100</f>
        <v>3411.5640000000003</v>
      </c>
      <c r="W100" s="15">
        <v>0.48499999999999999</v>
      </c>
      <c r="X100" s="24">
        <f>M100*W100</f>
        <v>7257.0549999999994</v>
      </c>
      <c r="Y100" s="15">
        <v>0.4</v>
      </c>
      <c r="Z100" s="24">
        <f>Y100*M100</f>
        <v>5985.2000000000007</v>
      </c>
      <c r="AA100" s="16">
        <v>2.64E-3</v>
      </c>
      <c r="AB100" s="17">
        <f>M100*AA100</f>
        <v>39.502319999999997</v>
      </c>
      <c r="AC100" s="26">
        <f>IF(M100&gt;0,(AE100+AN100)/M100,0)</f>
        <v>2.7841632292989371E-3</v>
      </c>
      <c r="AD100" s="16">
        <v>3.5E-4</v>
      </c>
      <c r="AE100" s="23">
        <f>AD100*M100</f>
        <v>5.23705</v>
      </c>
      <c r="AF100" s="114">
        <v>0.20119999999999999</v>
      </c>
      <c r="AG100" s="29">
        <f>AJ100*(1-AK100)*AF100</f>
        <v>36.386215200000002</v>
      </c>
      <c r="AH100" s="27">
        <f>IF(AND(AF100&gt;0,AD100&gt;0,AA100&gt;0),((AA100-AD100)*AF100)/((AF100-AD100)*AA100),0)</f>
        <v>0.86893581068338344</v>
      </c>
      <c r="AI100" s="59">
        <f t="shared" ref="AI100:AI127" si="3">IF(AND(AC100&gt;0,AL100&gt;0,AD100&gt;0),((AL100*(AC100-AD100))/(AC100*(AL100-AD100))),0)</f>
        <v>0.87581099492025694</v>
      </c>
      <c r="AJ100" s="11">
        <v>197</v>
      </c>
      <c r="AK100" s="13">
        <v>8.2000000000000003E-2</v>
      </c>
      <c r="AL100" s="14">
        <v>0.2014</v>
      </c>
      <c r="AM100" s="130">
        <v>0.20669999999999999</v>
      </c>
      <c r="AN100" s="29">
        <f>AJ100*(1-AK100)*AL100</f>
        <v>36.422384399999999</v>
      </c>
      <c r="AO100" s="131">
        <f>AJ100*(1-AK100)*AM100</f>
        <v>37.380868200000002</v>
      </c>
      <c r="AP100" s="18">
        <v>1.55</v>
      </c>
      <c r="AQ100" s="18"/>
      <c r="AR100" s="98">
        <f>AR98+AJ100-AQ100</f>
        <v>1207.94</v>
      </c>
      <c r="AS100" s="116"/>
      <c r="AT100" s="11"/>
      <c r="AU100" s="30"/>
      <c r="AV100" s="19"/>
      <c r="AW100" s="19"/>
      <c r="AX100" s="19"/>
      <c r="AY100" s="19"/>
    </row>
    <row r="101" spans="1:51" x14ac:dyDescent="0.2">
      <c r="A101" s="188"/>
      <c r="B101" s="32">
        <v>2</v>
      </c>
      <c r="C101" s="45" t="s">
        <v>52</v>
      </c>
      <c r="D101" s="33">
        <v>20100</v>
      </c>
      <c r="E101" s="33">
        <v>2</v>
      </c>
      <c r="F101" s="33">
        <v>15949</v>
      </c>
      <c r="G101" s="34">
        <v>1</v>
      </c>
      <c r="H101" s="34">
        <v>4.5</v>
      </c>
      <c r="I101" s="33">
        <v>17162</v>
      </c>
      <c r="J101" s="34">
        <v>6</v>
      </c>
      <c r="K101" s="33">
        <v>16364</v>
      </c>
      <c r="L101" s="35">
        <v>7.8E-2</v>
      </c>
      <c r="M101" s="36">
        <f>ROUND(K101*(1-L101),0)</f>
        <v>15088</v>
      </c>
      <c r="N101" s="37">
        <v>0.48699999999999999</v>
      </c>
      <c r="O101" s="24">
        <f>M101*N101</f>
        <v>7347.8559999999998</v>
      </c>
      <c r="P101" s="35">
        <v>0.34399999999999997</v>
      </c>
      <c r="Q101" s="24">
        <f>M101*P101</f>
        <v>5190.2719999999999</v>
      </c>
      <c r="R101" s="38">
        <v>0.16900000000000001</v>
      </c>
      <c r="S101" s="134">
        <v>0.2087</v>
      </c>
      <c r="T101" s="24">
        <f>M101*R101</f>
        <v>2549.8720000000003</v>
      </c>
      <c r="U101" s="27">
        <v>0.23499999999999999</v>
      </c>
      <c r="V101" s="24">
        <f>M101*U101</f>
        <v>3545.68</v>
      </c>
      <c r="W101" s="38">
        <v>0.49399999999999999</v>
      </c>
      <c r="X101" s="24">
        <f>M101*W101</f>
        <v>7453.4719999999998</v>
      </c>
      <c r="Y101" s="38">
        <v>0.4</v>
      </c>
      <c r="Z101" s="24">
        <f>Y101*M101</f>
        <v>6035.2000000000007</v>
      </c>
      <c r="AA101" s="39">
        <v>2.5300000000000001E-3</v>
      </c>
      <c r="AB101" s="17">
        <f>M101*AA101</f>
        <v>38.172640000000001</v>
      </c>
      <c r="AC101" s="26">
        <f>IF(M101&gt;0,(AE101+AN101)/M101,0)</f>
        <v>2.5789417086426302E-3</v>
      </c>
      <c r="AD101" s="39">
        <v>3.6000000000000002E-4</v>
      </c>
      <c r="AE101" s="36">
        <f>AD101*M101</f>
        <v>5.4316800000000001</v>
      </c>
      <c r="AF101" s="27">
        <v>0.21329999999999999</v>
      </c>
      <c r="AG101" s="40">
        <f>AJ101*(1-AK101)*AF101</f>
        <v>33.764323500000003</v>
      </c>
      <c r="AH101" s="27">
        <f>IF(AND(AF101&gt;0,AD101&gt;0,AA101&gt;0),((AA101-AD101)*AF101)/((AF101-AD101)*AA101),0)</f>
        <v>0.85915756484318351</v>
      </c>
      <c r="AI101" s="28">
        <f t="shared" si="3"/>
        <v>0.86187487798418694</v>
      </c>
      <c r="AJ101" s="33">
        <v>173</v>
      </c>
      <c r="AK101" s="35">
        <v>8.5000000000000006E-2</v>
      </c>
      <c r="AL101" s="37">
        <v>0.21149999999999999</v>
      </c>
      <c r="AM101" s="132">
        <v>0.21179999999999999</v>
      </c>
      <c r="AN101" s="40">
        <f>AJ101*(1-AK101)*AL101</f>
        <v>33.479392500000003</v>
      </c>
      <c r="AO101" s="133">
        <f>AJ101*(1-AK101)*AM101</f>
        <v>33.526881000000003</v>
      </c>
      <c r="AP101" s="41">
        <v>1.58</v>
      </c>
      <c r="AQ101" s="41"/>
      <c r="AR101" s="117">
        <f>AR100+AJ101-AQ101</f>
        <v>1380.94</v>
      </c>
      <c r="AS101" s="101"/>
      <c r="AT101" s="42"/>
      <c r="AU101" s="43"/>
      <c r="AV101" s="44"/>
      <c r="AW101" s="44"/>
      <c r="AX101" s="44"/>
      <c r="AY101" s="44"/>
    </row>
    <row r="102" spans="1:51" x14ac:dyDescent="0.2">
      <c r="A102" s="188"/>
      <c r="B102" s="32">
        <v>3</v>
      </c>
      <c r="C102" s="10" t="s">
        <v>49</v>
      </c>
      <c r="D102" s="42">
        <v>16763</v>
      </c>
      <c r="E102" s="42">
        <v>0</v>
      </c>
      <c r="F102" s="42">
        <v>15411</v>
      </c>
      <c r="G102" s="36">
        <v>1</v>
      </c>
      <c r="H102" s="36">
        <v>3.7</v>
      </c>
      <c r="I102" s="42">
        <v>16866</v>
      </c>
      <c r="J102" s="36">
        <v>5.5</v>
      </c>
      <c r="K102" s="42">
        <v>16226</v>
      </c>
      <c r="L102" s="38">
        <v>8.1000000000000003E-2</v>
      </c>
      <c r="M102" s="36">
        <f>ROUND(K102*(1-L102),0)</f>
        <v>14912</v>
      </c>
      <c r="N102" s="27">
        <v>0.58899999999999997</v>
      </c>
      <c r="O102" s="24">
        <f>M102*N102</f>
        <v>8783.1679999999997</v>
      </c>
      <c r="P102" s="38">
        <v>0.19900000000000001</v>
      </c>
      <c r="Q102" s="24">
        <f>M102*P102</f>
        <v>2967.4880000000003</v>
      </c>
      <c r="R102" s="38">
        <v>0.21199999999999999</v>
      </c>
      <c r="S102" s="134">
        <v>0.21340000000000001</v>
      </c>
      <c r="T102" s="24">
        <f>M102*R102</f>
        <v>3161.3440000000001</v>
      </c>
      <c r="U102" s="27">
        <v>0.24099999999999999</v>
      </c>
      <c r="V102" s="24">
        <f>M102*U102</f>
        <v>3593.7919999999999</v>
      </c>
      <c r="W102" s="38">
        <v>0.48899999999999999</v>
      </c>
      <c r="X102" s="24">
        <f>M102*W102</f>
        <v>7291.9679999999998</v>
      </c>
      <c r="Y102" s="38">
        <v>0.4</v>
      </c>
      <c r="Z102" s="24">
        <f>Y102*M102</f>
        <v>5964.8</v>
      </c>
      <c r="AA102" s="46">
        <v>2.4299999999999999E-3</v>
      </c>
      <c r="AB102" s="17">
        <f>M102*AA102</f>
        <v>36.236159999999998</v>
      </c>
      <c r="AC102" s="26">
        <f>IF(M102&gt;0,(AE102+AN102)/M102,0)</f>
        <v>2.8474597639484979E-3</v>
      </c>
      <c r="AD102" s="46">
        <v>3.6999999999999999E-4</v>
      </c>
      <c r="AE102" s="36">
        <f>AD102*M102</f>
        <v>5.5174399999999997</v>
      </c>
      <c r="AF102" s="27">
        <v>0.21490000000000001</v>
      </c>
      <c r="AG102" s="40">
        <f>AJ102*(1-AK102)*AF102</f>
        <v>36.926696800000002</v>
      </c>
      <c r="AH102" s="27">
        <f>IF(AND(AF102&gt;0,AD102&gt;0,AA102&gt;0),((AA102-AD102)*AF102)/((AF102-AD102)*AA102),0)</f>
        <v>0.84919871730315244</v>
      </c>
      <c r="AI102" s="28">
        <f t="shared" si="3"/>
        <v>0.87155951443911228</v>
      </c>
      <c r="AJ102" s="42">
        <v>188</v>
      </c>
      <c r="AK102" s="38">
        <v>8.5999999999999993E-2</v>
      </c>
      <c r="AL102" s="27">
        <v>0.215</v>
      </c>
      <c r="AM102" s="134">
        <v>0.2132</v>
      </c>
      <c r="AN102" s="40">
        <f>AJ102*(1-AK102)*AL102</f>
        <v>36.94388</v>
      </c>
      <c r="AO102" s="135">
        <f>AJ102*(1-AK102)*AM102</f>
        <v>36.634582399999999</v>
      </c>
      <c r="AP102" s="17">
        <v>1.6</v>
      </c>
      <c r="AQ102" s="17"/>
      <c r="AR102" s="117">
        <f>AR101+AJ102-AQ102</f>
        <v>1568.94</v>
      </c>
      <c r="AS102" s="101"/>
      <c r="AT102" s="42"/>
      <c r="AU102" s="47"/>
      <c r="AV102" s="40"/>
      <c r="AW102" s="40"/>
      <c r="AX102" s="40"/>
      <c r="AY102" s="40"/>
    </row>
    <row r="103" spans="1:51" s="21" customFormat="1" ht="13.5" thickBot="1" x14ac:dyDescent="0.25">
      <c r="A103" s="188"/>
      <c r="B103" s="65" t="s">
        <v>35</v>
      </c>
      <c r="C103" s="49"/>
      <c r="D103" s="50">
        <f>SUM(D100:D102)</f>
        <v>51700</v>
      </c>
      <c r="E103" s="50"/>
      <c r="F103" s="50">
        <f>SUM(F100:F102)</f>
        <v>47011</v>
      </c>
      <c r="G103" s="51"/>
      <c r="H103" s="51"/>
      <c r="I103" s="50">
        <f>SUM(I100:I102)</f>
        <v>51620</v>
      </c>
      <c r="J103" s="51"/>
      <c r="K103" s="50">
        <f>SUM(K100:K102)</f>
        <v>48749</v>
      </c>
      <c r="L103" s="20">
        <f>IF(K103&gt;0,(K100*L100+K101*L101+K102*L102)/K103,0)</f>
        <v>7.7672649695378362E-2</v>
      </c>
      <c r="M103" s="51">
        <f>M100+M101+M102</f>
        <v>44963</v>
      </c>
      <c r="N103" s="52">
        <f>IF(M103&gt;0,O103/M103,0)</f>
        <v>0.56641985632631275</v>
      </c>
      <c r="O103" s="53">
        <f>O100+O101+O102</f>
        <v>25467.936000000002</v>
      </c>
      <c r="P103" s="20">
        <f>IF(M103&gt;0,Q103/M103,0)</f>
        <v>0.26496170184373824</v>
      </c>
      <c r="Q103" s="53">
        <f>Q100+Q101+Q102</f>
        <v>11913.473000000002</v>
      </c>
      <c r="R103" s="20">
        <f>IF(M103&gt;0,T103/M103,0)</f>
        <v>0.16861844182994909</v>
      </c>
      <c r="S103" s="136"/>
      <c r="T103" s="53">
        <f>T100+T101+T102</f>
        <v>7581.5910000000003</v>
      </c>
      <c r="U103" s="20">
        <f>IF(M103&gt;0,V103/M103,0)</f>
        <v>0.23466040967017326</v>
      </c>
      <c r="V103" s="53">
        <f>V100+V101+V102</f>
        <v>10551.036</v>
      </c>
      <c r="W103" s="20">
        <f>IF(M103&gt;0,X103/M103,0)</f>
        <v>0.48934668505215395</v>
      </c>
      <c r="X103" s="53">
        <f>X100+X101+X102</f>
        <v>22002.494999999999</v>
      </c>
      <c r="Y103" s="20">
        <f>IF(M103&gt;0,Z103/M103,0)</f>
        <v>0.4</v>
      </c>
      <c r="Z103" s="53">
        <f>Z100+Z101+Z102</f>
        <v>17985.2</v>
      </c>
      <c r="AA103" s="54">
        <f>IF(M103&gt;0,AB103/M103,0)</f>
        <v>2.5334412739363476E-3</v>
      </c>
      <c r="AB103" s="55">
        <f>SUM(AB100:AB102)</f>
        <v>113.91112</v>
      </c>
      <c r="AC103" s="54">
        <f>IF(M103&gt;0,(AC100*M100+AC101*M101+AC102*M102)/M103,0)</f>
        <v>2.7362904365811889E-3</v>
      </c>
      <c r="AD103" s="54">
        <f>IF(K103&gt;0,(K100*AD100+K101*AD101+K102*AD102)/K103,0)</f>
        <v>3.6001374387166913E-4</v>
      </c>
      <c r="AE103" s="51">
        <f>SUM(AE100:AE102)</f>
        <v>16.186170000000001</v>
      </c>
      <c r="AF103" s="52">
        <f>IF(K103&gt;0,(K100*AF100+K101*AF101+K102*AF102)/K103,0)</f>
        <v>0.20982172762518203</v>
      </c>
      <c r="AG103" s="57">
        <f>SUM(AG100:AG102)</f>
        <v>107.0772355</v>
      </c>
      <c r="AH103" s="52">
        <f>IF(AND(AB103&gt;0),((AB100*AH100+AB101*AH101+AB102*AH102)/AB103),0)</f>
        <v>0.85938048428548275</v>
      </c>
      <c r="AI103" s="56">
        <f t="shared" si="3"/>
        <v>0.86992622064252134</v>
      </c>
      <c r="AJ103" s="50">
        <f>SUM(AJ100:AJ102)</f>
        <v>558</v>
      </c>
      <c r="AK103" s="20">
        <f>IF(AJ103&gt;0,(AK100*AJ100+AK101*AJ101+AK102*AJ102)/AJ103,0)</f>
        <v>8.4277777777777785E-2</v>
      </c>
      <c r="AL103" s="52">
        <f>IF(K103&gt;0,(AL100*K100+AL101*K101+AL102*K102)/K103,0)</f>
        <v>0.20931708547867647</v>
      </c>
      <c r="AM103" s="136">
        <f>IF(L103&gt;0,(AM100*K100+AM101*K101+AM102*K102)/K103,0)</f>
        <v>0.21057547231738086</v>
      </c>
      <c r="AN103" s="57">
        <f>SUM(AN100:AN102)</f>
        <v>106.84565689999999</v>
      </c>
      <c r="AO103" s="137">
        <f>SUM(AO100:AO102)</f>
        <v>107.54233160000001</v>
      </c>
      <c r="AP103" s="55"/>
      <c r="AQ103" s="55">
        <f>SUM(AQ100:AQ102)</f>
        <v>0</v>
      </c>
      <c r="AR103" s="118"/>
      <c r="AS103" s="103">
        <f>AR102</f>
        <v>1568.94</v>
      </c>
      <c r="AT103" s="50">
        <f>SUM(AT100:AT102)</f>
        <v>0</v>
      </c>
      <c r="AU103" s="58"/>
      <c r="AV103" s="57"/>
      <c r="AW103" s="57"/>
      <c r="AX103" s="57"/>
      <c r="AY103" s="57"/>
    </row>
    <row r="104" spans="1:51" x14ac:dyDescent="0.2">
      <c r="A104" s="186">
        <v>26</v>
      </c>
      <c r="B104" s="22">
        <v>1</v>
      </c>
      <c r="C104" s="10" t="s">
        <v>50</v>
      </c>
      <c r="D104" s="11">
        <v>12758</v>
      </c>
      <c r="E104" s="11">
        <v>0</v>
      </c>
      <c r="F104" s="11">
        <v>14615</v>
      </c>
      <c r="G104" s="12">
        <v>1</v>
      </c>
      <c r="H104" s="12">
        <v>3.6</v>
      </c>
      <c r="I104" s="11">
        <v>17403</v>
      </c>
      <c r="J104" s="12">
        <v>5</v>
      </c>
      <c r="K104" s="11">
        <v>16071</v>
      </c>
      <c r="L104" s="13">
        <v>8.7999999999999995E-2</v>
      </c>
      <c r="M104" s="23">
        <f>ROUND(K104*(1-L104),0)</f>
        <v>14657</v>
      </c>
      <c r="N104" s="14">
        <v>0.51100000000000001</v>
      </c>
      <c r="O104" s="24">
        <f>M104*N104</f>
        <v>7489.7269999999999</v>
      </c>
      <c r="P104" s="13">
        <v>0.35399999999999998</v>
      </c>
      <c r="Q104" s="24">
        <f>M104*P104</f>
        <v>5188.5779999999995</v>
      </c>
      <c r="R104" s="15">
        <v>0.13500000000000001</v>
      </c>
      <c r="S104" s="143">
        <v>0.20710000000000001</v>
      </c>
      <c r="T104" s="24">
        <f>M104*R104</f>
        <v>1978.6950000000002</v>
      </c>
      <c r="U104" s="25">
        <v>0.245</v>
      </c>
      <c r="V104" s="24">
        <f>M104*U104</f>
        <v>3590.9650000000001</v>
      </c>
      <c r="W104" s="15">
        <v>0.49199999999999999</v>
      </c>
      <c r="X104" s="24">
        <f>M104*W104</f>
        <v>7211.2439999999997</v>
      </c>
      <c r="Y104" s="15">
        <v>0.4</v>
      </c>
      <c r="Z104" s="24">
        <f>Y104*M104</f>
        <v>5862.8</v>
      </c>
      <c r="AA104" s="16">
        <v>2.47E-3</v>
      </c>
      <c r="AB104" s="17">
        <f>M104*AA104</f>
        <v>36.20279</v>
      </c>
      <c r="AC104" s="26">
        <f>IF(M104&gt;0,(AE104+AN104)/M104,0)</f>
        <v>2.793487917036229E-3</v>
      </c>
      <c r="AD104" s="16">
        <v>3.8999999999999999E-4</v>
      </c>
      <c r="AE104" s="23">
        <f>AD104*M104</f>
        <v>5.7162299999999995</v>
      </c>
      <c r="AF104" s="114">
        <v>0.21460000000000001</v>
      </c>
      <c r="AG104" s="29">
        <f>AJ104*(1-AK104)*AF104</f>
        <v>36.051083200000008</v>
      </c>
      <c r="AH104" s="27">
        <f>IF(AND(AF104&gt;0,AD104&gt;0,AA104&gt;0),((AA104-AD104)*AF104)/((AF104-AD104)*AA104),0)</f>
        <v>0.84363843645807479</v>
      </c>
      <c r="AI104" s="59">
        <f t="shared" si="3"/>
        <v>0.86199272146393979</v>
      </c>
      <c r="AJ104" s="11">
        <v>184</v>
      </c>
      <c r="AK104" s="13">
        <v>8.6999999999999994E-2</v>
      </c>
      <c r="AL104" s="14">
        <v>0.2097</v>
      </c>
      <c r="AM104" s="130">
        <v>0.20130000000000001</v>
      </c>
      <c r="AN104" s="29">
        <f>AJ104*(1-AK104)*AL104</f>
        <v>35.227922400000004</v>
      </c>
      <c r="AO104" s="131">
        <f>AJ104*(1-AK104)*AM104</f>
        <v>33.816789600000007</v>
      </c>
      <c r="AP104" s="18">
        <v>1.55</v>
      </c>
      <c r="AQ104" s="18"/>
      <c r="AR104" s="98">
        <f>AR102+AJ104-AQ104</f>
        <v>1752.94</v>
      </c>
      <c r="AS104" s="99"/>
      <c r="AT104" s="11"/>
      <c r="AU104" s="30"/>
      <c r="AV104" s="19"/>
      <c r="AW104" s="19"/>
      <c r="AX104" s="19"/>
      <c r="AY104" s="19"/>
    </row>
    <row r="105" spans="1:51" x14ac:dyDescent="0.2">
      <c r="A105" s="184"/>
      <c r="B105" s="32">
        <v>2</v>
      </c>
      <c r="C105" s="10" t="s">
        <v>48</v>
      </c>
      <c r="D105" s="33">
        <v>20600</v>
      </c>
      <c r="E105" s="33">
        <v>1</v>
      </c>
      <c r="F105" s="33">
        <v>14684</v>
      </c>
      <c r="G105" s="34">
        <v>0.9</v>
      </c>
      <c r="H105" s="34">
        <v>4.9000000000000004</v>
      </c>
      <c r="I105" s="33">
        <v>16047</v>
      </c>
      <c r="J105" s="34">
        <v>5.8</v>
      </c>
      <c r="K105" s="33">
        <v>15990</v>
      </c>
      <c r="L105" s="35">
        <v>6.5000000000000002E-2</v>
      </c>
      <c r="M105" s="36">
        <f>ROUND(K105*(1-L105),0)</f>
        <v>14951</v>
      </c>
      <c r="N105" s="37">
        <v>0.45900000000000002</v>
      </c>
      <c r="O105" s="24">
        <f>M105*N105</f>
        <v>6862.509</v>
      </c>
      <c r="P105" s="35">
        <v>0.38100000000000001</v>
      </c>
      <c r="Q105" s="24">
        <f>M105*P105</f>
        <v>5696.3310000000001</v>
      </c>
      <c r="R105" s="38">
        <v>0.16</v>
      </c>
      <c r="S105" s="134">
        <v>0.2137</v>
      </c>
      <c r="T105" s="24">
        <f>M105*R105</f>
        <v>2392.16</v>
      </c>
      <c r="U105" s="27">
        <v>0.246</v>
      </c>
      <c r="V105" s="24">
        <f>M105*U105</f>
        <v>3677.9459999999999</v>
      </c>
      <c r="W105" s="38">
        <v>0.48499999999999999</v>
      </c>
      <c r="X105" s="24">
        <f>M105*W105</f>
        <v>7251.2349999999997</v>
      </c>
      <c r="Y105" s="38">
        <v>0.39</v>
      </c>
      <c r="Z105" s="24">
        <f>Y105*M105</f>
        <v>5830.89</v>
      </c>
      <c r="AA105" s="39">
        <v>2.4099999999999998E-3</v>
      </c>
      <c r="AB105" s="17">
        <f>M105*AA105</f>
        <v>36.031909999999996</v>
      </c>
      <c r="AC105" s="26">
        <f>IF(M105&gt;0,(AE105+AN105)/M105,0)</f>
        <v>2.6807900742425255E-3</v>
      </c>
      <c r="AD105" s="39">
        <v>3.8000000000000002E-4</v>
      </c>
      <c r="AE105" s="36">
        <f>AD105*M105</f>
        <v>5.6813799999999999</v>
      </c>
      <c r="AF105" s="27">
        <v>0.221</v>
      </c>
      <c r="AG105" s="40">
        <f>AJ105*(1-AK105)*AF105</f>
        <v>35.097893999999997</v>
      </c>
      <c r="AH105" s="27">
        <f>IF(AND(AF105&gt;0,AD105&gt;0,AA105&gt;0),((AA105-AD105)*AF105)/((AF105-AD105)*AA105),0)</f>
        <v>0.84377448540909417</v>
      </c>
      <c r="AI105" s="28">
        <f t="shared" si="3"/>
        <v>0.85975909273194995</v>
      </c>
      <c r="AJ105" s="33">
        <v>173</v>
      </c>
      <c r="AK105" s="35">
        <v>8.2000000000000003E-2</v>
      </c>
      <c r="AL105" s="37">
        <v>0.21659999999999999</v>
      </c>
      <c r="AM105" s="132">
        <v>0.21</v>
      </c>
      <c r="AN105" s="40">
        <f>AJ105*(1-AK105)*AL105</f>
        <v>34.3991124</v>
      </c>
      <c r="AO105" s="133">
        <f>AJ105*(1-AK105)*AM105</f>
        <v>33.350939999999994</v>
      </c>
      <c r="AP105" s="41">
        <v>1.5</v>
      </c>
      <c r="AQ105" s="41"/>
      <c r="AR105" s="117">
        <f>AR104+AJ105-AQ105</f>
        <v>1925.94</v>
      </c>
      <c r="AS105" s="101"/>
      <c r="AT105" s="42"/>
      <c r="AU105" s="43"/>
      <c r="AV105" s="44"/>
      <c r="AW105" s="44"/>
      <c r="AX105" s="44"/>
      <c r="AY105" s="44"/>
    </row>
    <row r="106" spans="1:51" x14ac:dyDescent="0.2">
      <c r="A106" s="184"/>
      <c r="B106" s="32">
        <v>3</v>
      </c>
      <c r="C106" s="10" t="s">
        <v>49</v>
      </c>
      <c r="D106" s="42">
        <v>14217</v>
      </c>
      <c r="E106" s="42">
        <v>0</v>
      </c>
      <c r="F106" s="42">
        <v>14579</v>
      </c>
      <c r="G106" s="36">
        <v>0.9</v>
      </c>
      <c r="H106" s="36">
        <v>4.5999999999999996</v>
      </c>
      <c r="I106" s="42">
        <v>16429</v>
      </c>
      <c r="J106" s="36">
        <v>5.0999999999999996</v>
      </c>
      <c r="K106" s="42">
        <v>16051</v>
      </c>
      <c r="L106" s="38">
        <v>7.1999999999999995E-2</v>
      </c>
      <c r="M106" s="36">
        <f>ROUND(K106*(1-L106),0)</f>
        <v>14895</v>
      </c>
      <c r="N106" s="27">
        <v>0.48399999999999999</v>
      </c>
      <c r="O106" s="24">
        <f>M106*N106</f>
        <v>7209.1799999999994</v>
      </c>
      <c r="P106" s="38">
        <v>0.27500000000000002</v>
      </c>
      <c r="Q106" s="24">
        <f>M106*P106</f>
        <v>4096.125</v>
      </c>
      <c r="R106" s="38">
        <v>0.24099999999999999</v>
      </c>
      <c r="S106" s="134">
        <v>0.21590000000000001</v>
      </c>
      <c r="T106" s="24">
        <f>M106*R106</f>
        <v>3589.6949999999997</v>
      </c>
      <c r="U106" s="27">
        <v>0.23899999999999999</v>
      </c>
      <c r="V106" s="24">
        <f>M106*U106</f>
        <v>3559.9049999999997</v>
      </c>
      <c r="W106" s="38">
        <v>0.48399999999999999</v>
      </c>
      <c r="X106" s="24">
        <f>M106*W106</f>
        <v>7209.1799999999994</v>
      </c>
      <c r="Y106" s="38">
        <v>0.4</v>
      </c>
      <c r="Z106" s="24">
        <f>Y106*M106</f>
        <v>5958</v>
      </c>
      <c r="AA106" s="46">
        <v>2.4499999999999999E-3</v>
      </c>
      <c r="AB106" s="17">
        <f>M106*AA106</f>
        <v>36.492750000000001</v>
      </c>
      <c r="AC106" s="26">
        <f>IF(M106&gt;0,(AE106+AN106)/M106,0)</f>
        <v>2.6687585095669692E-3</v>
      </c>
      <c r="AD106" s="46">
        <v>3.8999999999999999E-4</v>
      </c>
      <c r="AE106" s="36">
        <f>AD106*M106</f>
        <v>5.80905</v>
      </c>
      <c r="AF106" s="27">
        <v>0.2135</v>
      </c>
      <c r="AG106" s="40">
        <f>AJ106*(1-AK106)*AF106</f>
        <v>34.772745</v>
      </c>
      <c r="AH106" s="27">
        <f>IF(AND(AF106&gt;0,AD106&gt;0,AA106&gt;0),((AA106-AD106)*AF106)/((AF106-AD106)*AA106),0)</f>
        <v>0.84235505473363848</v>
      </c>
      <c r="AI106" s="28">
        <f t="shared" si="3"/>
        <v>0.8554655538075614</v>
      </c>
      <c r="AJ106" s="42">
        <v>178</v>
      </c>
      <c r="AK106" s="38">
        <v>8.5000000000000006E-2</v>
      </c>
      <c r="AL106" s="27">
        <v>0.2084</v>
      </c>
      <c r="AM106" s="134">
        <v>0.19350000000000001</v>
      </c>
      <c r="AN106" s="40">
        <f>AJ106*(1-AK106)*AL106</f>
        <v>33.942108000000005</v>
      </c>
      <c r="AO106" s="135">
        <f>AJ106*(1-AK106)*AM106</f>
        <v>31.515345000000003</v>
      </c>
      <c r="AP106" s="17">
        <v>1.5</v>
      </c>
      <c r="AQ106" s="17"/>
      <c r="AR106" s="117">
        <f>AR105+AJ106-AQ106</f>
        <v>2103.94</v>
      </c>
      <c r="AS106" s="101"/>
      <c r="AT106" s="42"/>
      <c r="AU106" s="47"/>
      <c r="AV106" s="40"/>
      <c r="AW106" s="40"/>
      <c r="AX106" s="40"/>
      <c r="AY106" s="40"/>
    </row>
    <row r="107" spans="1:51" s="21" customFormat="1" ht="13.5" thickBot="1" x14ac:dyDescent="0.25">
      <c r="A107" s="185"/>
      <c r="B107" s="48" t="s">
        <v>35</v>
      </c>
      <c r="C107" s="49"/>
      <c r="D107" s="50">
        <f>SUM(D104:D106)</f>
        <v>47575</v>
      </c>
      <c r="E107" s="50"/>
      <c r="F107" s="50">
        <f>SUM(F104:F106)</f>
        <v>43878</v>
      </c>
      <c r="G107" s="51"/>
      <c r="H107" s="51"/>
      <c r="I107" s="50">
        <f>SUM(I104:I106)</f>
        <v>49879</v>
      </c>
      <c r="J107" s="51"/>
      <c r="K107" s="50">
        <f>SUM(K104:K106)</f>
        <v>48112</v>
      </c>
      <c r="L107" s="20">
        <f>IF(K107&gt;0,(K104*L104+K105*L105+K106*L106)/K107,0)</f>
        <v>7.5018082806784167E-2</v>
      </c>
      <c r="M107" s="51">
        <f>M104+M105+M106</f>
        <v>44503</v>
      </c>
      <c r="N107" s="52">
        <f>IF(M107&gt;0,O107/M107,0)</f>
        <v>0.48449353976136444</v>
      </c>
      <c r="O107" s="53">
        <f>O104+O105+O106</f>
        <v>21561.416000000001</v>
      </c>
      <c r="P107" s="20">
        <f>IF(M107&gt;0,Q107/M107,0)</f>
        <v>0.33662975529739569</v>
      </c>
      <c r="Q107" s="53">
        <f>Q104+Q105+Q106</f>
        <v>14981.034</v>
      </c>
      <c r="R107" s="20">
        <f>IF(M107&gt;0,T107/M107,0)</f>
        <v>0.17887670494123989</v>
      </c>
      <c r="S107" s="136"/>
      <c r="T107" s="53">
        <f>T104+T105+T106</f>
        <v>7960.5499999999993</v>
      </c>
      <c r="U107" s="20">
        <f>IF(M107&gt;0,V107/M107,0)</f>
        <v>0.24332777565557376</v>
      </c>
      <c r="V107" s="53">
        <f>V104+V105+V106</f>
        <v>10828.815999999999</v>
      </c>
      <c r="W107" s="20">
        <f>IF(M107&gt;0,X107/M107,0)</f>
        <v>0.48697074354537895</v>
      </c>
      <c r="X107" s="53">
        <f>X104+X105+X106</f>
        <v>21671.659</v>
      </c>
      <c r="Y107" s="20">
        <f>IF(M107&gt;0,Z107/M107,0)</f>
        <v>0.39664045120553676</v>
      </c>
      <c r="Z107" s="53">
        <f>Z104+Z105+Z106</f>
        <v>17651.690000000002</v>
      </c>
      <c r="AA107" s="54">
        <f>IF(M107&gt;0,AB107/M107,0)</f>
        <v>2.4431487764869785E-3</v>
      </c>
      <c r="AB107" s="55">
        <f>SUM(AB104:AB106)</f>
        <v>108.72745</v>
      </c>
      <c r="AC107" s="54">
        <f>IF(M107&gt;0,(AC104*M104+AC105*M105+AC106*M106)/M107,0)</f>
        <v>2.7138800260656589E-3</v>
      </c>
      <c r="AD107" s="54">
        <f>IF(K107&gt;0,(K104*AD104+K105*AD105+K106*AD106)/K107,0)</f>
        <v>3.8667650482208184E-4</v>
      </c>
      <c r="AE107" s="51">
        <f>SUM(AE104:AE106)</f>
        <v>17.206659999999999</v>
      </c>
      <c r="AF107" s="52">
        <f>IF(K107&gt;0,(K104*AF104+K105*AF105+K106*AF106)/K107,0)</f>
        <v>0.21636005778184239</v>
      </c>
      <c r="AG107" s="57">
        <f>SUM(AG104:AG106)</f>
        <v>105.9217222</v>
      </c>
      <c r="AH107" s="52">
        <f>IF(AND(AB107&gt;0),((AB104*AH104+AB105*AH105+AB106*AH106)/AB107),0)</f>
        <v>0.84325277465081538</v>
      </c>
      <c r="AI107" s="56">
        <f t="shared" si="3"/>
        <v>0.85908913379325558</v>
      </c>
      <c r="AJ107" s="50">
        <f>SUM(AJ104:AJ106)</f>
        <v>535</v>
      </c>
      <c r="AK107" s="20">
        <f>IF(AJ107&gt;0,(AK104*AJ104+AK105*AJ105+AK106*AJ106)/AJ107,0)</f>
        <v>8.4717757009345793E-2</v>
      </c>
      <c r="AL107" s="52">
        <f>IF(K107&gt;0,(AL104*K104+AL105*K105+AL106*K106)/K107,0)</f>
        <v>0.21155950906218823</v>
      </c>
      <c r="AM107" s="136">
        <f>IF(L107&gt;0,(AM104*K104+AM105*K105+AM106*K106)/K107,0)</f>
        <v>0.2015892251413369</v>
      </c>
      <c r="AN107" s="57">
        <f>SUM(AN104:AN106)</f>
        <v>103.56914280000001</v>
      </c>
      <c r="AO107" s="137">
        <f>SUM(AO104:AO106)</f>
        <v>98.683074599999998</v>
      </c>
      <c r="AP107" s="55"/>
      <c r="AQ107" s="55">
        <f>SUM(AQ104:AQ106)</f>
        <v>0</v>
      </c>
      <c r="AR107" s="102"/>
      <c r="AS107" s="103">
        <f>AR106</f>
        <v>2103.94</v>
      </c>
      <c r="AT107" s="50">
        <f>SUM(AT104:AT106)</f>
        <v>0</v>
      </c>
      <c r="AU107" s="58"/>
      <c r="AV107" s="57"/>
      <c r="AW107" s="57"/>
      <c r="AX107" s="57"/>
      <c r="AY107" s="57"/>
    </row>
    <row r="108" spans="1:51" x14ac:dyDescent="0.2">
      <c r="A108" s="186">
        <v>27</v>
      </c>
      <c r="B108" s="22">
        <v>1</v>
      </c>
      <c r="C108" s="10" t="s">
        <v>50</v>
      </c>
      <c r="D108" s="11">
        <v>4765</v>
      </c>
      <c r="E108" s="11">
        <v>0</v>
      </c>
      <c r="F108" s="11">
        <v>10222</v>
      </c>
      <c r="G108" s="12">
        <v>1.8</v>
      </c>
      <c r="H108" s="12">
        <v>5.7</v>
      </c>
      <c r="I108" s="11">
        <v>11660</v>
      </c>
      <c r="J108" s="12">
        <v>6.7</v>
      </c>
      <c r="K108" s="11">
        <v>15751</v>
      </c>
      <c r="L108" s="13">
        <v>7.9000000000000001E-2</v>
      </c>
      <c r="M108" s="23">
        <f>ROUND(K108*(1-L108),0)</f>
        <v>14507</v>
      </c>
      <c r="N108" s="14">
        <v>0.34799999999999998</v>
      </c>
      <c r="O108" s="24">
        <f>M108*N108</f>
        <v>5048.4359999999997</v>
      </c>
      <c r="P108" s="13">
        <v>0.47599999999999998</v>
      </c>
      <c r="Q108" s="24">
        <f>M108*P108</f>
        <v>6905.3319999999994</v>
      </c>
      <c r="R108" s="15">
        <v>0.17599999999999999</v>
      </c>
      <c r="S108" s="143">
        <v>0.2094</v>
      </c>
      <c r="T108" s="24">
        <f>M108*R108</f>
        <v>2553.232</v>
      </c>
      <c r="U108" s="25">
        <v>0.24</v>
      </c>
      <c r="V108" s="24">
        <f>M108*U108</f>
        <v>3481.68</v>
      </c>
      <c r="W108" s="15">
        <v>0.48899999999999999</v>
      </c>
      <c r="X108" s="24">
        <f>M108*W108</f>
        <v>7093.9229999999998</v>
      </c>
      <c r="Y108" s="15">
        <v>0.41</v>
      </c>
      <c r="Z108" s="24">
        <f>Y108*M108</f>
        <v>5947.87</v>
      </c>
      <c r="AA108" s="16">
        <v>2.5000000000000001E-3</v>
      </c>
      <c r="AB108" s="17">
        <f>M108*AA108</f>
        <v>36.267499999999998</v>
      </c>
      <c r="AC108" s="26">
        <f>IF(M108&gt;0,(AE108+AN108)/M108,0)</f>
        <v>2.5270933893982214E-3</v>
      </c>
      <c r="AD108" s="16">
        <v>4.0000000000000002E-4</v>
      </c>
      <c r="AE108" s="23">
        <f>AD108*M108</f>
        <v>5.8028000000000004</v>
      </c>
      <c r="AF108" s="114">
        <v>0.2195</v>
      </c>
      <c r="AG108" s="29">
        <f>AJ108*(1-AK108)*AF108</f>
        <v>30.829653</v>
      </c>
      <c r="AH108" s="27">
        <f>IF(AND(AF108&gt;0,AD108&gt;0,AA108&gt;0),((AA108-AD108)*AF108)/((AF108-AD108)*AA108),0)</f>
        <v>0.84153354632587862</v>
      </c>
      <c r="AI108" s="59">
        <f t="shared" si="3"/>
        <v>0.84325066324898879</v>
      </c>
      <c r="AJ108" s="11">
        <v>153</v>
      </c>
      <c r="AK108" s="13">
        <v>8.2000000000000003E-2</v>
      </c>
      <c r="AL108" s="14">
        <v>0.21970000000000001</v>
      </c>
      <c r="AM108" s="130">
        <v>0.22950000000000001</v>
      </c>
      <c r="AN108" s="29">
        <f>AJ108*(1-AK108)*AL108</f>
        <v>30.857743800000001</v>
      </c>
      <c r="AO108" s="131">
        <f>AJ108*(1-AK108)*AM108</f>
        <v>32.234193000000005</v>
      </c>
      <c r="AP108" s="18">
        <v>1.5</v>
      </c>
      <c r="AQ108" s="18">
        <v>1002.2</v>
      </c>
      <c r="AR108" s="98">
        <f>AR106+AJ108-AQ108</f>
        <v>1254.74</v>
      </c>
      <c r="AS108" s="99"/>
      <c r="AT108" s="11"/>
      <c r="AU108" s="30"/>
      <c r="AV108" s="19"/>
      <c r="AW108" s="19"/>
      <c r="AX108" s="19"/>
      <c r="AY108" s="19"/>
    </row>
    <row r="109" spans="1:51" x14ac:dyDescent="0.2">
      <c r="A109" s="184"/>
      <c r="B109" s="32">
        <v>2</v>
      </c>
      <c r="C109" s="10" t="s">
        <v>48</v>
      </c>
      <c r="D109" s="33">
        <v>20160</v>
      </c>
      <c r="E109" s="33">
        <v>2</v>
      </c>
      <c r="F109" s="33">
        <v>13603</v>
      </c>
      <c r="G109" s="34">
        <v>1.1000000000000001</v>
      </c>
      <c r="H109" s="34">
        <v>5.0999999999999996</v>
      </c>
      <c r="I109" s="33">
        <v>15817</v>
      </c>
      <c r="J109" s="34">
        <v>6.5</v>
      </c>
      <c r="K109" s="33">
        <v>15955</v>
      </c>
      <c r="L109" s="35">
        <v>7.9000000000000001E-2</v>
      </c>
      <c r="M109" s="36">
        <f>ROUND(K109*(1-L109),0)</f>
        <v>14695</v>
      </c>
      <c r="N109" s="37">
        <v>0.42099999999999999</v>
      </c>
      <c r="O109" s="24">
        <f>M109*N109</f>
        <v>6186.5949999999993</v>
      </c>
      <c r="P109" s="35">
        <v>0.317</v>
      </c>
      <c r="Q109" s="24">
        <f>M109*P109</f>
        <v>4658.3150000000005</v>
      </c>
      <c r="R109" s="38">
        <v>0.26200000000000001</v>
      </c>
      <c r="S109" s="134">
        <v>0.21940000000000001</v>
      </c>
      <c r="T109" s="24">
        <f>M109*R109</f>
        <v>3850.09</v>
      </c>
      <c r="U109" s="27">
        <v>0.23699999999999999</v>
      </c>
      <c r="V109" s="24">
        <f>M109*U109</f>
        <v>3482.7149999999997</v>
      </c>
      <c r="W109" s="38">
        <v>0.497</v>
      </c>
      <c r="X109" s="24">
        <f>M109*W109</f>
        <v>7303.415</v>
      </c>
      <c r="Y109" s="38">
        <v>0.41</v>
      </c>
      <c r="Z109" s="24">
        <f>Y109*M109</f>
        <v>6024.95</v>
      </c>
      <c r="AA109" s="39">
        <v>2.47E-3</v>
      </c>
      <c r="AB109" s="17">
        <f>M109*AA109</f>
        <v>36.29665</v>
      </c>
      <c r="AC109" s="26">
        <f>IF(M109&gt;0,(AE109+AN109)/M109,0)</f>
        <v>2.5884489962572305E-3</v>
      </c>
      <c r="AD109" s="39">
        <v>3.6999999999999999E-4</v>
      </c>
      <c r="AE109" s="36">
        <f>AD109*M109</f>
        <v>5.4371499999999999</v>
      </c>
      <c r="AF109" s="27">
        <v>0.21229999999999999</v>
      </c>
      <c r="AG109" s="40">
        <f>AJ109*(1-AK109)*AF109</f>
        <v>30.664611999999998</v>
      </c>
      <c r="AH109" s="27">
        <f>IF(AND(AF109&gt;0,AD109&gt;0,AA109&gt;0),((AA109-AD109)*AF109)/((AF109-AD109)*AA109),0)</f>
        <v>0.85168676312226688</v>
      </c>
      <c r="AI109" s="28">
        <f t="shared" si="3"/>
        <v>0.85846457583793789</v>
      </c>
      <c r="AJ109" s="33">
        <v>157</v>
      </c>
      <c r="AK109" s="35">
        <v>0.08</v>
      </c>
      <c r="AL109" s="37">
        <v>0.22570000000000001</v>
      </c>
      <c r="AM109" s="132">
        <v>0.24060000000000001</v>
      </c>
      <c r="AN109" s="40">
        <f>AJ109*(1-AK109)*AL109</f>
        <v>32.600107999999999</v>
      </c>
      <c r="AO109" s="133">
        <f>AJ109*(1-AK109)*AM109</f>
        <v>34.752264000000004</v>
      </c>
      <c r="AP109" s="41">
        <v>1.6</v>
      </c>
      <c r="AQ109" s="41"/>
      <c r="AR109" s="117">
        <f>AR108+AJ109-AQ109</f>
        <v>1411.74</v>
      </c>
      <c r="AS109" s="101"/>
      <c r="AT109" s="42"/>
      <c r="AU109" s="43"/>
      <c r="AV109" s="44"/>
      <c r="AW109" s="44"/>
      <c r="AX109" s="44"/>
      <c r="AY109" s="44"/>
    </row>
    <row r="110" spans="1:51" x14ac:dyDescent="0.2">
      <c r="A110" s="184"/>
      <c r="B110" s="32">
        <v>3</v>
      </c>
      <c r="C110" s="10" t="s">
        <v>49</v>
      </c>
      <c r="D110" s="42">
        <v>17225</v>
      </c>
      <c r="E110" s="42">
        <v>1</v>
      </c>
      <c r="F110" s="42">
        <v>14887</v>
      </c>
      <c r="G110" s="36">
        <v>0.9</v>
      </c>
      <c r="H110" s="36">
        <v>4.9000000000000004</v>
      </c>
      <c r="I110" s="42">
        <v>16620</v>
      </c>
      <c r="J110" s="36">
        <v>6.5</v>
      </c>
      <c r="K110" s="42">
        <v>16209</v>
      </c>
      <c r="L110" s="38">
        <v>0.08</v>
      </c>
      <c r="M110" s="36">
        <f>ROUND(K110*(1-L110),0)</f>
        <v>14912</v>
      </c>
      <c r="N110" s="27">
        <v>0.56000000000000005</v>
      </c>
      <c r="O110" s="24">
        <f>M110*N110</f>
        <v>8350.7200000000012</v>
      </c>
      <c r="P110" s="38">
        <v>0.26</v>
      </c>
      <c r="Q110" s="24">
        <f>M110*P110</f>
        <v>3877.1200000000003</v>
      </c>
      <c r="R110" s="38">
        <v>0.18</v>
      </c>
      <c r="S110" s="134">
        <v>0.23119999999999999</v>
      </c>
      <c r="T110" s="24">
        <f>M110*R110</f>
        <v>2684.16</v>
      </c>
      <c r="U110" s="27">
        <v>0.24399999999999999</v>
      </c>
      <c r="V110" s="24">
        <f>M110*U110</f>
        <v>3638.5279999999998</v>
      </c>
      <c r="W110" s="38">
        <v>0.49</v>
      </c>
      <c r="X110" s="24">
        <f>M110*W110</f>
        <v>7306.88</v>
      </c>
      <c r="Y110" s="38">
        <v>0.4</v>
      </c>
      <c r="Z110" s="24">
        <f>Y110*M110</f>
        <v>5964.8</v>
      </c>
      <c r="AA110" s="46">
        <v>2.4599999999999999E-3</v>
      </c>
      <c r="AB110" s="17">
        <f>M110*AA110</f>
        <v>36.683520000000001</v>
      </c>
      <c r="AC110" s="26">
        <f>IF(M110&gt;0,(AE110+AN110)/M110,0)</f>
        <v>2.9367615611587987E-3</v>
      </c>
      <c r="AD110" s="46">
        <v>3.5E-4</v>
      </c>
      <c r="AE110" s="36">
        <f>AD110*M110</f>
        <v>5.2191999999999998</v>
      </c>
      <c r="AF110" s="27">
        <v>0.1976</v>
      </c>
      <c r="AG110" s="40">
        <f>AJ110*(1-AK110)*AF110</f>
        <v>37.327035200000005</v>
      </c>
      <c r="AH110" s="27">
        <f>IF(AND(AF110&gt;0,AD110&gt;0,AA110&gt;0),((AA110-AD110)*AF110)/((AF110-AD110)*AA110),0)</f>
        <v>0.85924552021185607</v>
      </c>
      <c r="AI110" s="28">
        <f t="shared" si="3"/>
        <v>0.88233342891182076</v>
      </c>
      <c r="AJ110" s="42">
        <v>206</v>
      </c>
      <c r="AK110" s="38">
        <v>8.3000000000000004E-2</v>
      </c>
      <c r="AL110" s="27">
        <v>0.20419999999999999</v>
      </c>
      <c r="AM110" s="134">
        <v>0.1973</v>
      </c>
      <c r="AN110" s="40">
        <f>AJ110*(1-AK110)*AL110</f>
        <v>38.573788400000005</v>
      </c>
      <c r="AO110" s="135">
        <f>AJ110*(1-AK110)*AM110</f>
        <v>37.270364600000001</v>
      </c>
      <c r="AP110" s="17">
        <v>1.55</v>
      </c>
      <c r="AQ110" s="17"/>
      <c r="AR110" s="117">
        <f>AR109+AJ110-AQ110</f>
        <v>1617.74</v>
      </c>
      <c r="AS110" s="101"/>
      <c r="AT110" s="42"/>
      <c r="AU110" s="47"/>
      <c r="AV110" s="40"/>
      <c r="AW110" s="40"/>
      <c r="AX110" s="40"/>
      <c r="AY110" s="40"/>
    </row>
    <row r="111" spans="1:51" s="21" customFormat="1" ht="13.5" thickBot="1" x14ac:dyDescent="0.25">
      <c r="A111" s="185"/>
      <c r="B111" s="48" t="s">
        <v>35</v>
      </c>
      <c r="C111" s="49"/>
      <c r="D111" s="50">
        <f>SUM(D108:D110)</f>
        <v>42150</v>
      </c>
      <c r="E111" s="50"/>
      <c r="F111" s="50">
        <f>SUM(F108:F110)</f>
        <v>38712</v>
      </c>
      <c r="G111" s="51"/>
      <c r="H111" s="51"/>
      <c r="I111" s="50">
        <f>SUM(I108:I110)</f>
        <v>44097</v>
      </c>
      <c r="J111" s="51"/>
      <c r="K111" s="50">
        <f>SUM(K108:K110)</f>
        <v>47915</v>
      </c>
      <c r="L111" s="20">
        <f>IF(K111&gt;0,(K108*L108+K109*L109+K110*L110)/K111,0)</f>
        <v>7.9338286549097359E-2</v>
      </c>
      <c r="M111" s="51">
        <f>M108+M109+M110</f>
        <v>44114</v>
      </c>
      <c r="N111" s="52">
        <f>IF(M111&gt;0,O111/M111,0)</f>
        <v>0.44398039171238157</v>
      </c>
      <c r="O111" s="53">
        <f>O108+O109+O110</f>
        <v>19585.751</v>
      </c>
      <c r="P111" s="20">
        <f>IF(M111&gt;0,Q111/M111,0)</f>
        <v>0.35001965362469967</v>
      </c>
      <c r="Q111" s="53">
        <f>Q108+Q109+Q110</f>
        <v>15440.767000000002</v>
      </c>
      <c r="R111" s="20">
        <f>IF(M111&gt;0,T111/M111,0)</f>
        <v>0.20599995466291879</v>
      </c>
      <c r="S111" s="136"/>
      <c r="T111" s="53">
        <f>T108+T109+T110</f>
        <v>9087.482</v>
      </c>
      <c r="U111" s="20">
        <f>IF(M111&gt;0,V111/M111,0)</f>
        <v>0.24035279049734776</v>
      </c>
      <c r="V111" s="53">
        <f>V108+V109+V110</f>
        <v>10602.922999999999</v>
      </c>
      <c r="W111" s="20">
        <f>IF(M111&gt;0,X111/M111,0)</f>
        <v>0.49200294691027796</v>
      </c>
      <c r="X111" s="53">
        <f>X108+X109+X110</f>
        <v>21704.218000000001</v>
      </c>
      <c r="Y111" s="20"/>
      <c r="Z111" s="53">
        <f>Z108+Z109+Z110</f>
        <v>17937.62</v>
      </c>
      <c r="AA111" s="54">
        <f>IF(M111&gt;0,AB111/M111,0)</f>
        <v>2.47648524278007E-3</v>
      </c>
      <c r="AB111" s="55">
        <f>SUM(AB108:AB110)</f>
        <v>109.24767</v>
      </c>
      <c r="AC111" s="54">
        <f>IF(M111&gt;0,(AC108*M108+AC109*M109+AC110*M110)/M111,0)</f>
        <v>2.6860132882984998E-3</v>
      </c>
      <c r="AD111" s="54">
        <f>IF(K111&gt;0,(K108*AD108+K109*AD109+K110*AD110)/K111,0)</f>
        <v>3.7309610769070228E-4</v>
      </c>
      <c r="AE111" s="51">
        <f>SUM(AE108:AE110)</f>
        <v>16.459150000000001</v>
      </c>
      <c r="AF111" s="52">
        <f>IF(K111&gt;0,(K108*AF108+K109*AF109+K110*AF110)/K111,0)</f>
        <v>0.20969402900970469</v>
      </c>
      <c r="AG111" s="57">
        <f>SUM(AG108:AG110)</f>
        <v>98.821300199999996</v>
      </c>
      <c r="AH111" s="52">
        <f>IF(AND(AB111&gt;0),((AB108*AH108+AB109*AH109+AB110*AH110)/AB111),0)</f>
        <v>0.85085425133238679</v>
      </c>
      <c r="AI111" s="56">
        <f t="shared" si="3"/>
        <v>0.86258351014052348</v>
      </c>
      <c r="AJ111" s="50">
        <f>SUM(AJ108:AJ110)</f>
        <v>516</v>
      </c>
      <c r="AK111" s="20">
        <f>IF(AJ111&gt;0,(AK108*AJ108+AK109*AJ109+AK110*AJ110)/AJ111,0)</f>
        <v>8.1790697674418614E-2</v>
      </c>
      <c r="AL111" s="52">
        <f>IF(K111&gt;0,(AL108*K108+AL109*K109+AL110*K110)/K111,0)</f>
        <v>0.2164544714598769</v>
      </c>
      <c r="AM111" s="136">
        <f>IF(L111&gt;0,(AM108*K108+AM109*K109+AM110*K110)/K111,0)</f>
        <v>0.22230331211520402</v>
      </c>
      <c r="AN111" s="57">
        <f>SUM(AN108:AN110)</f>
        <v>102.0316402</v>
      </c>
      <c r="AO111" s="137">
        <f>SUM(AO108:AO110)</f>
        <v>104.25682159999999</v>
      </c>
      <c r="AP111" s="55"/>
      <c r="AQ111" s="55">
        <f>SUM(AQ108:AQ110)</f>
        <v>1002.2</v>
      </c>
      <c r="AR111" s="102"/>
      <c r="AS111" s="103">
        <f>AR110</f>
        <v>1617.74</v>
      </c>
      <c r="AT111" s="50">
        <f>SUM(AT108:AT110)</f>
        <v>0</v>
      </c>
      <c r="AU111" s="58"/>
      <c r="AV111" s="57"/>
      <c r="AW111" s="57"/>
      <c r="AX111" s="57"/>
      <c r="AY111" s="57"/>
    </row>
    <row r="112" spans="1:51" x14ac:dyDescent="0.2">
      <c r="A112" s="186">
        <v>28</v>
      </c>
      <c r="B112" s="22">
        <v>1</v>
      </c>
      <c r="C112" s="45" t="s">
        <v>52</v>
      </c>
      <c r="D112" s="11">
        <v>5100</v>
      </c>
      <c r="E112" s="11">
        <v>0</v>
      </c>
      <c r="F112" s="11">
        <v>13416</v>
      </c>
      <c r="G112" s="12">
        <v>0.8</v>
      </c>
      <c r="H112" s="12">
        <v>4.4000000000000004</v>
      </c>
      <c r="I112" s="11">
        <v>14811</v>
      </c>
      <c r="J112" s="12">
        <v>6.3</v>
      </c>
      <c r="K112" s="11">
        <v>15564</v>
      </c>
      <c r="L112" s="13">
        <v>8.2000000000000003E-2</v>
      </c>
      <c r="M112" s="23">
        <f>ROUND(K112*(1-L112),0)</f>
        <v>14288</v>
      </c>
      <c r="N112" s="14">
        <v>0.47</v>
      </c>
      <c r="O112" s="24">
        <f>M112*N112</f>
        <v>6715.36</v>
      </c>
      <c r="P112" s="13">
        <v>0.39200000000000002</v>
      </c>
      <c r="Q112" s="24">
        <f>M112*P112</f>
        <v>5600.8960000000006</v>
      </c>
      <c r="R112" s="15">
        <v>0.13800000000000001</v>
      </c>
      <c r="S112" s="143">
        <v>0.24210000000000001</v>
      </c>
      <c r="T112" s="24">
        <f>M112*R112</f>
        <v>1971.7440000000001</v>
      </c>
      <c r="U112" s="25">
        <v>0.24</v>
      </c>
      <c r="V112" s="24">
        <f>M112*U112</f>
        <v>3429.12</v>
      </c>
      <c r="W112" s="15">
        <v>0.499</v>
      </c>
      <c r="X112" s="24">
        <f>M112*W112</f>
        <v>7129.7119999999995</v>
      </c>
      <c r="Y112" s="15">
        <v>0.42</v>
      </c>
      <c r="Z112" s="24">
        <f>Y112*M112</f>
        <v>6000.96</v>
      </c>
      <c r="AA112" s="16">
        <v>2.5600000000000002E-3</v>
      </c>
      <c r="AB112" s="17">
        <f>M112*AA112</f>
        <v>36.577280000000002</v>
      </c>
      <c r="AC112" s="26">
        <f>IF(M112&gt;0,(AE112+AN112)/M112,0)</f>
        <v>2.3734458146696526E-3</v>
      </c>
      <c r="AD112" s="16">
        <v>3.4000000000000002E-4</v>
      </c>
      <c r="AE112" s="23">
        <f>AD112*M112</f>
        <v>4.85792</v>
      </c>
      <c r="AF112" s="114">
        <v>0.2117</v>
      </c>
      <c r="AG112" s="29">
        <f>AJ112*(1-AK112)*AF112</f>
        <v>28.568068199999999</v>
      </c>
      <c r="AH112" s="27">
        <f>IF(AND(AF112&gt;0,AD112&gt;0,AA112&gt;0),((AA112-AD112)*AF112)/((AF112-AD112)*AA112),0)</f>
        <v>0.86858248367713864</v>
      </c>
      <c r="AI112" s="59">
        <f t="shared" si="3"/>
        <v>0.85810347226496719</v>
      </c>
      <c r="AJ112" s="11">
        <v>147</v>
      </c>
      <c r="AK112" s="13">
        <v>8.2000000000000003E-2</v>
      </c>
      <c r="AL112" s="14">
        <v>0.21529999999999999</v>
      </c>
      <c r="AM112" s="130">
        <v>0.22439999999999999</v>
      </c>
      <c r="AN112" s="29">
        <f>AJ112*(1-AK112)*AL112</f>
        <v>29.053873799999998</v>
      </c>
      <c r="AO112" s="131">
        <f>AJ112*(1-AK112)*AM112</f>
        <v>30.281882399999997</v>
      </c>
      <c r="AP112" s="18">
        <v>1.5</v>
      </c>
      <c r="AQ112" s="18">
        <v>501.82</v>
      </c>
      <c r="AR112" s="98">
        <f>AR110+AJ112-AQ112</f>
        <v>1262.92</v>
      </c>
      <c r="AS112" s="99"/>
      <c r="AT112" s="11"/>
      <c r="AU112" s="30"/>
      <c r="AV112" s="19"/>
      <c r="AW112" s="19"/>
      <c r="AX112" s="19"/>
      <c r="AY112" s="19"/>
    </row>
    <row r="113" spans="1:51" x14ac:dyDescent="0.2">
      <c r="A113" s="184"/>
      <c r="B113" s="32">
        <v>2</v>
      </c>
      <c r="C113" s="10" t="s">
        <v>48</v>
      </c>
      <c r="D113" s="33">
        <v>19975</v>
      </c>
      <c r="E113" s="33">
        <v>3</v>
      </c>
      <c r="F113" s="33">
        <v>14343</v>
      </c>
      <c r="G113" s="34">
        <v>2.8</v>
      </c>
      <c r="H113" s="34">
        <v>6.7</v>
      </c>
      <c r="I113" s="33">
        <v>15977</v>
      </c>
      <c r="J113" s="34">
        <v>6</v>
      </c>
      <c r="K113" s="33">
        <v>15235</v>
      </c>
      <c r="L113" s="35">
        <v>8.6999999999999994E-2</v>
      </c>
      <c r="M113" s="36">
        <f>ROUND(K113*(1-L113),0)</f>
        <v>13910</v>
      </c>
      <c r="N113" s="37">
        <v>0.51800000000000002</v>
      </c>
      <c r="O113" s="24">
        <f>M113*N113</f>
        <v>7205.38</v>
      </c>
      <c r="P113" s="35">
        <v>0.34499999999999997</v>
      </c>
      <c r="Q113" s="24">
        <f>M113*P113</f>
        <v>4798.95</v>
      </c>
      <c r="R113" s="38">
        <v>0.13700000000000001</v>
      </c>
      <c r="S113" s="134">
        <v>0.24349999999999999</v>
      </c>
      <c r="T113" s="24">
        <f>M113*R113</f>
        <v>1905.67</v>
      </c>
      <c r="U113" s="27">
        <v>0.23499999999999999</v>
      </c>
      <c r="V113" s="24">
        <f>M113*U113</f>
        <v>3268.85</v>
      </c>
      <c r="W113" s="38">
        <v>0.495</v>
      </c>
      <c r="X113" s="24">
        <f>M113*W113</f>
        <v>6885.45</v>
      </c>
      <c r="Y113" s="38">
        <v>0.42</v>
      </c>
      <c r="Z113" s="24">
        <f>Y113*M113</f>
        <v>5842.2</v>
      </c>
      <c r="AA113" s="39">
        <v>2.32E-3</v>
      </c>
      <c r="AB113" s="17">
        <f>M113*AA113</f>
        <v>32.2712</v>
      </c>
      <c r="AC113" s="26">
        <f>IF(M113&gt;0,(AE113+AN113)/M113,0)</f>
        <v>2.4658791157440691E-3</v>
      </c>
      <c r="AD113" s="39">
        <v>3.3E-4</v>
      </c>
      <c r="AE113" s="36">
        <f>AD113*M113</f>
        <v>4.5903</v>
      </c>
      <c r="AF113" s="27">
        <v>0.20699999999999999</v>
      </c>
      <c r="AG113" s="40">
        <f>AJ113*(1-AK113)*AF113</f>
        <v>28.406403000000001</v>
      </c>
      <c r="AH113" s="27">
        <f>IF(AND(AF113&gt;0,AD113&gt;0,AA113&gt;0),((AA113-AD113)*AF113)/((AF113-AD113)*AA113),0)</f>
        <v>0.85912824542874444</v>
      </c>
      <c r="AI113" s="28">
        <f t="shared" si="3"/>
        <v>0.86749576835947018</v>
      </c>
      <c r="AJ113" s="33">
        <v>149</v>
      </c>
      <c r="AK113" s="35">
        <v>7.9000000000000001E-2</v>
      </c>
      <c r="AL113" s="37">
        <v>0.2165</v>
      </c>
      <c r="AM113" s="132">
        <v>0.23380000000000001</v>
      </c>
      <c r="AN113" s="40">
        <f>AJ113*(1-AK113)*AL113</f>
        <v>29.710078500000002</v>
      </c>
      <c r="AO113" s="133">
        <f>AJ113*(1-AK113)*AM113</f>
        <v>32.084140200000007</v>
      </c>
      <c r="AP113" s="41">
        <v>1.55</v>
      </c>
      <c r="AQ113" s="41"/>
      <c r="AR113" s="117">
        <f>AR112+AJ113-AQ113</f>
        <v>1411.92</v>
      </c>
      <c r="AS113" s="101"/>
      <c r="AT113" s="42"/>
      <c r="AU113" s="43"/>
      <c r="AV113" s="44"/>
      <c r="AW113" s="44"/>
      <c r="AX113" s="44"/>
      <c r="AY113" s="44"/>
    </row>
    <row r="114" spans="1:51" x14ac:dyDescent="0.2">
      <c r="A114" s="184"/>
      <c r="B114" s="32">
        <v>3</v>
      </c>
      <c r="C114" s="10" t="s">
        <v>50</v>
      </c>
      <c r="D114" s="42">
        <v>22055</v>
      </c>
      <c r="E114" s="42">
        <v>1</v>
      </c>
      <c r="F114" s="42">
        <v>15853</v>
      </c>
      <c r="G114" s="36">
        <v>2.4</v>
      </c>
      <c r="H114" s="36">
        <v>5</v>
      </c>
      <c r="I114" s="42">
        <v>18050</v>
      </c>
      <c r="J114" s="36">
        <v>5.8</v>
      </c>
      <c r="K114" s="42">
        <v>15431</v>
      </c>
      <c r="L114" s="38">
        <v>8.1000000000000003E-2</v>
      </c>
      <c r="M114" s="36">
        <f>ROUND(K114*(1-L114),0)</f>
        <v>14181</v>
      </c>
      <c r="N114" s="27">
        <v>0.51100000000000001</v>
      </c>
      <c r="O114" s="24">
        <f>M114*N114</f>
        <v>7246.491</v>
      </c>
      <c r="P114" s="38">
        <v>0.374</v>
      </c>
      <c r="Q114" s="24">
        <f>M114*P114</f>
        <v>5303.6940000000004</v>
      </c>
      <c r="R114" s="38">
        <v>0.115</v>
      </c>
      <c r="S114" s="134">
        <v>0.23449999999999999</v>
      </c>
      <c r="T114" s="24">
        <f>M114*R114</f>
        <v>1630.8150000000001</v>
      </c>
      <c r="U114" s="27">
        <v>0.24199999999999999</v>
      </c>
      <c r="V114" s="24">
        <f>M114*U114</f>
        <v>3431.8019999999997</v>
      </c>
      <c r="W114" s="38">
        <v>0.495</v>
      </c>
      <c r="X114" s="24">
        <f>M114*W114</f>
        <v>7019.5950000000003</v>
      </c>
      <c r="Y114" s="38">
        <v>0.41</v>
      </c>
      <c r="Z114" s="24">
        <f>Y114*M114</f>
        <v>5814.21</v>
      </c>
      <c r="AA114" s="46">
        <v>2.4199999999999998E-3</v>
      </c>
      <c r="AB114" s="17">
        <f>M114*AA114</f>
        <v>34.318019999999997</v>
      </c>
      <c r="AC114" s="26">
        <f>IF(M114&gt;0,(AE114+AN114)/M114,0)</f>
        <v>2.6050148085466473E-3</v>
      </c>
      <c r="AD114" s="46">
        <v>3.3E-4</v>
      </c>
      <c r="AE114" s="36">
        <f>AD114*M114</f>
        <v>4.6797300000000002</v>
      </c>
      <c r="AF114" s="27">
        <v>0.2152</v>
      </c>
      <c r="AG114" s="40">
        <f>AJ114*(1-AK114)*AF114</f>
        <v>31.702188</v>
      </c>
      <c r="AH114" s="27">
        <f>IF(AND(AF114&gt;0,AD114&gt;0,AA114&gt;0),((AA114-AD114)*AF114)/((AF114-AD114)*AA114),0)</f>
        <v>0.86496274703097431</v>
      </c>
      <c r="AI114" s="28">
        <f t="shared" si="3"/>
        <v>0.87463920704402665</v>
      </c>
      <c r="AJ114" s="42">
        <v>161</v>
      </c>
      <c r="AK114" s="38">
        <v>8.5000000000000006E-2</v>
      </c>
      <c r="AL114" s="27">
        <v>0.219</v>
      </c>
      <c r="AM114" s="134">
        <v>0.2233</v>
      </c>
      <c r="AN114" s="40">
        <f>AJ114*(1-AK114)*AL114</f>
        <v>32.261985000000003</v>
      </c>
      <c r="AO114" s="135">
        <f>AJ114*(1-AK114)*AM114</f>
        <v>32.895439500000002</v>
      </c>
      <c r="AP114" s="17">
        <v>1.57</v>
      </c>
      <c r="AQ114" s="17"/>
      <c r="AR114" s="117">
        <f>AR113+AJ114-AQ114</f>
        <v>1572.92</v>
      </c>
      <c r="AS114" s="101"/>
      <c r="AT114" s="42"/>
      <c r="AU114" s="47"/>
      <c r="AV114" s="40"/>
      <c r="AW114" s="40"/>
      <c r="AX114" s="40"/>
      <c r="AY114" s="40"/>
    </row>
    <row r="115" spans="1:51" s="21" customFormat="1" ht="13.5" thickBot="1" x14ac:dyDescent="0.25">
      <c r="A115" s="185"/>
      <c r="B115" s="48" t="s">
        <v>35</v>
      </c>
      <c r="C115" s="49"/>
      <c r="D115" s="50">
        <f>SUM(D112:D114)</f>
        <v>47130</v>
      </c>
      <c r="E115" s="50"/>
      <c r="F115" s="50">
        <f>SUM(F112:F114)</f>
        <v>43612</v>
      </c>
      <c r="G115" s="51"/>
      <c r="H115" s="51"/>
      <c r="I115" s="50">
        <f>SUM(I112:I114)</f>
        <v>48838</v>
      </c>
      <c r="J115" s="51"/>
      <c r="K115" s="50">
        <f>SUM(K112:K114)</f>
        <v>46230</v>
      </c>
      <c r="L115" s="20">
        <f>IF(K115&gt;0,(K112*L112+K113*L113+K114*L114)/K115,0)</f>
        <v>8.3313951979234274E-2</v>
      </c>
      <c r="M115" s="51">
        <f>M112+M113+M114</f>
        <v>42379</v>
      </c>
      <c r="N115" s="52">
        <f>IF(M115&gt;0,O115/M115,0)</f>
        <v>0.49947452747823212</v>
      </c>
      <c r="O115" s="53">
        <f>O112+O113+O114</f>
        <v>21167.231</v>
      </c>
      <c r="P115" s="20">
        <f>IF(M115&gt;0,Q115/M115,0)</f>
        <v>0.37055003657471863</v>
      </c>
      <c r="Q115" s="53">
        <f>Q112+Q113+Q114</f>
        <v>15703.54</v>
      </c>
      <c r="R115" s="20">
        <f>IF(M115&gt;0,T115/M115,0)</f>
        <v>0.12997543594704924</v>
      </c>
      <c r="S115" s="136"/>
      <c r="T115" s="53">
        <f>T112+T113+T114</f>
        <v>5508.2290000000003</v>
      </c>
      <c r="U115" s="20">
        <f>IF(M115&gt;0,V115/M115,0)</f>
        <v>0.23902810354184853</v>
      </c>
      <c r="V115" s="53">
        <f>V112+V113+V114</f>
        <v>10129.771999999999</v>
      </c>
      <c r="W115" s="20">
        <f>IF(M115&gt;0,X115/M115,0)</f>
        <v>0.49634859246324836</v>
      </c>
      <c r="X115" s="53">
        <f>X112+X113+X114</f>
        <v>21034.757000000001</v>
      </c>
      <c r="Y115" s="20">
        <f>IF(M115&gt;0,Z115/M115,0)</f>
        <v>0.41665376719601688</v>
      </c>
      <c r="Z115" s="53">
        <f>Z112+Z113+Z114</f>
        <v>17657.37</v>
      </c>
      <c r="AA115" s="54">
        <f>IF(M115&gt;0,AB115/M115,0)</f>
        <v>2.4343778758347291E-3</v>
      </c>
      <c r="AB115" s="55">
        <f>SUM(AB112:AB114)</f>
        <v>103.16649999999998</v>
      </c>
      <c r="AC115" s="54">
        <f>IF(M115&gt;0,(AC112*M112+AC113*M113+AC114*M114)/M115,0)</f>
        <v>2.4812734443946292E-3</v>
      </c>
      <c r="AD115" s="54">
        <f>IF(K115&gt;0,(K112*AD112+K113*AD113+K114*AD114)/K115,0)</f>
        <v>3.3336664503569107E-4</v>
      </c>
      <c r="AE115" s="51">
        <f>SUM(AE112:AE114)</f>
        <v>14.127949999999998</v>
      </c>
      <c r="AF115" s="52">
        <f>IF(K115&gt;0,(K112*AF112+K113*AF113+K114*AF114)/K115,0)</f>
        <v>0.21131938135409908</v>
      </c>
      <c r="AG115" s="57">
        <f>SUM(AG112:AG114)</f>
        <v>88.676659199999989</v>
      </c>
      <c r="AH115" s="52">
        <f>IF(AND(AB115&gt;0),((AB112*AH112+AB113*AH113+AB114*AH114)/AB115),0)</f>
        <v>0.86442103778162649</v>
      </c>
      <c r="AI115" s="56">
        <f t="shared" si="3"/>
        <v>0.86697927945509057</v>
      </c>
      <c r="AJ115" s="50">
        <f>SUM(AJ112:AJ114)</f>
        <v>457</v>
      </c>
      <c r="AK115" s="20">
        <f>IF(AJ115&gt;0,(AK112*AJ112+AK113*AJ113+AK114*AJ114)/AJ115,0)</f>
        <v>8.2078774617067848E-2</v>
      </c>
      <c r="AL115" s="52">
        <f>IF(K115&gt;0,(AL112*K112+AL113*K113+AL114*K114)/K115,0)</f>
        <v>0.21693047155526715</v>
      </c>
      <c r="AM115" s="136">
        <f>IF(L115&gt;0,(AM112*K112+AM113*K113+AM114*K114)/K115,0)</f>
        <v>0.22713058403634004</v>
      </c>
      <c r="AN115" s="57">
        <f>SUM(AN112:AN114)</f>
        <v>91.02593730000001</v>
      </c>
      <c r="AO115" s="137">
        <f>SUM(AO112:AO114)</f>
        <v>95.261462100000017</v>
      </c>
      <c r="AP115" s="55"/>
      <c r="AQ115" s="55">
        <f>SUM(AQ112:AQ114)</f>
        <v>501.82</v>
      </c>
      <c r="AR115" s="102"/>
      <c r="AS115" s="103">
        <f>AR114</f>
        <v>1572.92</v>
      </c>
      <c r="AT115" s="50">
        <f>SUM(AT112:AT114)</f>
        <v>0</v>
      </c>
      <c r="AU115" s="58"/>
      <c r="AV115" s="57"/>
      <c r="AW115" s="57"/>
      <c r="AX115" s="57"/>
      <c r="AY115" s="57"/>
    </row>
    <row r="116" spans="1:51" x14ac:dyDescent="0.2">
      <c r="A116" s="184">
        <v>29</v>
      </c>
      <c r="B116" s="32">
        <v>1</v>
      </c>
      <c r="C116" s="10" t="s">
        <v>52</v>
      </c>
      <c r="D116" s="11">
        <v>5500</v>
      </c>
      <c r="E116" s="11">
        <v>0</v>
      </c>
      <c r="F116" s="11">
        <v>11325</v>
      </c>
      <c r="G116" s="12">
        <v>0.8</v>
      </c>
      <c r="H116" s="12">
        <v>3.5</v>
      </c>
      <c r="I116" s="11">
        <v>13200</v>
      </c>
      <c r="J116" s="12">
        <v>6.2</v>
      </c>
      <c r="K116" s="11">
        <v>15541</v>
      </c>
      <c r="L116" s="13">
        <v>7.6999999999999999E-2</v>
      </c>
      <c r="M116" s="23">
        <f>ROUND(K116*(1-L116),0)</f>
        <v>14344</v>
      </c>
      <c r="N116" s="14">
        <v>0.496</v>
      </c>
      <c r="O116" s="24">
        <f>M116*N116</f>
        <v>7114.6239999999998</v>
      </c>
      <c r="P116" s="13">
        <v>0.4</v>
      </c>
      <c r="Q116" s="24">
        <f>M116*P116</f>
        <v>5737.6</v>
      </c>
      <c r="R116" s="15">
        <v>0.104</v>
      </c>
      <c r="S116" s="143">
        <v>0.2324</v>
      </c>
      <c r="T116" s="24">
        <f>M116*R116</f>
        <v>1491.7759999999998</v>
      </c>
      <c r="U116" s="25">
        <v>0.24399999999999999</v>
      </c>
      <c r="V116" s="24">
        <f>M116*U116</f>
        <v>3499.9360000000001</v>
      </c>
      <c r="W116" s="15">
        <v>0.48699999999999999</v>
      </c>
      <c r="X116" s="24">
        <f>M116*W116</f>
        <v>6985.5280000000002</v>
      </c>
      <c r="Y116" s="15">
        <v>0.42</v>
      </c>
      <c r="Z116" s="24">
        <f>Y116*M116</f>
        <v>6024.48</v>
      </c>
      <c r="AA116" s="16">
        <v>2.5000000000000001E-3</v>
      </c>
      <c r="AB116" s="17">
        <f>M116*AA116</f>
        <v>35.86</v>
      </c>
      <c r="AC116" s="26">
        <f>IF(M116&gt;0,(AE116+AN116)/M116,0)</f>
        <v>3.3000000000000005E-4</v>
      </c>
      <c r="AD116" s="16">
        <v>3.3E-4</v>
      </c>
      <c r="AE116" s="23">
        <f>AD116*M116</f>
        <v>4.7335200000000004</v>
      </c>
      <c r="AF116" s="114">
        <v>0.21060000000000001</v>
      </c>
      <c r="AG116" s="29">
        <f>AJ116*(1-AK116)*AF116</f>
        <v>31.092352200000001</v>
      </c>
      <c r="AH116" s="27">
        <f>IF(AND(AF116&gt;0,AD116&gt;0,AA116&gt;0),((AA116-AD116)*AF116)/((AF116-AD116)*AA116),0)</f>
        <v>0.86936224853759447</v>
      </c>
      <c r="AI116" s="59">
        <f t="shared" si="3"/>
        <v>0</v>
      </c>
      <c r="AJ116" s="11">
        <v>161</v>
      </c>
      <c r="AK116" s="13">
        <v>8.3000000000000004E-2</v>
      </c>
      <c r="AL116" s="14"/>
      <c r="AM116" s="130">
        <v>0.2324</v>
      </c>
      <c r="AN116" s="29">
        <f>AJ116*(1-AK116)*AL116</f>
        <v>0</v>
      </c>
      <c r="AO116" s="131">
        <f>AJ116*(1-AK116)*AM116</f>
        <v>34.310838799999999</v>
      </c>
      <c r="AP116" s="18">
        <v>1.52</v>
      </c>
      <c r="AQ116" s="18">
        <v>502.28</v>
      </c>
      <c r="AR116" s="98">
        <f>AR114+AJ116-AQ116</f>
        <v>1231.6400000000001</v>
      </c>
      <c r="AS116" s="116"/>
      <c r="AT116" s="11"/>
      <c r="AU116" s="30"/>
      <c r="AV116" s="19"/>
      <c r="AW116" s="19"/>
      <c r="AX116" s="19"/>
      <c r="AY116" s="19"/>
    </row>
    <row r="117" spans="1:51" x14ac:dyDescent="0.2">
      <c r="A117" s="184"/>
      <c r="B117" s="32">
        <v>2</v>
      </c>
      <c r="C117" s="10" t="s">
        <v>49</v>
      </c>
      <c r="D117" s="33">
        <v>23645</v>
      </c>
      <c r="E117" s="33">
        <v>3</v>
      </c>
      <c r="F117" s="33">
        <v>18296</v>
      </c>
      <c r="G117" s="34">
        <v>0.7</v>
      </c>
      <c r="H117" s="34">
        <v>3.2</v>
      </c>
      <c r="I117" s="33">
        <v>18972</v>
      </c>
      <c r="J117" s="34">
        <v>4.7</v>
      </c>
      <c r="K117" s="33">
        <v>15549</v>
      </c>
      <c r="L117" s="35">
        <v>6.7000000000000004E-2</v>
      </c>
      <c r="M117" s="36">
        <f>ROUND(K117*(1-L117),0)</f>
        <v>14507</v>
      </c>
      <c r="N117" s="37">
        <v>0.55700000000000005</v>
      </c>
      <c r="O117" s="24">
        <f>M117*N117</f>
        <v>8080.3990000000003</v>
      </c>
      <c r="P117" s="35">
        <v>0.28799999999999998</v>
      </c>
      <c r="Q117" s="24">
        <f>M117*P117</f>
        <v>4178.0159999999996</v>
      </c>
      <c r="R117" s="38">
        <v>0.155</v>
      </c>
      <c r="S117" s="134">
        <v>0.23699999999999999</v>
      </c>
      <c r="T117" s="24">
        <f>M117*R117</f>
        <v>2248.585</v>
      </c>
      <c r="U117" s="27">
        <v>0.24199999999999999</v>
      </c>
      <c r="V117" s="24">
        <f>M117*U117</f>
        <v>3510.694</v>
      </c>
      <c r="W117" s="38">
        <v>0.49099999999999999</v>
      </c>
      <c r="X117" s="24">
        <f>M117*W117</f>
        <v>7122.9369999999999</v>
      </c>
      <c r="Y117" s="38">
        <v>0.43</v>
      </c>
      <c r="Z117" s="24">
        <f>Y117*M117</f>
        <v>6238.01</v>
      </c>
      <c r="AA117" s="39">
        <v>2.5400000000000002E-3</v>
      </c>
      <c r="AB117" s="17">
        <f>M117*AA117</f>
        <v>36.84778</v>
      </c>
      <c r="AC117" s="26">
        <f>IF(M117&gt;0,(AE117+AN117)/M117,0)</f>
        <v>3.4000000000000002E-4</v>
      </c>
      <c r="AD117" s="39">
        <v>3.4000000000000002E-4</v>
      </c>
      <c r="AE117" s="36">
        <f>AD117*M117</f>
        <v>4.9323800000000002</v>
      </c>
      <c r="AF117" s="27">
        <v>0.21279999999999999</v>
      </c>
      <c r="AG117" s="40">
        <f>AJ117*(1-AK117)*AF117</f>
        <v>30.378263999999998</v>
      </c>
      <c r="AH117" s="27">
        <f>IF(AND(AF117&gt;0,AD117&gt;0,AA117&gt;0),((AA117-AD117)*AF117)/((AF117-AD117)*AA117),0)</f>
        <v>0.86752781996574069</v>
      </c>
      <c r="AI117" s="28">
        <f t="shared" si="3"/>
        <v>0</v>
      </c>
      <c r="AJ117" s="33">
        <v>155</v>
      </c>
      <c r="AK117" s="35">
        <v>7.9000000000000001E-2</v>
      </c>
      <c r="AL117" s="37"/>
      <c r="AM117" s="132">
        <v>0.2402</v>
      </c>
      <c r="AN117" s="40">
        <f>AJ117*(1-AK117)*AL117</f>
        <v>0</v>
      </c>
      <c r="AO117" s="133">
        <f>AJ117*(1-AK117)*AM117</f>
        <v>34.289750999999995</v>
      </c>
      <c r="AP117" s="41">
        <v>1.55</v>
      </c>
      <c r="AQ117" s="41"/>
      <c r="AR117" s="117">
        <f>AR116+AJ117-AQ117</f>
        <v>1386.64</v>
      </c>
      <c r="AS117" s="101"/>
      <c r="AT117" s="42"/>
      <c r="AU117" s="43"/>
      <c r="AV117" s="44"/>
      <c r="AW117" s="44"/>
      <c r="AX117" s="44"/>
      <c r="AY117" s="44"/>
    </row>
    <row r="118" spans="1:51" x14ac:dyDescent="0.2">
      <c r="A118" s="184"/>
      <c r="B118" s="32">
        <v>3</v>
      </c>
      <c r="C118" s="10" t="s">
        <v>48</v>
      </c>
      <c r="D118" s="42">
        <v>21985</v>
      </c>
      <c r="E118" s="42">
        <v>0</v>
      </c>
      <c r="F118" s="42">
        <v>16895</v>
      </c>
      <c r="G118" s="36">
        <v>1</v>
      </c>
      <c r="H118" s="36">
        <v>3.2</v>
      </c>
      <c r="I118" s="42">
        <v>18473</v>
      </c>
      <c r="J118" s="36">
        <v>3.8</v>
      </c>
      <c r="K118" s="42">
        <v>15698</v>
      </c>
      <c r="L118" s="38">
        <v>7.1999999999999995E-2</v>
      </c>
      <c r="M118" s="36">
        <f>ROUND(K118*(1-L118),0)</f>
        <v>14568</v>
      </c>
      <c r="N118" s="27">
        <v>0.54600000000000004</v>
      </c>
      <c r="O118" s="24">
        <f>M118*N118</f>
        <v>7954.1280000000006</v>
      </c>
      <c r="P118" s="38">
        <v>0.311</v>
      </c>
      <c r="Q118" s="24">
        <f>M118*P118</f>
        <v>4530.6480000000001</v>
      </c>
      <c r="R118" s="38">
        <v>0.14299999999999999</v>
      </c>
      <c r="S118" s="134">
        <v>0.24079999999999999</v>
      </c>
      <c r="T118" s="24">
        <f>M118*R118</f>
        <v>2083.2239999999997</v>
      </c>
      <c r="U118" s="27">
        <v>0.23699999999999999</v>
      </c>
      <c r="V118" s="24">
        <f>M118*U118</f>
        <v>3452.616</v>
      </c>
      <c r="W118" s="38">
        <v>0.5</v>
      </c>
      <c r="X118" s="24">
        <f>M118*W118</f>
        <v>7284</v>
      </c>
      <c r="Y118" s="38">
        <v>0.42</v>
      </c>
      <c r="Z118" s="24">
        <f>Y118*M118</f>
        <v>6118.5599999999995</v>
      </c>
      <c r="AA118" s="46">
        <v>2.5300000000000001E-3</v>
      </c>
      <c r="AB118" s="17">
        <f>M118*AA118</f>
        <v>36.857040000000005</v>
      </c>
      <c r="AC118" s="26">
        <f>IF(M118&gt;0,(AE118+AN118)/M118,0)</f>
        <v>3.4000000000000002E-4</v>
      </c>
      <c r="AD118" s="46">
        <v>3.4000000000000002E-4</v>
      </c>
      <c r="AE118" s="36">
        <f>AD118*M118</f>
        <v>4.9531200000000002</v>
      </c>
      <c r="AF118" s="27">
        <v>0.219</v>
      </c>
      <c r="AG118" s="40">
        <f>AJ118*(1-AK118)*AF118</f>
        <v>34.818153000000002</v>
      </c>
      <c r="AH118" s="27">
        <f>IF(AND(AF118&gt;0,AD118&gt;0,AA118&gt;0),((AA118-AD118)*AF118)/((AF118-AD118)*AA118),0)</f>
        <v>0.86695861136227159</v>
      </c>
      <c r="AI118" s="28">
        <f t="shared" si="3"/>
        <v>0</v>
      </c>
      <c r="AJ118" s="42">
        <v>173</v>
      </c>
      <c r="AK118" s="38">
        <v>8.1000000000000003E-2</v>
      </c>
      <c r="AL118" s="27"/>
      <c r="AM118" s="134">
        <v>0.224</v>
      </c>
      <c r="AN118" s="40">
        <f>AJ118*(1-AK118)*AL118</f>
        <v>0</v>
      </c>
      <c r="AO118" s="135">
        <f>AJ118*(1-AK118)*AM118</f>
        <v>35.613087999999998</v>
      </c>
      <c r="AP118" s="17">
        <v>1.55</v>
      </c>
      <c r="AQ118" s="17"/>
      <c r="AR118" s="117">
        <f>AR117+AJ118-AQ118</f>
        <v>1559.64</v>
      </c>
      <c r="AS118" s="101"/>
      <c r="AT118" s="42"/>
      <c r="AU118" s="47"/>
      <c r="AV118" s="40"/>
      <c r="AW118" s="40"/>
      <c r="AX118" s="40"/>
      <c r="AY118" s="40"/>
    </row>
    <row r="119" spans="1:51" s="21" customFormat="1" ht="13.5" thickBot="1" x14ac:dyDescent="0.25">
      <c r="A119" s="185"/>
      <c r="B119" s="48" t="s">
        <v>35</v>
      </c>
      <c r="C119" s="49"/>
      <c r="D119" s="50">
        <f>SUM(D116:D118)</f>
        <v>51130</v>
      </c>
      <c r="E119" s="50"/>
      <c r="F119" s="50">
        <f>SUM(F116:F118)</f>
        <v>46516</v>
      </c>
      <c r="G119" s="51"/>
      <c r="H119" s="51"/>
      <c r="I119" s="50">
        <f>SUM(I116:I118)</f>
        <v>50645</v>
      </c>
      <c r="J119" s="51"/>
      <c r="K119" s="50">
        <f>SUM(K116:K118)</f>
        <v>46788</v>
      </c>
      <c r="L119" s="20">
        <f>IF(K119&gt;0,(K116*L116+K117*L117+K118*L118)/K119,0)</f>
        <v>7.1999145079935017E-2</v>
      </c>
      <c r="M119" s="51">
        <f>M116+M117+M118</f>
        <v>43419</v>
      </c>
      <c r="N119" s="52">
        <f>IF(M119&gt;0,O119/M119,0)</f>
        <v>0.5331571662175546</v>
      </c>
      <c r="O119" s="53">
        <f>O116+O117+O118</f>
        <v>23149.151000000002</v>
      </c>
      <c r="P119" s="20">
        <f>IF(M119&gt;0,Q119/M119,0)</f>
        <v>0.33271756604251596</v>
      </c>
      <c r="Q119" s="53">
        <f>Q116+Q117+Q118</f>
        <v>14446.263999999999</v>
      </c>
      <c r="R119" s="20">
        <f>IF(M119&gt;0,T119/M119,0)</f>
        <v>0.1341252677399295</v>
      </c>
      <c r="S119" s="136"/>
      <c r="T119" s="53">
        <f>T116+T117+T118</f>
        <v>5823.5849999999991</v>
      </c>
      <c r="U119" s="20">
        <f>IF(M119&gt;0,V119/M119,0)</f>
        <v>0.24098311798982011</v>
      </c>
      <c r="V119" s="53">
        <f>V116+V117+V118</f>
        <v>10463.245999999999</v>
      </c>
      <c r="W119" s="20">
        <f>IF(M119&gt;0,X119/M119,0)</f>
        <v>0.49269824270480667</v>
      </c>
      <c r="X119" s="53">
        <f>X116+X117+X118</f>
        <v>21392.465</v>
      </c>
      <c r="Y119" s="20">
        <f>IF(M119&gt;0,Z119/M119,0)</f>
        <v>0.42334116400654087</v>
      </c>
      <c r="Z119" s="53">
        <f>Z116+Z117+Z118</f>
        <v>18381.05</v>
      </c>
      <c r="AA119" s="54">
        <f>IF(M119&gt;0,AB119/M119,0)</f>
        <v>2.5234302954927567E-3</v>
      </c>
      <c r="AB119" s="55">
        <f>SUM(AB116:AB118)</f>
        <v>109.56482</v>
      </c>
      <c r="AC119" s="54">
        <f>IF(M119&gt;0,(AC116*M116+AC117*M117+AC118*M118)/M119,0)</f>
        <v>3.3669637716207191E-4</v>
      </c>
      <c r="AD119" s="54">
        <f>IF(K119&gt;0,(K116*AD116+K117*AD117+K118*AD118)/K119,0)</f>
        <v>3.3667842181756003E-4</v>
      </c>
      <c r="AE119" s="51">
        <f>SUM(AE116:AE118)</f>
        <v>14.619020000000001</v>
      </c>
      <c r="AF119" s="52">
        <f>IF(K119&gt;0,(K116*AF116+K117*AF117+K118*AF118)/K119,0)</f>
        <v>0.21414943575275713</v>
      </c>
      <c r="AG119" s="57">
        <f>SUM(AG116:AG118)</f>
        <v>96.28876919999999</v>
      </c>
      <c r="AH119" s="52">
        <f>IF(AND(AB119&gt;0),((AB116*AH116+AB117*AH117+AB118*AH118)/AB119),0)</f>
        <v>0.86793674013117594</v>
      </c>
      <c r="AI119" s="56">
        <f t="shared" si="3"/>
        <v>0</v>
      </c>
      <c r="AJ119" s="50">
        <f>SUM(AJ116:AJ118)</f>
        <v>489</v>
      </c>
      <c r="AK119" s="20">
        <f>IF(AJ119&gt;0,(AK116*AJ116+AK117*AJ117+AK118*AJ118)/AJ119,0)</f>
        <v>8.1024539877300614E-2</v>
      </c>
      <c r="AL119" s="52">
        <f>IF(K119&gt;0,(AL116*K116+AL117*K117+AL118*K118)/K119,0)</f>
        <v>0</v>
      </c>
      <c r="AM119" s="136">
        <f>IF(L119&gt;0,(AM116*K116+AM117*K117+AM118*K118)/K119,0)</f>
        <v>0.23217385226981277</v>
      </c>
      <c r="AN119" s="57">
        <f>SUM(AN116:AN118)</f>
        <v>0</v>
      </c>
      <c r="AO119" s="137">
        <f>SUM(AO116:AO118)</f>
        <v>104.2136778</v>
      </c>
      <c r="AP119" s="55"/>
      <c r="AQ119" s="55">
        <f>SUM(AQ116:AQ118)</f>
        <v>502.28</v>
      </c>
      <c r="AR119" s="102"/>
      <c r="AS119" s="103">
        <f>AR118</f>
        <v>1559.64</v>
      </c>
      <c r="AT119" s="50">
        <f>SUM(AT116:AT118)</f>
        <v>0</v>
      </c>
      <c r="AU119" s="58"/>
      <c r="AV119" s="57"/>
      <c r="AW119" s="57"/>
      <c r="AX119" s="57"/>
      <c r="AY119" s="57"/>
    </row>
    <row r="120" spans="1:51" x14ac:dyDescent="0.2">
      <c r="A120" s="186">
        <v>30</v>
      </c>
      <c r="B120" s="22">
        <v>1</v>
      </c>
      <c r="C120" s="10" t="s">
        <v>53</v>
      </c>
      <c r="D120" s="11">
        <v>4086</v>
      </c>
      <c r="E120" s="11">
        <v>0</v>
      </c>
      <c r="F120" s="11">
        <v>13321</v>
      </c>
      <c r="G120" s="12">
        <v>0.8</v>
      </c>
      <c r="H120" s="12">
        <v>5.0999999999999996</v>
      </c>
      <c r="I120" s="11">
        <v>14969</v>
      </c>
      <c r="J120" s="12">
        <v>4.5</v>
      </c>
      <c r="K120" s="11">
        <v>16419</v>
      </c>
      <c r="L120" s="13">
        <v>7.6999999999999999E-2</v>
      </c>
      <c r="M120" s="36">
        <f>ROUND(K120*(1-L120),0)</f>
        <v>15155</v>
      </c>
      <c r="N120" s="14">
        <v>0.56499999999999995</v>
      </c>
      <c r="O120" s="24">
        <f>M120*N120</f>
        <v>8562.5749999999989</v>
      </c>
      <c r="P120" s="13">
        <v>0.36899999999999999</v>
      </c>
      <c r="Q120" s="24">
        <f>M120*P120</f>
        <v>5592.1949999999997</v>
      </c>
      <c r="R120" s="15">
        <v>6.6000000000000003E-2</v>
      </c>
      <c r="S120" s="143">
        <v>0.224</v>
      </c>
      <c r="T120" s="24">
        <f>M120*R120</f>
        <v>1000.23</v>
      </c>
      <c r="U120" s="25">
        <v>0.22500000000000001</v>
      </c>
      <c r="V120" s="24">
        <f>M120*U120</f>
        <v>3409.875</v>
      </c>
      <c r="W120" s="15">
        <v>0.496</v>
      </c>
      <c r="X120" s="24">
        <f>M120*W120</f>
        <v>7516.88</v>
      </c>
      <c r="Y120" s="15">
        <v>0.43</v>
      </c>
      <c r="Z120" s="24">
        <f>Y120*M120</f>
        <v>6516.65</v>
      </c>
      <c r="AA120" s="16">
        <v>2.5799999999999998E-3</v>
      </c>
      <c r="AB120" s="17">
        <f>M120*AA120</f>
        <v>39.099899999999998</v>
      </c>
      <c r="AC120" s="26">
        <f>IF(M120&gt;0,(AE120+AN120)/M120,0)</f>
        <v>3.3E-4</v>
      </c>
      <c r="AD120" s="16">
        <v>3.3E-4</v>
      </c>
      <c r="AE120" s="23">
        <f>AD120*M120</f>
        <v>5.00115</v>
      </c>
      <c r="AF120" s="114">
        <v>0.20899999999999999</v>
      </c>
      <c r="AG120" s="29">
        <f>AJ120*(1-AK120)*AF120</f>
        <v>34.114233999999996</v>
      </c>
      <c r="AH120" s="27">
        <f>IF(AND(AF120&gt;0,AD120&gt;0,AA120&gt;0),((AA120-AD120)*AF120)/((AF120-AD120)*AA120),0)</f>
        <v>0.8734721898714003</v>
      </c>
      <c r="AI120" s="59">
        <f t="shared" si="3"/>
        <v>0</v>
      </c>
      <c r="AJ120" s="11">
        <v>178</v>
      </c>
      <c r="AK120" s="13">
        <v>8.3000000000000004E-2</v>
      </c>
      <c r="AL120" s="14"/>
      <c r="AM120" s="130">
        <v>0.22309999999999999</v>
      </c>
      <c r="AN120" s="29">
        <f>AJ120*(1-AK120)*AL120</f>
        <v>0</v>
      </c>
      <c r="AO120" s="131">
        <f>AJ120*(1-AK120)*AM120</f>
        <v>36.4157206</v>
      </c>
      <c r="AP120" s="18">
        <v>1.58</v>
      </c>
      <c r="AQ120" s="18">
        <v>505.92</v>
      </c>
      <c r="AR120" s="98">
        <f>AR118+AJ120-AQ120</f>
        <v>1231.72</v>
      </c>
      <c r="AS120" s="99"/>
      <c r="AT120" s="11"/>
      <c r="AU120" s="30"/>
      <c r="AV120" s="19"/>
      <c r="AW120" s="19"/>
      <c r="AX120" s="19"/>
      <c r="AY120" s="19"/>
    </row>
    <row r="121" spans="1:51" x14ac:dyDescent="0.2">
      <c r="A121" s="184"/>
      <c r="B121" s="32">
        <v>2</v>
      </c>
      <c r="C121" s="10" t="s">
        <v>52</v>
      </c>
      <c r="D121" s="33">
        <v>19929</v>
      </c>
      <c r="E121" s="33">
        <v>5</v>
      </c>
      <c r="F121" s="33">
        <v>17030</v>
      </c>
      <c r="G121" s="34">
        <v>1</v>
      </c>
      <c r="H121" s="34">
        <v>4.3</v>
      </c>
      <c r="I121" s="33">
        <v>17586</v>
      </c>
      <c r="J121" s="34">
        <v>3.9</v>
      </c>
      <c r="K121" s="33">
        <v>17013</v>
      </c>
      <c r="L121" s="35">
        <v>7.8E-2</v>
      </c>
      <c r="M121" s="36">
        <f>ROUND(K121*(1-L121),0)</f>
        <v>15686</v>
      </c>
      <c r="N121" s="37">
        <v>0.56599999999999995</v>
      </c>
      <c r="O121" s="24">
        <f>M121*N121</f>
        <v>8878.2759999999998</v>
      </c>
      <c r="P121" s="35">
        <v>0.27600000000000002</v>
      </c>
      <c r="Q121" s="24">
        <f>M121*P121</f>
        <v>4329.3360000000002</v>
      </c>
      <c r="R121" s="38">
        <v>0.158</v>
      </c>
      <c r="S121" s="134">
        <v>0.22450000000000001</v>
      </c>
      <c r="T121" s="24">
        <f>M121*R121</f>
        <v>2478.3879999999999</v>
      </c>
      <c r="U121" s="27">
        <v>0.23200000000000001</v>
      </c>
      <c r="V121" s="24">
        <f>M121*U121</f>
        <v>3639.152</v>
      </c>
      <c r="W121" s="38">
        <v>0.49099999999999999</v>
      </c>
      <c r="X121" s="24">
        <f>M121*W121</f>
        <v>7701.826</v>
      </c>
      <c r="Y121" s="38">
        <v>0.41</v>
      </c>
      <c r="Z121" s="24">
        <f>Y121*M121</f>
        <v>6431.2599999999993</v>
      </c>
      <c r="AA121" s="39">
        <v>2.63E-3</v>
      </c>
      <c r="AB121" s="17">
        <f>M121*AA121</f>
        <v>41.254179999999998</v>
      </c>
      <c r="AC121" s="26">
        <f>IF(M121&gt;0,(AE121+AN121)/M121,0)</f>
        <v>3.3E-4</v>
      </c>
      <c r="AD121" s="39">
        <v>3.3E-4</v>
      </c>
      <c r="AE121" s="36">
        <f>AD121*M121</f>
        <v>5.17638</v>
      </c>
      <c r="AF121" s="27">
        <v>0.221</v>
      </c>
      <c r="AG121" s="40">
        <f>AJ121*(1-AK121)*AF121</f>
        <v>39.155453999999999</v>
      </c>
      <c r="AH121" s="27">
        <f>IF(AND(AF121&gt;0,AD121&gt;0,AA121&gt;0),((AA121-AD121)*AF121)/((AF121-AD121)*AA121),0)</f>
        <v>0.87583251904285286</v>
      </c>
      <c r="AI121" s="28">
        <f t="shared" si="3"/>
        <v>0</v>
      </c>
      <c r="AJ121" s="33">
        <v>193</v>
      </c>
      <c r="AK121" s="35">
        <v>8.2000000000000003E-2</v>
      </c>
      <c r="AL121" s="37"/>
      <c r="AM121" s="132">
        <v>0.22939999999999999</v>
      </c>
      <c r="AN121" s="40">
        <f>AJ121*(1-AK121)*AL121</f>
        <v>0</v>
      </c>
      <c r="AO121" s="133">
        <f>AJ121*(1-AK121)*AM121</f>
        <v>40.6437156</v>
      </c>
      <c r="AP121" s="41">
        <v>1.6</v>
      </c>
      <c r="AQ121" s="41"/>
      <c r="AR121" s="117">
        <f>AR120+AJ121-AQ121</f>
        <v>1424.72</v>
      </c>
      <c r="AS121" s="101"/>
      <c r="AT121" s="42"/>
      <c r="AU121" s="43"/>
      <c r="AV121" s="44"/>
      <c r="AW121" s="44"/>
      <c r="AX121" s="44"/>
      <c r="AY121" s="44"/>
    </row>
    <row r="122" spans="1:51" x14ac:dyDescent="0.2">
      <c r="A122" s="184"/>
      <c r="B122" s="32">
        <v>3</v>
      </c>
      <c r="C122" s="10" t="s">
        <v>49</v>
      </c>
      <c r="D122" s="42">
        <v>22160</v>
      </c>
      <c r="E122" s="42">
        <v>1</v>
      </c>
      <c r="F122" s="42">
        <v>16958</v>
      </c>
      <c r="G122" s="36">
        <v>1.5</v>
      </c>
      <c r="H122" s="36">
        <v>5.7</v>
      </c>
      <c r="I122" s="42">
        <v>18608</v>
      </c>
      <c r="J122" s="36">
        <v>3.3</v>
      </c>
      <c r="K122" s="42">
        <v>17080</v>
      </c>
      <c r="L122" s="38">
        <v>7.8E-2</v>
      </c>
      <c r="M122" s="36">
        <f>ROUND(K122*(1-L122),0)</f>
        <v>15748</v>
      </c>
      <c r="N122" s="27">
        <v>0.68600000000000005</v>
      </c>
      <c r="O122" s="24">
        <f>M122*N122</f>
        <v>10803.128000000001</v>
      </c>
      <c r="P122" s="38">
        <v>0.23100000000000001</v>
      </c>
      <c r="Q122" s="24">
        <f>M122*P122</f>
        <v>3637.788</v>
      </c>
      <c r="R122" s="38">
        <v>8.3000000000000004E-2</v>
      </c>
      <c r="S122" s="134">
        <v>0.22950000000000001</v>
      </c>
      <c r="T122" s="24">
        <f>M122*R122</f>
        <v>1307.0840000000001</v>
      </c>
      <c r="U122" s="27">
        <v>0.23599999999999999</v>
      </c>
      <c r="V122" s="24">
        <f>M122*U122</f>
        <v>3716.5279999999998</v>
      </c>
      <c r="W122" s="38">
        <v>0.48099999999999998</v>
      </c>
      <c r="X122" s="24">
        <f>M122*W122</f>
        <v>7574.7879999999996</v>
      </c>
      <c r="Y122" s="38">
        <v>0.41</v>
      </c>
      <c r="Z122" s="24">
        <f>Y122*M122</f>
        <v>6456.6799999999994</v>
      </c>
      <c r="AA122" s="46">
        <v>2.5200000000000001E-3</v>
      </c>
      <c r="AB122" s="17">
        <f>M122*AA122</f>
        <v>39.684960000000004</v>
      </c>
      <c r="AC122" s="26">
        <f>IF(M122&gt;0,(AE122+AN122)/M122,0)</f>
        <v>3.2000000000000003E-4</v>
      </c>
      <c r="AD122" s="46">
        <v>3.2000000000000003E-4</v>
      </c>
      <c r="AE122" s="36">
        <f>AD122*M122</f>
        <v>5.0393600000000003</v>
      </c>
      <c r="AF122" s="27">
        <v>0.2208</v>
      </c>
      <c r="AG122" s="40">
        <f>AJ122*(1-AK122)*AF122</f>
        <v>35.307244799999999</v>
      </c>
      <c r="AH122" s="27">
        <f>IF(AND(AF122&gt;0,AD122&gt;0,AA122&gt;0),((AA122-AD122)*AF122)/((AF122-AD122)*AA122),0)</f>
        <v>0.87428294975464771</v>
      </c>
      <c r="AI122" s="28">
        <f t="shared" si="3"/>
        <v>0</v>
      </c>
      <c r="AJ122" s="42">
        <v>174</v>
      </c>
      <c r="AK122" s="38">
        <v>8.1000000000000003E-2</v>
      </c>
      <c r="AL122" s="27"/>
      <c r="AM122" s="134">
        <v>0.23830000000000001</v>
      </c>
      <c r="AN122" s="40">
        <f>AJ122*(1-AK122)*AL122</f>
        <v>0</v>
      </c>
      <c r="AO122" s="135">
        <f>AJ122*(1-AK122)*AM122</f>
        <v>38.1055998</v>
      </c>
      <c r="AP122" s="17">
        <v>1.55</v>
      </c>
      <c r="AQ122" s="17"/>
      <c r="AR122" s="117">
        <f>AR121+AJ122-AQ122</f>
        <v>1598.72</v>
      </c>
      <c r="AS122" s="101"/>
      <c r="AT122" s="42"/>
      <c r="AU122" s="47"/>
      <c r="AV122" s="40"/>
      <c r="AW122" s="40"/>
      <c r="AX122" s="40"/>
      <c r="AY122" s="40"/>
    </row>
    <row r="123" spans="1:51" s="21" customFormat="1" ht="13.5" thickBot="1" x14ac:dyDescent="0.25">
      <c r="A123" s="185"/>
      <c r="B123" s="48" t="s">
        <v>35</v>
      </c>
      <c r="C123" s="49"/>
      <c r="D123" s="50">
        <f>SUM(D120:D122)</f>
        <v>46175</v>
      </c>
      <c r="E123" s="50"/>
      <c r="F123" s="50">
        <f>SUM(F120:F122)</f>
        <v>47309</v>
      </c>
      <c r="G123" s="51"/>
      <c r="H123" s="51"/>
      <c r="I123" s="50">
        <f>SUM(I120:I122)</f>
        <v>51163</v>
      </c>
      <c r="J123" s="51"/>
      <c r="K123" s="50">
        <f>SUM(K120:K122)</f>
        <v>50512</v>
      </c>
      <c r="L123" s="20">
        <f>IF(K123&gt;0,(K120*L120+K121*L121+K122*L122)/K123,0)</f>
        <v>7.7674948527082677E-2</v>
      </c>
      <c r="M123" s="51">
        <f>M120+M121+M122</f>
        <v>46589</v>
      </c>
      <c r="N123" s="52">
        <f>IF(M123&gt;0,O123/M123,0)</f>
        <v>0.60623707312885011</v>
      </c>
      <c r="O123" s="53">
        <f>O120+O121+O122</f>
        <v>28243.978999999999</v>
      </c>
      <c r="P123" s="20">
        <f>IF(M123&gt;0,Q123/M123,0)</f>
        <v>0.29104121144476164</v>
      </c>
      <c r="Q123" s="53">
        <f>Q120+Q121+Q122</f>
        <v>13559.319</v>
      </c>
      <c r="R123" s="20">
        <f>IF(M123&gt;0,T123/M123,0)</f>
        <v>0.10272171542638821</v>
      </c>
      <c r="S123" s="136"/>
      <c r="T123" s="53">
        <f>T120+T121+T122</f>
        <v>4785.7020000000002</v>
      </c>
      <c r="U123" s="20">
        <f>IF(M123&gt;0,V123/M123,0)</f>
        <v>0.23107503917233682</v>
      </c>
      <c r="V123" s="53">
        <f>V120+V121+V122</f>
        <v>10765.555</v>
      </c>
      <c r="W123" s="20">
        <f>IF(M123&gt;0,X123/M123,0)</f>
        <v>0.48924625984674491</v>
      </c>
      <c r="X123" s="53">
        <f>X120+X121+X122</f>
        <v>22793.493999999999</v>
      </c>
      <c r="Y123" s="20">
        <f>IF(M123&gt;0,Z123/M123,0)</f>
        <v>0.41650582755586085</v>
      </c>
      <c r="Z123" s="53">
        <f>Z120+Z121+Z122</f>
        <v>19404.59</v>
      </c>
      <c r="AA123" s="54">
        <f>IF(M123&gt;0,AB123/M123,0)</f>
        <v>2.5765532636459251E-3</v>
      </c>
      <c r="AB123" s="55">
        <f>SUM(AB120:AB122)</f>
        <v>120.03904</v>
      </c>
      <c r="AC123" s="54">
        <f>IF(M123&gt;0,(AC120*M120+AC121*M121+AC122*M122)/M123,0)</f>
        <v>3.2661980295777975E-4</v>
      </c>
      <c r="AD123" s="54">
        <f>IF(K123&gt;0,(K120*AD120+K121*AD121+K122*AD122)/K123,0)</f>
        <v>3.2661862527716184E-4</v>
      </c>
      <c r="AE123" s="51">
        <f>SUM(AE120:AE122)</f>
        <v>15.216890000000001</v>
      </c>
      <c r="AF123" s="52">
        <f>IF(K123&gt;0,(K120*AF120+K121*AF121+K122*AF122)/K123,0)</f>
        <v>0.2170317548305353</v>
      </c>
      <c r="AG123" s="57">
        <f>SUM(AG120:AG122)</f>
        <v>108.57693280000001</v>
      </c>
      <c r="AH123" s="52">
        <f>IF(AND(AB123&gt;0),((AB120*AH120+AB121*AH121+AB122*AH122)/AB123),0)</f>
        <v>0.87455140891575978</v>
      </c>
      <c r="AI123" s="56">
        <f t="shared" si="3"/>
        <v>0</v>
      </c>
      <c r="AJ123" s="50">
        <f>SUM(AJ120:AJ122)</f>
        <v>545</v>
      </c>
      <c r="AK123" s="20">
        <f>IF(AJ123&gt;0,(AK120*AJ120+AK121*AJ121+AK122*AJ122)/AJ123,0)</f>
        <v>8.2007339449541292E-2</v>
      </c>
      <c r="AL123" s="52">
        <f>IF(K123&gt;0,(AL120*K120+AL121*K121+AL122*K122)/K123,0)</f>
        <v>0</v>
      </c>
      <c r="AM123" s="136">
        <f>IF(L123&gt;0,(AM120*K120+AM121*K121+AM122*K122)/K123,0)</f>
        <v>0.23036159922394681</v>
      </c>
      <c r="AN123" s="57">
        <f>SUM(AN120:AN122)</f>
        <v>0</v>
      </c>
      <c r="AO123" s="137">
        <f>SUM(AO120:AO122)</f>
        <v>115.16503599999999</v>
      </c>
      <c r="AP123" s="55"/>
      <c r="AQ123" s="55">
        <f>SUM(AQ120:AQ122)</f>
        <v>505.92</v>
      </c>
      <c r="AR123" s="102"/>
      <c r="AS123" s="103">
        <f>AR122</f>
        <v>1598.72</v>
      </c>
      <c r="AT123" s="50">
        <f>SUM(AT120:AT122)</f>
        <v>0</v>
      </c>
      <c r="AU123" s="58"/>
      <c r="AV123" s="57"/>
      <c r="AW123" s="57"/>
      <c r="AX123" s="57"/>
      <c r="AY123" s="57"/>
    </row>
    <row r="124" spans="1:51" x14ac:dyDescent="0.2">
      <c r="A124" s="186">
        <v>31</v>
      </c>
      <c r="B124" s="22">
        <v>1</v>
      </c>
      <c r="C124" s="10" t="s">
        <v>48</v>
      </c>
      <c r="D124" s="11">
        <v>7300</v>
      </c>
      <c r="E124" s="11">
        <v>0</v>
      </c>
      <c r="F124" s="11">
        <v>9469</v>
      </c>
      <c r="G124" s="12">
        <v>0.8</v>
      </c>
      <c r="H124" s="12">
        <v>3.6</v>
      </c>
      <c r="I124" s="11">
        <v>11232</v>
      </c>
      <c r="J124" s="12">
        <v>5.3</v>
      </c>
      <c r="K124" s="11">
        <v>17048</v>
      </c>
      <c r="L124" s="13">
        <v>7.8E-2</v>
      </c>
      <c r="M124" s="23">
        <f>ROUND(K124*(1-L124),0)</f>
        <v>15718</v>
      </c>
      <c r="N124" s="14">
        <v>0.58799999999999997</v>
      </c>
      <c r="O124" s="24">
        <f>M124*N124</f>
        <v>9242.1839999999993</v>
      </c>
      <c r="P124" s="13">
        <v>0.31</v>
      </c>
      <c r="Q124" s="24">
        <f>M124*P124</f>
        <v>4872.58</v>
      </c>
      <c r="R124" s="15">
        <v>0.10199999999999999</v>
      </c>
      <c r="S124" s="143">
        <v>0.2336</v>
      </c>
      <c r="T124" s="24">
        <f>M124*R124</f>
        <v>1603.2359999999999</v>
      </c>
      <c r="U124" s="25">
        <v>0.24299999999999999</v>
      </c>
      <c r="V124" s="24">
        <f>M124*U124</f>
        <v>3819.4739999999997</v>
      </c>
      <c r="W124" s="15">
        <v>0.47699999999999998</v>
      </c>
      <c r="X124" s="24">
        <f>M124*W124</f>
        <v>7497.4859999999999</v>
      </c>
      <c r="Y124" s="15">
        <v>0.41</v>
      </c>
      <c r="Z124" s="24">
        <f>Y124*M124</f>
        <v>6444.3799999999992</v>
      </c>
      <c r="AA124" s="16">
        <v>2.5100000000000001E-3</v>
      </c>
      <c r="AB124" s="17">
        <f>M124*AA124</f>
        <v>39.452179999999998</v>
      </c>
      <c r="AC124" s="26">
        <f>IF(M124&gt;0,(AE124+AN124)/M124,0)</f>
        <v>3.1E-4</v>
      </c>
      <c r="AD124" s="16">
        <v>3.1E-4</v>
      </c>
      <c r="AE124" s="23">
        <f>AD124*M124</f>
        <v>4.8725800000000001</v>
      </c>
      <c r="AF124" s="114">
        <v>0.21829999999999999</v>
      </c>
      <c r="AG124" s="29">
        <f>AJ124*(1-AK124)*AF124</f>
        <v>34.782393899999995</v>
      </c>
      <c r="AH124" s="27">
        <f>IF(AND(AF124&gt;0,AD124&gt;0,AA124&gt;0),((AA124-AD124)*AF124)/((AF124-AD124)*AA124),0)</f>
        <v>0.87774047166533653</v>
      </c>
      <c r="AI124" s="59">
        <f t="shared" si="3"/>
        <v>0</v>
      </c>
      <c r="AJ124" s="11">
        <v>173</v>
      </c>
      <c r="AK124" s="13">
        <v>7.9000000000000001E-2</v>
      </c>
      <c r="AL124" s="14"/>
      <c r="AM124" s="130">
        <v>0.24129999999999999</v>
      </c>
      <c r="AN124" s="29">
        <f>AJ124*(1-AK124)*AL124</f>
        <v>0</v>
      </c>
      <c r="AO124" s="131">
        <f>AJ124*(1-AK124)*AM124</f>
        <v>38.447052899999996</v>
      </c>
      <c r="AP124" s="18">
        <v>1.6</v>
      </c>
      <c r="AQ124" s="18">
        <v>553.26</v>
      </c>
      <c r="AR124" s="98">
        <f>AR122+AJ124-AQ124+AS124</f>
        <v>1231.56</v>
      </c>
      <c r="AS124" s="99">
        <v>13.1</v>
      </c>
      <c r="AT124" s="11"/>
      <c r="AU124" s="30"/>
      <c r="AV124" s="19"/>
      <c r="AW124" s="19"/>
      <c r="AX124" s="19"/>
      <c r="AY124" s="19"/>
    </row>
    <row r="125" spans="1:51" x14ac:dyDescent="0.2">
      <c r="A125" s="184"/>
      <c r="B125" s="32">
        <v>2</v>
      </c>
      <c r="C125" s="10" t="s">
        <v>52</v>
      </c>
      <c r="D125" s="33">
        <v>20595</v>
      </c>
      <c r="E125" s="33">
        <v>3</v>
      </c>
      <c r="F125" s="33">
        <v>17070</v>
      </c>
      <c r="G125" s="34">
        <v>0.8</v>
      </c>
      <c r="H125" s="34">
        <v>3.4</v>
      </c>
      <c r="I125" s="33">
        <v>17884</v>
      </c>
      <c r="J125" s="34">
        <v>5.0999999999999996</v>
      </c>
      <c r="K125" s="33">
        <v>16821</v>
      </c>
      <c r="L125" s="35">
        <v>7.0000000000000007E-2</v>
      </c>
      <c r="M125" s="36">
        <f>ROUND(K125*(1-L125),0)</f>
        <v>15644</v>
      </c>
      <c r="N125" s="37">
        <v>0.66400000000000003</v>
      </c>
      <c r="O125" s="24">
        <f>M125*N125</f>
        <v>10387.616</v>
      </c>
      <c r="P125" s="35">
        <v>0.221</v>
      </c>
      <c r="Q125" s="24">
        <f>M125*P125</f>
        <v>3457.3240000000001</v>
      </c>
      <c r="R125" s="38">
        <v>0.115</v>
      </c>
      <c r="S125" s="134">
        <v>0.22209999999999999</v>
      </c>
      <c r="T125" s="24">
        <f>M125*R125</f>
        <v>1799.0600000000002</v>
      </c>
      <c r="U125" s="27">
        <v>0.22800000000000001</v>
      </c>
      <c r="V125" s="24">
        <f>M125*U125</f>
        <v>3566.8320000000003</v>
      </c>
      <c r="W125" s="38">
        <v>0.49199999999999999</v>
      </c>
      <c r="X125" s="24">
        <f>M125*W125</f>
        <v>7696.848</v>
      </c>
      <c r="Y125" s="38">
        <v>0.42</v>
      </c>
      <c r="Z125" s="24">
        <f>Y125*M125</f>
        <v>6570.48</v>
      </c>
      <c r="AA125" s="39">
        <v>2.64E-3</v>
      </c>
      <c r="AB125" s="17">
        <f>M125*AA125</f>
        <v>41.300159999999998</v>
      </c>
      <c r="AC125" s="26">
        <f>IF(M125&gt;0,(AE125+AN125)/M125,0)</f>
        <v>2.9999999999999992E-4</v>
      </c>
      <c r="AD125" s="39">
        <v>2.9999999999999997E-4</v>
      </c>
      <c r="AE125" s="36">
        <f>AD125*M125</f>
        <v>4.6931999999999992</v>
      </c>
      <c r="AF125" s="27">
        <v>0.21560000000000001</v>
      </c>
      <c r="AG125" s="40">
        <f>AJ125*(1-AK125)*AF125</f>
        <v>34.530495999999999</v>
      </c>
      <c r="AH125" s="27">
        <f>IF(AND(AF125&gt;0,AD125&gt;0,AA125&gt;0),((AA125-AD125)*AF125)/((AF125-AD125)*AA125),0)</f>
        <v>0.88759869948908499</v>
      </c>
      <c r="AI125" s="28">
        <f t="shared" si="3"/>
        <v>0</v>
      </c>
      <c r="AJ125" s="33">
        <v>176</v>
      </c>
      <c r="AK125" s="35">
        <v>0.09</v>
      </c>
      <c r="AL125" s="37"/>
      <c r="AM125" s="132">
        <v>0.23719999999999999</v>
      </c>
      <c r="AN125" s="40">
        <f>AJ125*(1-AK125)*AL125</f>
        <v>0</v>
      </c>
      <c r="AO125" s="133">
        <f>AJ125*(1-AK125)*AM125</f>
        <v>37.989951999999995</v>
      </c>
      <c r="AP125" s="41">
        <v>1.55</v>
      </c>
      <c r="AQ125" s="41"/>
      <c r="AR125" s="117">
        <f>AR124+AJ125-AQ125</f>
        <v>1407.56</v>
      </c>
      <c r="AS125" s="101"/>
      <c r="AT125" s="42"/>
      <c r="AU125" s="43"/>
      <c r="AV125" s="44"/>
      <c r="AW125" s="44"/>
      <c r="AX125" s="44"/>
      <c r="AY125" s="44"/>
    </row>
    <row r="126" spans="1:51" x14ac:dyDescent="0.2">
      <c r="A126" s="184"/>
      <c r="B126" s="32">
        <v>3</v>
      </c>
      <c r="C126" s="10" t="s">
        <v>49</v>
      </c>
      <c r="D126" s="42">
        <v>16935</v>
      </c>
      <c r="E126" s="42">
        <v>3</v>
      </c>
      <c r="F126" s="42">
        <v>17403</v>
      </c>
      <c r="G126" s="36">
        <v>0.6</v>
      </c>
      <c r="H126" s="36">
        <v>3.9</v>
      </c>
      <c r="I126" s="42">
        <v>18298</v>
      </c>
      <c r="J126" s="36">
        <v>3.9</v>
      </c>
      <c r="K126" s="42">
        <v>16847</v>
      </c>
      <c r="L126" s="38">
        <v>0.08</v>
      </c>
      <c r="M126" s="36">
        <f>ROUND(K126*(1-L126),0)</f>
        <v>15499</v>
      </c>
      <c r="N126" s="27">
        <v>0.68799999999999994</v>
      </c>
      <c r="O126" s="24">
        <f>M126*N126</f>
        <v>10663.312</v>
      </c>
      <c r="P126" s="38">
        <v>0.25800000000000001</v>
      </c>
      <c r="Q126" s="24">
        <f>M126*P126</f>
        <v>3998.7420000000002</v>
      </c>
      <c r="R126" s="38">
        <v>5.3999999999999999E-2</v>
      </c>
      <c r="S126" s="134">
        <v>0.22589999999999999</v>
      </c>
      <c r="T126" s="24">
        <f>M126*R126</f>
        <v>836.94600000000003</v>
      </c>
      <c r="U126" s="27">
        <v>0.23100000000000001</v>
      </c>
      <c r="V126" s="24">
        <f>M126*U126</f>
        <v>3580.2690000000002</v>
      </c>
      <c r="W126" s="38">
        <v>0.48799999999999999</v>
      </c>
      <c r="X126" s="24">
        <f>M126*W126</f>
        <v>7563.5119999999997</v>
      </c>
      <c r="Y126" s="38">
        <v>0.4</v>
      </c>
      <c r="Z126" s="24">
        <f>Y126*M126</f>
        <v>6199.6</v>
      </c>
      <c r="AA126" s="46">
        <v>2.5799999999999998E-3</v>
      </c>
      <c r="AB126" s="17">
        <f>M126*AA126</f>
        <v>39.98742</v>
      </c>
      <c r="AC126" s="26">
        <f>IF(M126&gt;0,(AE126+AN126)/M126,0)</f>
        <v>3.1E-4</v>
      </c>
      <c r="AD126" s="46">
        <v>3.1E-4</v>
      </c>
      <c r="AE126" s="36">
        <f>AD126*M126</f>
        <v>4.8046899999999999</v>
      </c>
      <c r="AF126" s="27">
        <v>0.20469999999999999</v>
      </c>
      <c r="AG126" s="40">
        <f>AJ126*(1-AK126)*AF126</f>
        <v>34.088690999999997</v>
      </c>
      <c r="AH126" s="27">
        <f>IF(AND(AF126&gt;0,AD126&gt;0,AA126&gt;0),((AA126-AD126)*AF126)/((AF126-AD126)*AA126),0)</f>
        <v>0.88117942935511273</v>
      </c>
      <c r="AI126" s="28">
        <f t="shared" si="3"/>
        <v>0</v>
      </c>
      <c r="AJ126" s="42">
        <v>182</v>
      </c>
      <c r="AK126" s="38">
        <v>8.5000000000000006E-2</v>
      </c>
      <c r="AL126" s="27"/>
      <c r="AM126" s="134">
        <v>0.23469999999999999</v>
      </c>
      <c r="AN126" s="40">
        <f>AJ126*(1-AK126)*AL126</f>
        <v>0</v>
      </c>
      <c r="AO126" s="135">
        <f>AJ126*(1-AK126)*AM126</f>
        <v>39.084590999999996</v>
      </c>
      <c r="AP126" s="17">
        <v>1.55</v>
      </c>
      <c r="AQ126" s="17"/>
      <c r="AR126" s="117">
        <f>AR125+AJ126-AQ126</f>
        <v>1589.56</v>
      </c>
      <c r="AS126" s="101"/>
      <c r="AT126" s="42"/>
      <c r="AU126" s="47"/>
      <c r="AV126" s="40"/>
      <c r="AW126" s="40"/>
      <c r="AX126" s="40"/>
      <c r="AY126" s="40"/>
    </row>
    <row r="127" spans="1:51" s="21" customFormat="1" ht="13.5" thickBot="1" x14ac:dyDescent="0.25">
      <c r="A127" s="185"/>
      <c r="B127" s="48" t="s">
        <v>35</v>
      </c>
      <c r="C127" s="49"/>
      <c r="D127" s="50">
        <f>SUM(D124:D126)</f>
        <v>44830</v>
      </c>
      <c r="E127" s="60"/>
      <c r="F127" s="50">
        <f>SUM(F124:F126)</f>
        <v>43942</v>
      </c>
      <c r="G127" s="61"/>
      <c r="H127" s="61"/>
      <c r="I127" s="50">
        <f>SUM(I124:I126)</f>
        <v>47414</v>
      </c>
      <c r="J127" s="51"/>
      <c r="K127" s="50">
        <f>SUM(K124:K126)</f>
        <v>50716</v>
      </c>
      <c r="L127" s="20">
        <f>IF(K127&gt;0,(K124*L124+K125*L125+K126*L126)/K127,0)</f>
        <v>7.6011002444987777E-2</v>
      </c>
      <c r="M127" s="51">
        <f>M124+M125+M126</f>
        <v>46861</v>
      </c>
      <c r="N127" s="52">
        <f>IF(M127&gt;0,O127/M127,0)</f>
        <v>0.64644612791020251</v>
      </c>
      <c r="O127" s="53">
        <f>O124+O125+O126</f>
        <v>30293.112000000001</v>
      </c>
      <c r="P127" s="20">
        <f>IF(M127&gt;0,Q127/M127,0)</f>
        <v>0.2630896907876486</v>
      </c>
      <c r="Q127" s="53">
        <f>Q124+Q125+Q126</f>
        <v>12328.646000000001</v>
      </c>
      <c r="R127" s="20">
        <f>IF(M127&gt;0,T127/M127,0)</f>
        <v>9.0464181302148908E-2</v>
      </c>
      <c r="S127" s="136"/>
      <c r="T127" s="53">
        <f>T124+T125+T126</f>
        <v>4239.2420000000002</v>
      </c>
      <c r="U127" s="20">
        <f>IF(M127&gt;0,V127/M127,0)</f>
        <v>0.23402349501717848</v>
      </c>
      <c r="V127" s="53">
        <f>V124+V125+V126</f>
        <v>10966.575000000001</v>
      </c>
      <c r="W127" s="20">
        <f>IF(M127&gt;0,X127/M127,0)</f>
        <v>0.48564576086724565</v>
      </c>
      <c r="X127" s="53">
        <f>X124+X125+X126</f>
        <v>22757.845999999998</v>
      </c>
      <c r="Y127" s="20">
        <f>IF(M127&gt;0,Z127/M127,0)</f>
        <v>0.41003094257484901</v>
      </c>
      <c r="Z127" s="53">
        <f>Z124+Z125+Z126</f>
        <v>19214.46</v>
      </c>
      <c r="AA127" s="54">
        <f>IF(M127&gt;0,AB127/M127,0)</f>
        <v>2.5765510765882078E-3</v>
      </c>
      <c r="AB127" s="55">
        <f>SUM(AB124:AB126)</f>
        <v>120.73976</v>
      </c>
      <c r="AC127" s="54">
        <f>IF(M127&gt;0,(AC124*M124+AC125*M125+AC126*M126)/M127,0)</f>
        <v>3.0666161626939246E-4</v>
      </c>
      <c r="AD127" s="54">
        <f>IF(K127&gt;0,(K124*AD124+K125*AD125+K126*AD126)/K127,0)</f>
        <v>3.066832952125562E-4</v>
      </c>
      <c r="AE127" s="51">
        <f>SUM(AE124:AE126)</f>
        <v>14.370470000000001</v>
      </c>
      <c r="AF127" s="52">
        <f>IF(K127&gt;0,(K124*AF124+K125*AF125+K126*AF126)/K127,0)</f>
        <v>0.21288679903777899</v>
      </c>
      <c r="AG127" s="57">
        <f>SUM(AG124:AG126)</f>
        <v>103.40158089999998</v>
      </c>
      <c r="AH127" s="52">
        <f>IF(AND(AB127&gt;0),((AB124*AH124+AB125*AH125+AB126*AH126)/AB127),0)</f>
        <v>0.88225150789681961</v>
      </c>
      <c r="AI127" s="56">
        <f t="shared" si="3"/>
        <v>0</v>
      </c>
      <c r="AJ127" s="50">
        <f>SUM(AJ124:AJ126)</f>
        <v>531</v>
      </c>
      <c r="AK127" s="20">
        <f>IF(AJ127&gt;0,(AK124*AJ124+AK125*AJ125+AK126*AJ126)/AJ127,0)</f>
        <v>8.4702448210922779E-2</v>
      </c>
      <c r="AL127" s="52">
        <f>IF(K127&gt;0,(AL124*K124+AL125*K125+AL126*K126)/K127,0)</f>
        <v>0</v>
      </c>
      <c r="AM127" s="136">
        <f>IF(L127&gt;0,(AM124*K124+AM125*K125+AM126*K126)/K127,0)</f>
        <v>0.23774774232983673</v>
      </c>
      <c r="AN127" s="57">
        <f>SUM(AN124:AN126)</f>
        <v>0</v>
      </c>
      <c r="AO127" s="137">
        <f>SUM(AO124:AO126)</f>
        <v>115.52159589999999</v>
      </c>
      <c r="AP127" s="62"/>
      <c r="AQ127" s="55">
        <f>SUM(AQ124:AQ126)</f>
        <v>553.26</v>
      </c>
      <c r="AR127" s="102"/>
      <c r="AS127" s="103">
        <f>AR126</f>
        <v>1589.56</v>
      </c>
      <c r="AT127" s="50">
        <f>SUM(AT124:AT126)</f>
        <v>0</v>
      </c>
      <c r="AU127" s="63"/>
      <c r="AV127" s="64"/>
      <c r="AW127" s="64"/>
      <c r="AX127" s="64"/>
      <c r="AY127" s="64"/>
    </row>
    <row r="128" spans="1:51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1411810</v>
      </c>
      <c r="E128" s="68"/>
      <c r="F128" s="68">
        <f>SUM(F127,F123,F119,F115,F111,F107,F103,F99,F95,F91,F87,F83,F79,F75,F71,F67,F63,F59,F55,F51,F47,F43,F39,F35,F31,F27,F23,F19,F15,F11,F7)</f>
        <v>1321487</v>
      </c>
      <c r="G128" s="74"/>
      <c r="H128" s="68"/>
      <c r="I128" s="68">
        <f>SUM(I127,I123,I119,I115,I111,I107,I103,I99,I95,I91,I87,I83,I79,I75,I71,I67,I63,I59,I55,I51,I47,I43,I39,I35,I31,I27,I23,I19,I15,I11,I7)</f>
        <v>1462486</v>
      </c>
      <c r="J128" s="74"/>
      <c r="K128" s="68">
        <f>SUM(K127,K123,K119,K115,K111,K107,K103,K99,K95,K91,K87,K83,K79,K75,K71,K67,K63,K59,K55,K51,K47,K43,K39,K35,K31,K27,K23,K19,K15,K11,K7)</f>
        <v>1472170</v>
      </c>
      <c r="L128" s="69">
        <f>1-M128/K128</f>
        <v>7.9200092380635412E-2</v>
      </c>
      <c r="M128" s="68">
        <f>SUM(M127,M123,M119,M115,M111,M107,M103,M99,M95,M91,M87,M83,M79,M75,M71,M67,M63,M59,M55,M51,M47,M43,M39,M35,M31,M27,M23,M19,M15,M11,M7)</f>
        <v>1355574</v>
      </c>
      <c r="N128" s="70">
        <f>IF(AND(M128&gt;0),(O128/M128),0)</f>
        <v>0.5995314486704526</v>
      </c>
      <c r="O128" s="68">
        <f>SUM(O127,O123,O119,O115,O111,O107,O103,O99,O95,O91,O87,O83,O79,O75,O71,O67,O63,O59,O55,O51,O47,O43,O39,O35,O31,O27,O23,O19,O15,O11,O7)</f>
        <v>812709.24400000006</v>
      </c>
      <c r="P128" s="70">
        <f>Q128/M128</f>
        <v>0.29455762282250908</v>
      </c>
      <c r="Q128" s="68">
        <f>SUM(Q127,Q123,Q119,Q115,Q111,Q107,Q103,Q99,Q95,Q91,Q87,Q83,Q79,Q75,Q71,Q67,Q63,Q59,Q55,Q51,Q47,Q43,Q39,Q35,Q31,Q27,Q23,Q19,Q15,Q11,Q7)</f>
        <v>399294.65499999991</v>
      </c>
      <c r="R128" s="70">
        <f>T128/M128</f>
        <v>0.10589995455799536</v>
      </c>
      <c r="S128" s="138"/>
      <c r="T128" s="68">
        <f>SUM(T127,T123,T119,T115,T111,T107,T103,T99,T95,T91,T87,T83,T79,T75,T71,T67,T63,T59,T55,T51,T47,T43,T39,T35,T31,T27,T23,T19,T15,T11,T7)</f>
        <v>143555.22500000001</v>
      </c>
      <c r="U128" s="70">
        <f>V128/M128</f>
        <v>0.22220462254366052</v>
      </c>
      <c r="V128" s="68">
        <f>SUM(V127,V123,V119,V115,V111,V107,V103,V99,V95,V91,V87,V83,V79,V75,V71,V67,V63,V59,V55,V51,V47,V43,V39,V35,V31,V27,V23,V19,V15,V11,V7)</f>
        <v>301214.80900000007</v>
      </c>
      <c r="W128" s="70">
        <f>X128/M128</f>
        <v>0.49680550822013408</v>
      </c>
      <c r="X128" s="68">
        <f>SUM(X127,X123,X119,X115,X111,X107,X103,X99,X95,X91,X87,X83,X79,X75,X71,X67,X63,X59,X55,X51,X47,X43,X39,X35,X31,X27,X23,X19,X15,X11,X7)</f>
        <v>673456.63</v>
      </c>
      <c r="Y128" s="70">
        <f>IF(AND(M128&gt;0),(Z128/M128),0)</f>
        <v>0.39305326009498553</v>
      </c>
      <c r="Z128" s="68">
        <f>SUM(Z127,Z123,Z119,Z115,Z111,Z107,Z103,Z99,Z95,Z91,Z87,Z83,Z79,Z75,Z71,Z67,Z63,Z59,Z55,Z51,Z47,Z43,Z39,Z35,Z31,Z27,Z23,Z19,Z15,Z11,Z7)</f>
        <v>532812.77999999991</v>
      </c>
      <c r="AA128" s="71">
        <f>IF(AND(M128&gt;0),(AB128/M128),0)</f>
        <v>2.5275070708054305E-3</v>
      </c>
      <c r="AB128" s="68">
        <f>SUM(AB127,AB123,AB119,AB115,AB111,AB107,AB103,AB99,AB95,AB91,AB87,AB83,AB79,AB75,AB71,AB67,AB63,AB59,AB55,AB51,AB47,AB43,AB39,AB35,AB31,AB27,AB23,AB19,AB15,AB11,AB7)</f>
        <v>3426.222870000001</v>
      </c>
      <c r="AC128" s="72">
        <f>(AE128+AN128)/M128</f>
        <v>2.4365456621327935E-3</v>
      </c>
      <c r="AD128" s="73">
        <f>AE128/(M128-AJ128)</f>
        <v>3.2077497696409986E-4</v>
      </c>
      <c r="AE128" s="74">
        <f>SUM(AE127,AE123,AE119,AE115,AE111,AE107,AE103,AE99,AE95,AE91,AE87,AE83,AE79,AE75,AE71,AE67,AE63,AE59,AE55,AE51,AE47,AE43,AE39,AE35,AE31,AE27,AE23,AE19,AE15,AE11,AE7)</f>
        <v>429.58634000000001</v>
      </c>
      <c r="AF128" s="70">
        <f>AG128/AJ128</f>
        <v>0.19660388096577022</v>
      </c>
      <c r="AG128" s="68">
        <f>SUM(AG127,AG123,AG119,AG115,AG111,AG107,AG103,AG99,AG95,AG91,AG87,AG83,AG79,AG75,AG71,AG67,AG63,AG59,AG55,AG51,AG47,AG43,AG39,AG35,AG31,AG27,AG23,AG19,AG15,AG11,AG7)</f>
        <v>3216.4394926000009</v>
      </c>
      <c r="AH128" s="75">
        <f>((AA128-AD128)*AF128)/((AF128-AD128)*AA128)</f>
        <v>0.87451325598673901</v>
      </c>
      <c r="AI128" s="76">
        <f>((AC128-AD128)*AL128)/((AL128-AD128)*AC128)</f>
        <v>0.86993732615185382</v>
      </c>
      <c r="AJ128" s="68">
        <f>SUM(AJ127,AJ123,AJ119,AJ115,AJ111,AJ107,AJ103,AJ99,AJ95,AJ91,AJ87,AJ83,AJ79,AJ75,AJ71,AJ67,AJ63,AJ59,AJ55,AJ51,AJ47,AJ43,AJ39,AJ35,AJ31,AJ27,AJ23,AJ19,AJ15,AJ11,AJ7)</f>
        <v>16360</v>
      </c>
      <c r="AK128" s="69">
        <f>(AK7*AJ7+AJ11*AK11+AJ15*AK15+AK19*AJ19+AK23*AJ23+AJ27*AK27+AJ31*AK31+AJ35*AK35+AJ39*AK39+AJ43*AK43+AJ47*AK47+AJ51*AK51+AJ55*AK55+AJ59*AK59+AJ63*AK63+AJ67*AK67+AJ71*AK71+AJ75*AK75+AJ79*AK79+AJ83*AK83+AJ87*AK87+AJ91*AK91+AJ95*AK95+AJ99*AK99+AJ103*AK103+AJ107*AK107+AJ111*AK111+AJ115*AK115+AJ119*AK119+AJ123*AK123+AJ127*AK127)/AJ128</f>
        <v>8.7188753056234719E-2</v>
      </c>
      <c r="AL128" s="70">
        <f>AN128/AJ128</f>
        <v>0.17563151646699265</v>
      </c>
      <c r="AM128" s="138">
        <f>AO128/AJ128</f>
        <v>0.2000752703789731</v>
      </c>
      <c r="AN128" s="68">
        <f>SUM(AN127,AN123,AN119,AN115,AN111,AN107,AN103,AN99,AN95,AN91,AN87,AN83,AN79,AN75,AN71,AN67,AN63,AN59,AN55,AN51,AN47,AN43,AN39,AN35,AN31,AN27,AN23,AN19,AN15,AN11,AN7)</f>
        <v>2873.3316093999997</v>
      </c>
      <c r="AO128" s="139">
        <f>SUM(AO127,AO123,AO119,AO115,AO111,AO107,AO103,AO99,AO95,AO91,AO87,AO83,AO79,AO75,AO71,AO67,AO63,AO59,AO55,AO51,AO47,AO43,AO39,AO35,AO31,AO27,AO23,AO19,AO15,AO11,AO7)</f>
        <v>3273.2314234</v>
      </c>
      <c r="AP128" s="68"/>
      <c r="AQ128" s="104">
        <f>SUM(AQ127,AQ123,AQ119,AQ115,AQ111,AQ107,AQ103,AQ99,AQ95,AQ91,AQ87,AQ83,AQ79,AQ75,AQ71,AQ67,AQ63,AQ59,AQ55,AQ51,AQ47,AQ43,AQ39,AQ35,AQ31,AQ27,AQ23,AQ19,AQ15,AQ11,AQ7)</f>
        <v>16248.720000000001</v>
      </c>
      <c r="AR128" s="105"/>
      <c r="AS128" s="106"/>
      <c r="AT128" s="68">
        <f>SUM(AT127,AT123,AT119,AT115,AT111,AT107,AT103,AT99,AT95,AT91,AT87,AT83,AT79,AT75,AT71,AT67,AT63,AT59,AT55,AT51,AT47,AT43,AT39,AT35,AT31,AT27,AT23,AT19,AT15,AT11,AT7)</f>
        <v>0</v>
      </c>
      <c r="AU128" s="68"/>
      <c r="AV128" s="68"/>
      <c r="AW128" s="68"/>
      <c r="AX128" s="68"/>
      <c r="AY128" s="68"/>
    </row>
    <row r="131" spans="35:35" x14ac:dyDescent="0.2">
      <c r="AI131" s="79"/>
    </row>
    <row r="132" spans="35:35" x14ac:dyDescent="0.2">
      <c r="AI132" s="79"/>
    </row>
  </sheetData>
  <protectedRanges>
    <protectedRange sqref="Q2:Q3 V2:V3 X2:X3 Z2:Z3 O2:O3 T2:T3 AE2:AE3 AB2:AC3 AB128:AC1048576 O128:O1048576 Q128:Q1048576 T128:T1048576 V128:V1048576 X128:X1048576 Z128:Z1048576 AE128:AE1048576 M2:M1048576 AN2:AO1048576 AI2:AI1048576" name="Range1_1_1_1_1_1_1_1_1"/>
    <protectedRange sqref="AF3:AH3 AF7:AH7 AF129:AH1048576 AG2:AH2 AF4:AG6 AH127:AH128 AG128 AF11:AH11 AF15:AH15 AF19:AH19 AF23:AH23 AF27:AH27 AF31:AH31 AF35:AH35 AF39:AH39 AF43:AH43 AF47:AH47 AF51:AH51 AF55:AH55 AF59:AH59 AF63:AH63 AF67:AH67 AF71:AH71 AF75:AH75 AF79:AH79 AF83:AH83 AF87:AH87 AF91:AH91 AF95:AH95 AF99:AH99 AF103:AH103 AF107:AH107 AF111:AH111 AF115:AH115 AF119:AH119 AF123:AH123 AF8:AG10 AF12:AG14 AF16:AG18 AF20:AG22 AF24:AG26 AF28:AG30 AF32:AG34 AF36:AG38 AF40:AG42 AF44:AG46 AF48:AG50 AF52:AG54 AF56:AG58 AF60:AG62 AF64:AG66 AF68:AG70 AF72:AG74 AF76:AG78 AF80:AG82 AF84:AG86 AF88:AG90 AF92:AG94 AF96:AG98 AF100:AG102 AF104:AG106 AF108:AG110 AF112:AG114 AF116:AG118 AF120:AG122 AF124:AG127" name="Range1_1_1_1_1_1_1"/>
    <protectedRange sqref="AH4:AH6 AH8:AH10 AH12:AH14 AH16:AH18 AH20:AH22 AH24:AH26 AH28:AH30 AH32:AH34 AH36:AH38 AH40:AH42 AH44:AH46 AH48:AH50 AH52:AH54 AH56:AH58 AH60:AH62 AH64:AH66 AH68:AH70 AH72:AH74 AH76:AH78 AH80:AH82 AH84:AH86 AH88:AH90 AH92:AH94 AH96:AH98 AH100:AH102 AH104:AH106 AH108:AH110 AH112:AH114 AH116:AH118 AH120:AH122 AH124:AH126" name="Range1_1_1_1"/>
    <protectedRange sqref="AB7:AC7 AB4:AB6 AB11:AC11 AB8:AB10 AB15:AC15 AB12:AB14 AB19:AC19 AB16:AB18 AB23:AC23 AB20:AB22 AB27:AC27 AB24:AB26 AB31:AC31 AB28:AB30 AB35:AC35 AB32:AB34 AB39:AC39 AB36:AB38 AB43:AC43 AB40:AB42 AB47:AC47 AB44:AB46 AB51:AC51 AB48:AB50 AB55:AC55 AB52:AB54 AB59:AC59 AB56:AB58 AB63:AC63 AB60:AB62 AB67:AC67 AB64:AB66 AB71:AC71 AB68:AB70 AB75:AC75 AB72:AB74 AB79:AC79 AB76:AB78 AB83:AC83 AB80:AB82 AB87:AC87 AB84:AB86 AB91:AC91 AB88:AB90 AB95:AC95 AB92:AB94 AB99:AC99 AB96:AB98 AB103:AC103 AB100:AB102 AB107:AC107 AB104:AB106 AB111:AC111 AB108:AB110 AB115:AC115 AB112:AB114 AB119:AC119 AB116:AB118 AB123:AC123 AB120:AB122 AB127:AC127 AB124:AB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E4:AE127" name="Range1_1_1_1_1_18_1_1"/>
    <protectedRange sqref="AC4:AC6" name="Range1_1_1_1_1_2_1_31_1_1"/>
    <protectedRange sqref="AC8:AC10" name="Range1_1_1_1_1_2_1_1_2_1_1"/>
    <protectedRange sqref="AC12:AC14" name="Range1_1_1_1_1_2_1_2_1_1_1"/>
    <protectedRange sqref="AC16:AC18" name="Range1_1_1_1_1_2_1_3_1_1_1"/>
    <protectedRange sqref="AC20:AC22" name="Range1_1_1_1_1_2_1_4_1_1_1"/>
    <protectedRange sqref="AC24:AC26" name="Range1_1_1_1_1_2_1_5_1_1_1"/>
    <protectedRange sqref="AC28:AC30" name="Range1_1_1_1_1_2_1_6_1_1_1"/>
    <protectedRange sqref="AC32:AC34" name="Range1_1_1_1_1_2_1_7_1_1_1"/>
    <protectedRange sqref="AC36:AC38" name="Range1_1_1_1_1_2_1_8_1_1_1"/>
    <protectedRange sqref="AC40:AC42" name="Range1_1_1_1_1_2_1_9_1_1_1"/>
    <protectedRange sqref="AC44:AC46" name="Range1_1_1_1_1_2_1_10_1_1_1"/>
    <protectedRange sqref="AC48:AC50" name="Range1_1_1_1_1_2_1_11_1_1_1"/>
    <protectedRange sqref="AC52:AC54" name="Range1_1_1_1_1_2_1_12_1_1_1"/>
    <protectedRange sqref="AC56:AC58" name="Range1_1_1_1_1_2_1_13_1_1_1"/>
    <protectedRange sqref="AC60:AC62" name="Range1_1_1_1_1_2_1_14_1_1_1"/>
    <protectedRange sqref="AC64:AC66" name="Range1_1_1_1_1_2_1_15_1_1_1"/>
    <protectedRange sqref="AC68:AC70" name="Range1_1_1_1_1_2_1_16_1_1_1"/>
    <protectedRange sqref="AC72:AC74" name="Range1_1_1_1_1_2_1_17_1_1_1"/>
    <protectedRange sqref="AC76:AC78" name="Range1_1_1_1_1_2_1_18_1_1_1"/>
    <protectedRange sqref="AC80:AC82" name="Range1_1_1_1_1_2_1_19_1_1_1"/>
    <protectedRange sqref="AC84:AC86" name="Range1_1_1_1_1_2_1_20_1_1_1"/>
    <protectedRange sqref="AC88:AC90" name="Range1_1_1_1_1_2_1_21_1_1_1"/>
    <protectedRange sqref="AC92:AC94" name="Range1_1_1_1_1_2_1_22_1_1_1"/>
    <protectedRange sqref="AC96:AC98" name="Range1_1_1_1_1_2_1_23_1_1_1"/>
    <protectedRange sqref="AC100:AC102" name="Range1_1_1_1_1_2_1_24_1_1_1"/>
    <protectedRange sqref="AC104:AC106" name="Range1_1_1_1_1_2_1_25_1_1_1"/>
    <protectedRange sqref="AC108:AC110" name="Range1_1_1_1_1_2_1_26_1_1_1"/>
    <protectedRange sqref="AC112:AC114" name="Range1_1_1_1_1_2_1_27_1_1_1"/>
    <protectedRange sqref="AC116:AC118" name="Range1_1_1_1_1_2_1_28_1_1_1"/>
    <protectedRange sqref="AC120:AC122" name="Range1_1_1_1_1_2_1_29_1_1_1"/>
    <protectedRange sqref="AC124:AC126" name="Range1_1_1_1_1_2_1_30_1_1_1"/>
    <protectedRange sqref="Q1 V1 X1 Z1 AP1:AQ1 O1 T1 AG1 AK1 AD1:AE1 M1" name="Range1_1_1_1_1_1_1_1_1_1"/>
    <protectedRange sqref="AI1:AJ1" name="Range1_1_1_1_1_1_1_1"/>
    <protectedRange sqref="AB1" name="Range1_1_1_1_1_1_1_1_1_1_1"/>
  </protectedRanges>
  <mergeCells count="36">
    <mergeCell ref="A20:A23"/>
    <mergeCell ref="A1:A2"/>
    <mergeCell ref="B1:B2"/>
    <mergeCell ref="A28:A31"/>
    <mergeCell ref="AX1:AY1"/>
    <mergeCell ref="C1:C2"/>
    <mergeCell ref="A8:A11"/>
    <mergeCell ref="A12:A15"/>
    <mergeCell ref="A24:A27"/>
    <mergeCell ref="A4:A7"/>
    <mergeCell ref="A16:A19"/>
    <mergeCell ref="A76:A79"/>
    <mergeCell ref="A32:A35"/>
    <mergeCell ref="A36:A39"/>
    <mergeCell ref="A60:A63"/>
    <mergeCell ref="A64:A67"/>
    <mergeCell ref="A68:A71"/>
    <mergeCell ref="A72:A75"/>
    <mergeCell ref="A40:A43"/>
    <mergeCell ref="A44:A47"/>
    <mergeCell ref="A116:A119"/>
    <mergeCell ref="A120:A123"/>
    <mergeCell ref="AZ1:BA1"/>
    <mergeCell ref="A124:A127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48:A51"/>
    <mergeCell ref="A52:A55"/>
    <mergeCell ref="A56:A5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764C-C3C8-4411-8EC1-BDCA0AC5A994}">
  <dimension ref="A1:BA132"/>
  <sheetViews>
    <sheetView zoomScale="110" zoomScaleNormal="110" workbookViewId="0">
      <pane xSplit="3" ySplit="2" topLeftCell="AH96" activePane="bottomRight" state="frozen"/>
      <selection activeCell="AJ33" sqref="AJ33"/>
      <selection pane="topRight" activeCell="AJ33" sqref="AJ33"/>
      <selection pane="bottomLeft" activeCell="AJ33" sqref="AJ33"/>
      <selection pane="bottomRight" activeCell="D1" sqref="A1:XFD1"/>
    </sheetView>
  </sheetViews>
  <sheetFormatPr defaultColWidth="9.140625" defaultRowHeight="12.75" x14ac:dyDescent="0.2"/>
  <cols>
    <col min="1" max="1" width="3.28515625" style="78" bestFit="1" customWidth="1"/>
    <col min="2" max="2" width="5.85546875" style="21" customWidth="1"/>
    <col min="3" max="3" width="11.5703125" style="31" customWidth="1"/>
    <col min="4" max="4" width="13" style="31" customWidth="1"/>
    <col min="5" max="5" width="11" style="31" customWidth="1"/>
    <col min="6" max="6" width="11.7109375" style="31" customWidth="1"/>
    <col min="7" max="7" width="9.5703125" style="80" customWidth="1"/>
    <col min="8" max="8" width="8.85546875" style="31" customWidth="1"/>
    <col min="9" max="9" width="10.85546875" style="31" customWidth="1"/>
    <col min="10" max="10" width="10.7109375" style="80" customWidth="1"/>
    <col min="11" max="11" width="12.85546875" style="31" customWidth="1"/>
    <col min="12" max="12" width="10.85546875" style="31" customWidth="1"/>
    <col min="13" max="13" width="12.28515625" style="31" customWidth="1"/>
    <col min="14" max="14" width="9" style="31" customWidth="1"/>
    <col min="15" max="15" width="0.140625" style="31" hidden="1" customWidth="1"/>
    <col min="16" max="16" width="8.28515625" style="31" customWidth="1"/>
    <col min="17" max="17" width="11.85546875" style="31" hidden="1" customWidth="1"/>
    <col min="18" max="18" width="7.5703125" style="31" customWidth="1"/>
    <col min="19" max="19" width="13.7109375" style="31" customWidth="1"/>
    <col min="20" max="20" width="0.28515625" style="31" hidden="1" customWidth="1"/>
    <col min="21" max="21" width="9" style="31" customWidth="1"/>
    <col min="22" max="22" width="6.7109375" style="31" hidden="1" customWidth="1"/>
    <col min="23" max="23" width="9" style="31" customWidth="1"/>
    <col min="24" max="24" width="7.42578125" style="31" hidden="1" customWidth="1"/>
    <col min="25" max="25" width="9.85546875" style="31" customWidth="1"/>
    <col min="26" max="26" width="14.42578125" style="31" hidden="1" customWidth="1"/>
    <col min="27" max="27" width="14.42578125" style="154" customWidth="1"/>
    <col min="28" max="28" width="14.42578125" style="31" hidden="1" customWidth="1"/>
    <col min="29" max="29" width="12.28515625" style="31" customWidth="1"/>
    <col min="30" max="30" width="7.5703125" style="31" hidden="1" customWidth="1"/>
    <col min="31" max="31" width="11.7109375" style="31" hidden="1" customWidth="1"/>
    <col min="32" max="32" width="12.5703125" style="31" customWidth="1"/>
    <col min="33" max="33" width="12.28515625" style="31" hidden="1" customWidth="1"/>
    <col min="34" max="34" width="12.42578125" style="79" customWidth="1"/>
    <col min="35" max="35" width="0.28515625" style="81" hidden="1" customWidth="1"/>
    <col min="36" max="36" width="12.42578125" style="31" customWidth="1"/>
    <col min="37" max="37" width="10.140625" style="31" customWidth="1"/>
    <col min="38" max="38" width="11.7109375" style="31" customWidth="1"/>
    <col min="39" max="39" width="11.85546875" style="80" customWidth="1"/>
    <col min="40" max="40" width="12.5703125" style="81" customWidth="1"/>
    <col min="41" max="41" width="12.42578125" style="81" customWidth="1"/>
    <col min="42" max="42" width="12.140625" style="31" customWidth="1"/>
    <col min="43" max="43" width="11.42578125" style="140" customWidth="1"/>
    <col min="44" max="44" width="11.5703125" style="31" customWidth="1"/>
    <col min="45" max="45" width="12.140625" style="107" customWidth="1"/>
    <col min="46" max="46" width="11.5703125" style="108" customWidth="1"/>
    <col min="47" max="47" width="11.570312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Януари!AS127</f>
        <v>1589.56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10" t="s">
        <v>48</v>
      </c>
      <c r="D4" s="11">
        <v>16541</v>
      </c>
      <c r="E4" s="11">
        <v>0</v>
      </c>
      <c r="F4" s="11">
        <v>15138</v>
      </c>
      <c r="G4" s="12">
        <v>0.9</v>
      </c>
      <c r="H4" s="12">
        <v>3.3</v>
      </c>
      <c r="I4" s="11">
        <v>17610</v>
      </c>
      <c r="J4" s="12">
        <v>4</v>
      </c>
      <c r="K4" s="11">
        <v>16767</v>
      </c>
      <c r="L4" s="13">
        <v>8.3000000000000004E-2</v>
      </c>
      <c r="M4" s="23">
        <f>ROUND(K4*(1-L4),0)</f>
        <v>15375</v>
      </c>
      <c r="N4" s="14">
        <v>0.53800000000000003</v>
      </c>
      <c r="O4" s="24">
        <f>M4*N4</f>
        <v>8271.75</v>
      </c>
      <c r="P4" s="13">
        <v>0.37</v>
      </c>
      <c r="Q4" s="24">
        <f>M4*P4</f>
        <v>5688.75</v>
      </c>
      <c r="R4" s="15">
        <v>9.1999999999999998E-2</v>
      </c>
      <c r="S4" s="142">
        <v>0.23480000000000001</v>
      </c>
      <c r="T4" s="24">
        <f>M4*R4</f>
        <v>1414.5</v>
      </c>
      <c r="U4" s="25">
        <v>0.24</v>
      </c>
      <c r="V4" s="24">
        <f>M4*U4</f>
        <v>3690</v>
      </c>
      <c r="W4" s="15">
        <v>0.48499999999999999</v>
      </c>
      <c r="X4" s="24">
        <f>M4*W4</f>
        <v>7456.875</v>
      </c>
      <c r="Y4" s="15">
        <v>0.39</v>
      </c>
      <c r="Z4" s="124">
        <f>Y4*M4</f>
        <v>5996.25</v>
      </c>
      <c r="AA4" s="145">
        <v>2.63E-3</v>
      </c>
      <c r="AB4" s="18">
        <f>M4*AA4</f>
        <v>40.436250000000001</v>
      </c>
      <c r="AC4" s="16">
        <v>2.5000000000000001E-3</v>
      </c>
      <c r="AD4" s="18">
        <f>M4*AC4</f>
        <v>38.4375</v>
      </c>
      <c r="AE4" s="26">
        <f>IF(M4&gt;0,(AG4+AP4)/M4,0)</f>
        <v>3.2000000000000003E-4</v>
      </c>
      <c r="AF4" s="16">
        <v>3.2000000000000003E-4</v>
      </c>
      <c r="AG4" s="23">
        <f>AF4*M4</f>
        <v>4.9200000000000008</v>
      </c>
      <c r="AH4" s="114">
        <v>0.21260000000000001</v>
      </c>
      <c r="AI4" s="29">
        <f>AL4*(1-AM4)*AH4</f>
        <v>32.645155199999998</v>
      </c>
      <c r="AJ4" s="27">
        <f>IF(AND(AH4&gt;0,AF4&gt;0,AC4&gt;0),((AC4-AF4)*AH4)/((AH4-AF4)*AC4),0)</f>
        <v>0.87331449029583563</v>
      </c>
      <c r="AK4" s="59">
        <f t="shared" ref="AK4:AK35" si="0">IF(AND(AE4&gt;0,AN4&gt;0,AF4&gt;0),((AN4*(AE4-AF4))/(AE4*(AN4-AF4))),0)</f>
        <v>0</v>
      </c>
      <c r="AL4" s="11">
        <v>168</v>
      </c>
      <c r="AM4" s="13">
        <v>8.5999999999999993E-2</v>
      </c>
      <c r="AN4" s="14"/>
      <c r="AO4" s="130">
        <v>0.22370000000000001</v>
      </c>
      <c r="AP4" s="29">
        <f>AL4*(1-AM4)*AN4</f>
        <v>0</v>
      </c>
      <c r="AQ4" s="131">
        <f>AL4*(1-AM4)*AO4</f>
        <v>34.349582400000003</v>
      </c>
      <c r="AR4" s="18">
        <v>1.6</v>
      </c>
      <c r="AS4" s="18"/>
      <c r="AT4" s="110">
        <f>AT3+AL4-AS4</f>
        <v>1757.56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10" t="s">
        <v>51</v>
      </c>
      <c r="D5" s="33">
        <v>20564</v>
      </c>
      <c r="E5" s="33">
        <v>3</v>
      </c>
      <c r="F5" s="33">
        <v>16070</v>
      </c>
      <c r="G5" s="34">
        <v>1.3</v>
      </c>
      <c r="H5" s="34">
        <v>4.9000000000000004</v>
      </c>
      <c r="I5" s="33">
        <v>17148</v>
      </c>
      <c r="J5" s="34">
        <v>3.3</v>
      </c>
      <c r="K5" s="33">
        <v>16852</v>
      </c>
      <c r="L5" s="35">
        <v>8.1000000000000003E-2</v>
      </c>
      <c r="M5" s="36">
        <f>ROUND(K5*(1-L5),0)</f>
        <v>15487</v>
      </c>
      <c r="N5" s="37">
        <v>0.55800000000000005</v>
      </c>
      <c r="O5" s="24">
        <f>M5*N5</f>
        <v>8641.746000000001</v>
      </c>
      <c r="P5" s="35">
        <v>0.35399999999999998</v>
      </c>
      <c r="Q5" s="24">
        <f>M5*P5</f>
        <v>5482.3980000000001</v>
      </c>
      <c r="R5" s="38">
        <v>8.7999999999999995E-2</v>
      </c>
      <c r="S5" s="134">
        <v>0.2409</v>
      </c>
      <c r="T5" s="24">
        <f>M5*R5</f>
        <v>1362.856</v>
      </c>
      <c r="U5" s="27">
        <v>0.24099999999999999</v>
      </c>
      <c r="V5" s="24">
        <f>M5*U5</f>
        <v>3732.3669999999997</v>
      </c>
      <c r="W5" s="38">
        <v>0.48399999999999999</v>
      </c>
      <c r="X5" s="24">
        <f>M5*W5</f>
        <v>7495.7079999999996</v>
      </c>
      <c r="Y5" s="38">
        <v>0.41</v>
      </c>
      <c r="Z5" s="24">
        <f>Y5*M5</f>
        <v>6349.67</v>
      </c>
      <c r="AA5" s="146">
        <v>2.5699999999999998E-3</v>
      </c>
      <c r="AB5" s="18">
        <f>M5*AA5</f>
        <v>39.801589999999997</v>
      </c>
      <c r="AC5" s="39">
        <v>2.5200000000000001E-3</v>
      </c>
      <c r="AD5" s="17">
        <f>M5*AC5</f>
        <v>39.027239999999999</v>
      </c>
      <c r="AE5" s="26">
        <f>IF(M5&gt;0,(AG5+AP5)/M5,0)</f>
        <v>3.2000000000000003E-4</v>
      </c>
      <c r="AF5" s="39">
        <v>3.2000000000000003E-4</v>
      </c>
      <c r="AG5" s="36">
        <f>AF5*M5</f>
        <v>4.9558400000000002</v>
      </c>
      <c r="AH5" s="27">
        <v>0.2074</v>
      </c>
      <c r="AI5" s="40">
        <f>AL5*(1-AM5)*AH5</f>
        <v>34.766047200000003</v>
      </c>
      <c r="AJ5" s="27">
        <f>IF(AND(AH5&gt;0,AF5&gt;0,AC5&gt;0),((AC5-AF5)*AH5)/((AH5-AF5)*AC5),0)</f>
        <v>0.87436494139217713</v>
      </c>
      <c r="AK5" s="28">
        <f t="shared" si="0"/>
        <v>0</v>
      </c>
      <c r="AL5" s="33">
        <v>183</v>
      </c>
      <c r="AM5" s="35">
        <v>8.4000000000000005E-2</v>
      </c>
      <c r="AN5" s="37"/>
      <c r="AO5" s="132">
        <v>0.21179999999999999</v>
      </c>
      <c r="AP5" s="40">
        <f>AL5*(1-AM5)*AN5</f>
        <v>0</v>
      </c>
      <c r="AQ5" s="133">
        <f>AL5*(1-AM5)*AO5</f>
        <v>35.503610399999999</v>
      </c>
      <c r="AR5" s="41">
        <v>1.6</v>
      </c>
      <c r="AS5" s="41"/>
      <c r="AT5" s="110">
        <f>AT4+AL5-AS5</f>
        <v>1940.56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10" t="s">
        <v>49</v>
      </c>
      <c r="D6" s="42">
        <v>17200</v>
      </c>
      <c r="E6" s="42">
        <v>3</v>
      </c>
      <c r="F6" s="42">
        <v>17570</v>
      </c>
      <c r="G6" s="36">
        <v>1.3</v>
      </c>
      <c r="H6" s="36">
        <v>5.2</v>
      </c>
      <c r="I6" s="42">
        <v>18717</v>
      </c>
      <c r="J6" s="36">
        <v>3</v>
      </c>
      <c r="K6" s="42">
        <v>16820</v>
      </c>
      <c r="L6" s="38">
        <v>8.3000000000000004E-2</v>
      </c>
      <c r="M6" s="36">
        <f>ROUND(K6*(1-L6),0)</f>
        <v>15424</v>
      </c>
      <c r="N6" s="27">
        <v>0.751</v>
      </c>
      <c r="O6" s="24">
        <f>M6*N6</f>
        <v>11583.424000000001</v>
      </c>
      <c r="P6" s="38">
        <v>0.20200000000000001</v>
      </c>
      <c r="Q6" s="24">
        <f>M6*P6</f>
        <v>3115.6480000000001</v>
      </c>
      <c r="R6" s="38">
        <v>4.7E-2</v>
      </c>
      <c r="S6" s="134">
        <v>0.2233</v>
      </c>
      <c r="T6" s="24">
        <f>M6*R6</f>
        <v>724.928</v>
      </c>
      <c r="U6" s="27">
        <v>0.24199999999999999</v>
      </c>
      <c r="V6" s="24">
        <f>M6*U6</f>
        <v>3732.6079999999997</v>
      </c>
      <c r="W6" s="38">
        <v>0.496</v>
      </c>
      <c r="X6" s="24">
        <f>M6*W6</f>
        <v>7650.3040000000001</v>
      </c>
      <c r="Y6" s="38">
        <v>0.4</v>
      </c>
      <c r="Z6" s="24">
        <f>Y6*M6</f>
        <v>6169.6</v>
      </c>
      <c r="AA6" s="147">
        <v>2.6099999999999999E-3</v>
      </c>
      <c r="AB6" s="148">
        <f>M6*AA6</f>
        <v>40.256639999999997</v>
      </c>
      <c r="AC6" s="46">
        <v>2.5500000000000002E-3</v>
      </c>
      <c r="AD6" s="17">
        <f>M6*AC6</f>
        <v>39.331200000000003</v>
      </c>
      <c r="AE6" s="26">
        <f>IF(M6&gt;0,(AG6+AP6)/M6,0)</f>
        <v>3.2000000000000003E-4</v>
      </c>
      <c r="AF6" s="46">
        <v>3.2000000000000003E-4</v>
      </c>
      <c r="AG6" s="36">
        <f>AF6*M6</f>
        <v>4.9356800000000005</v>
      </c>
      <c r="AH6" s="27">
        <v>0.2069</v>
      </c>
      <c r="AI6" s="40">
        <f>AL6*(1-AM6)*AH6</f>
        <v>32.8325472</v>
      </c>
      <c r="AJ6" s="27">
        <f>IF(AND(AH6&gt;0,AF6&gt;0,AC6&gt;0),((AC6-AF6)*AH6)/((AH6-AF6)*AC6),0)</f>
        <v>0.8758644516960622</v>
      </c>
      <c r="AK6" s="28">
        <f t="shared" si="0"/>
        <v>0</v>
      </c>
      <c r="AL6" s="42">
        <v>174</v>
      </c>
      <c r="AM6" s="38">
        <v>8.7999999999999995E-2</v>
      </c>
      <c r="AN6" s="27"/>
      <c r="AO6" s="134">
        <v>0.22009999999999999</v>
      </c>
      <c r="AP6" s="40">
        <f>AL6*(1-AM6)*AN6</f>
        <v>0</v>
      </c>
      <c r="AQ6" s="135">
        <f>AL6*(1-AM6)*AO6</f>
        <v>34.927228800000002</v>
      </c>
      <c r="AR6" s="17">
        <v>1.55</v>
      </c>
      <c r="AS6" s="17"/>
      <c r="AT6" s="110">
        <f>AT5+AL6-AS6</f>
        <v>2114.56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54305</v>
      </c>
      <c r="E7" s="50"/>
      <c r="F7" s="50">
        <f>SUM(F4:F6)</f>
        <v>48778</v>
      </c>
      <c r="G7" s="51"/>
      <c r="H7" s="51"/>
      <c r="I7" s="50">
        <f>SUM(I4:I6)</f>
        <v>53475</v>
      </c>
      <c r="J7" s="51"/>
      <c r="K7" s="50">
        <f>SUM(K4:K6)</f>
        <v>50439</v>
      </c>
      <c r="L7" s="20">
        <f>IF(K7&gt;0,(K4*L4+K5*L5+K6*L6)/K7,0)</f>
        <v>8.2331786910922106E-2</v>
      </c>
      <c r="M7" s="51">
        <f>M4+M5+M6</f>
        <v>46286</v>
      </c>
      <c r="N7" s="52">
        <f>IF(M7&gt;0,O7/M7,0)</f>
        <v>0.61567039709631421</v>
      </c>
      <c r="O7" s="53">
        <f>O4+O5+O6</f>
        <v>28496.92</v>
      </c>
      <c r="P7" s="20">
        <f>IF(M7&gt;0,Q7/M7,0)</f>
        <v>0.30866344034913368</v>
      </c>
      <c r="Q7" s="53">
        <f>Q4+Q5+Q6</f>
        <v>14286.796000000002</v>
      </c>
      <c r="R7" s="20">
        <f>IF(M7&gt;0,T7/M7,0)</f>
        <v>7.5666162554552122E-2</v>
      </c>
      <c r="S7" s="136"/>
      <c r="T7" s="53">
        <f>T4+T5+T6</f>
        <v>3502.2839999999997</v>
      </c>
      <c r="U7" s="20">
        <f>IF(M7&gt;0,V7/M7,0)</f>
        <v>0.24100105863544052</v>
      </c>
      <c r="V7" s="53">
        <f>V4+V5+V6</f>
        <v>11154.975</v>
      </c>
      <c r="W7" s="20">
        <f>IF(M7&gt;0,X7/M7,0)</f>
        <v>0.48833096400639497</v>
      </c>
      <c r="X7" s="53">
        <f>X4+X5+X6</f>
        <v>22602.886999999999</v>
      </c>
      <c r="Y7" s="20">
        <f>IF(M7&gt;0,Z7/M7,0)</f>
        <v>0.40002419738149764</v>
      </c>
      <c r="Z7" s="53">
        <f>Z4+Z5+Z6</f>
        <v>18515.52</v>
      </c>
      <c r="AA7" s="152">
        <f>IF(M7&gt;0,AB7/M7,0)</f>
        <v>2.6032597329646114E-3</v>
      </c>
      <c r="AB7" s="55">
        <f>SUM(AB4:AB6)</f>
        <v>120.49448000000001</v>
      </c>
      <c r="AC7" s="54">
        <f>IF(M7&gt;0,AD7/M7,0)</f>
        <v>2.5233534978179148E-3</v>
      </c>
      <c r="AD7" s="55">
        <f>SUM(AD4:AD6)</f>
        <v>116.79594</v>
      </c>
      <c r="AE7" s="54">
        <f>IF(M7&gt;0,(AE4*M4+AE5*M5+AE6*M6)/M7,0)</f>
        <v>3.2000000000000003E-4</v>
      </c>
      <c r="AF7" s="54">
        <f>IF(K7&gt;0,(K4*AF4+K5*AF5+K6*AF6)/K7,0)</f>
        <v>3.2000000000000003E-4</v>
      </c>
      <c r="AG7" s="51">
        <f>SUM(AG4:AG6)</f>
        <v>14.811520000000002</v>
      </c>
      <c r="AH7" s="52">
        <f>IF(K7&gt;0,(K4*AH4+K5*AH5+K6*AH6)/K7,0)</f>
        <v>0.20896185491385635</v>
      </c>
      <c r="AI7" s="57">
        <f>SUM(AI4:AI6)</f>
        <v>100.2437496</v>
      </c>
      <c r="AJ7" s="52">
        <f>IF(AND(AD7&gt;0),((AD4*AJ4+AD5*AJ5+AD6*AJ6)/AD7),0)</f>
        <v>0.87452420057232105</v>
      </c>
      <c r="AK7" s="56">
        <f t="shared" si="0"/>
        <v>0</v>
      </c>
      <c r="AL7" s="50">
        <f>SUM(AL4:AL6)</f>
        <v>525</v>
      </c>
      <c r="AM7" s="20">
        <f>IF(AL7&gt;0,(AM4*AL4+AM5*AL5+AM6*AL6)/AL7,0)</f>
        <v>8.5965714285714284E-2</v>
      </c>
      <c r="AN7" s="52">
        <f>IF(K7&gt;0,(AN4*K4+AN5*K5+AN6*K6)/K7,0)</f>
        <v>0</v>
      </c>
      <c r="AO7" s="136">
        <f>IF(K7&gt;0,(AO4*K4+AO5*K5+AO6*K6)/K7,0)</f>
        <v>0.2185236325065921</v>
      </c>
      <c r="AP7" s="57">
        <f>SUM(AP4:AP6)</f>
        <v>0</v>
      </c>
      <c r="AQ7" s="137">
        <f>SUM(AQ4:AQ6)</f>
        <v>104.78042160000001</v>
      </c>
      <c r="AR7" s="55"/>
      <c r="AS7" s="55">
        <f>SUM(AS4:AS6)</f>
        <v>0</v>
      </c>
      <c r="AT7" s="102"/>
      <c r="AU7" s="103">
        <f>AT6</f>
        <v>2114.56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48</v>
      </c>
      <c r="D8" s="11">
        <v>16331</v>
      </c>
      <c r="E8" s="11">
        <v>0</v>
      </c>
      <c r="F8" s="11">
        <v>15019</v>
      </c>
      <c r="G8" s="12">
        <v>0.7</v>
      </c>
      <c r="H8" s="12">
        <v>4.4000000000000004</v>
      </c>
      <c r="I8" s="11">
        <v>16781</v>
      </c>
      <c r="J8" s="12">
        <v>3.8</v>
      </c>
      <c r="K8" s="11">
        <v>16801</v>
      </c>
      <c r="L8" s="13">
        <v>7.5999999999999998E-2</v>
      </c>
      <c r="M8" s="23">
        <f>ROUND(K8*(1-L8),0)</f>
        <v>15524</v>
      </c>
      <c r="N8" s="14">
        <v>0.65500000000000003</v>
      </c>
      <c r="O8" s="24">
        <f>M8*N8</f>
        <v>10168.220000000001</v>
      </c>
      <c r="P8" s="13">
        <v>0.26</v>
      </c>
      <c r="Q8" s="24">
        <f>M8*P8</f>
        <v>4036.2400000000002</v>
      </c>
      <c r="R8" s="15">
        <v>8.5000000000000006E-2</v>
      </c>
      <c r="S8" s="143">
        <v>0.23649999999999999</v>
      </c>
      <c r="T8" s="24">
        <f>M8*R8</f>
        <v>1319.5400000000002</v>
      </c>
      <c r="U8" s="25">
        <v>0.23200000000000001</v>
      </c>
      <c r="V8" s="24">
        <f>M8*U8</f>
        <v>3601.5680000000002</v>
      </c>
      <c r="W8" s="15">
        <v>0.49199999999999999</v>
      </c>
      <c r="X8" s="24">
        <f>M8*W8</f>
        <v>7637.808</v>
      </c>
      <c r="Y8" s="15">
        <v>0.39</v>
      </c>
      <c r="Z8" s="24">
        <f>Y8*M8</f>
        <v>6054.3600000000006</v>
      </c>
      <c r="AA8" s="145">
        <v>2.5200000000000001E-3</v>
      </c>
      <c r="AB8" s="18">
        <f>M8*AA8</f>
        <v>39.120480000000001</v>
      </c>
      <c r="AC8" s="16">
        <v>2.4199999999999998E-3</v>
      </c>
      <c r="AD8" s="17">
        <f>M8*AC8</f>
        <v>37.568079999999995</v>
      </c>
      <c r="AE8" s="26">
        <f>IF(M8&gt;0,(AG8+AP8)/M8,0)</f>
        <v>3.3E-4</v>
      </c>
      <c r="AF8" s="16">
        <v>3.3E-4</v>
      </c>
      <c r="AG8" s="23">
        <f>AF8*M8</f>
        <v>5.1229199999999997</v>
      </c>
      <c r="AH8" s="114">
        <v>0.20349999999999999</v>
      </c>
      <c r="AI8" s="29">
        <f>AL8*(1-AM8)*AH8</f>
        <v>17.611907500000001</v>
      </c>
      <c r="AJ8" s="27">
        <f>IF(AND(AH8&gt;0,AF8&gt;0,AC8&gt;0),((AC8-AF8)*AH8)/((AH8-AF8)*AC8),0)</f>
        <v>0.8650391297927843</v>
      </c>
      <c r="AK8" s="59">
        <f t="shared" si="0"/>
        <v>0</v>
      </c>
      <c r="AL8" s="11">
        <v>95</v>
      </c>
      <c r="AM8" s="13">
        <v>8.8999999999999996E-2</v>
      </c>
      <c r="AN8" s="14"/>
      <c r="AO8" s="130">
        <v>0.22189999999999999</v>
      </c>
      <c r="AP8" s="29">
        <f>AL8*(1-AM8)*AN8</f>
        <v>0</v>
      </c>
      <c r="AQ8" s="131">
        <f>AL8*(1-AM8)*AO8</f>
        <v>19.204335499999999</v>
      </c>
      <c r="AR8" s="18">
        <v>1.5</v>
      </c>
      <c r="AS8" s="18"/>
      <c r="AT8" s="98">
        <f>AT6+AL8-AS8</f>
        <v>2209.56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10" t="s">
        <v>51</v>
      </c>
      <c r="D9" s="33">
        <v>21629</v>
      </c>
      <c r="E9" s="33">
        <v>1</v>
      </c>
      <c r="F9" s="33">
        <v>14149</v>
      </c>
      <c r="G9" s="34">
        <v>0.8</v>
      </c>
      <c r="H9" s="34">
        <v>3.9</v>
      </c>
      <c r="I9" s="33">
        <v>15917</v>
      </c>
      <c r="J9" s="34">
        <v>3.1</v>
      </c>
      <c r="K9" s="33">
        <v>16347</v>
      </c>
      <c r="L9" s="35">
        <v>8.2000000000000003E-2</v>
      </c>
      <c r="M9" s="36">
        <f>ROUND(K9*(1-L9),0)</f>
        <v>15007</v>
      </c>
      <c r="N9" s="37">
        <v>0.63100000000000001</v>
      </c>
      <c r="O9" s="24">
        <f>M9*N9</f>
        <v>9469.4169999999995</v>
      </c>
      <c r="P9" s="35">
        <v>0.27500000000000002</v>
      </c>
      <c r="Q9" s="24">
        <f>M9*P9</f>
        <v>4126.9250000000002</v>
      </c>
      <c r="R9" s="38">
        <v>9.4E-2</v>
      </c>
      <c r="S9" s="134">
        <v>0.22670000000000001</v>
      </c>
      <c r="T9" s="24">
        <f>M9*R9</f>
        <v>1410.6579999999999</v>
      </c>
      <c r="U9" s="27">
        <v>0.23799999999999999</v>
      </c>
      <c r="V9" s="24">
        <f>M9*U9</f>
        <v>3571.6659999999997</v>
      </c>
      <c r="W9" s="38">
        <v>0.497</v>
      </c>
      <c r="X9" s="24">
        <f>M9*W9</f>
        <v>7458.4790000000003</v>
      </c>
      <c r="Y9" s="38">
        <v>0.4</v>
      </c>
      <c r="Z9" s="24">
        <f>Y9*M9</f>
        <v>6002.8</v>
      </c>
      <c r="AA9" s="146">
        <v>2.4599999999999999E-3</v>
      </c>
      <c r="AB9" s="18">
        <f>M9*AA9</f>
        <v>36.91722</v>
      </c>
      <c r="AC9" s="39">
        <v>2.3999999999999998E-3</v>
      </c>
      <c r="AD9" s="17">
        <f>M9*AC9</f>
        <v>36.016799999999996</v>
      </c>
      <c r="AE9" s="26">
        <f>IF(M9&gt;0,(AG9+AP9)/M9,0)</f>
        <v>3.2000000000000003E-4</v>
      </c>
      <c r="AF9" s="39">
        <v>3.2000000000000003E-4</v>
      </c>
      <c r="AG9" s="36">
        <f>AF9*M9</f>
        <v>4.8022400000000003</v>
      </c>
      <c r="AH9" s="27">
        <v>0.20100000000000001</v>
      </c>
      <c r="AI9" s="40">
        <f>AL9*(1-AM9)*AH9</f>
        <v>32.593758000000008</v>
      </c>
      <c r="AJ9" s="27">
        <f>IF(AND(AH9&gt;0,AF9&gt;0,AC9&gt;0),((AC9-AF9)*AH9)/((AH9-AF9)*AC9),0)</f>
        <v>0.86804863464221638</v>
      </c>
      <c r="AK9" s="28">
        <f t="shared" si="0"/>
        <v>0</v>
      </c>
      <c r="AL9" s="33">
        <v>178</v>
      </c>
      <c r="AM9" s="35">
        <v>8.8999999999999996E-2</v>
      </c>
      <c r="AN9" s="37"/>
      <c r="AO9" s="132">
        <v>0.20469999999999999</v>
      </c>
      <c r="AP9" s="40">
        <f>AL9*(1-AM9)*AN9</f>
        <v>0</v>
      </c>
      <c r="AQ9" s="133">
        <f>AL9*(1-AM9)*AO9</f>
        <v>33.1937426</v>
      </c>
      <c r="AR9" s="41">
        <v>1.6</v>
      </c>
      <c r="AS9" s="41"/>
      <c r="AT9" s="110">
        <f>AT8+AL9-AS9</f>
        <v>2387.56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10" t="s">
        <v>52</v>
      </c>
      <c r="D10" s="42">
        <v>12700</v>
      </c>
      <c r="E10" s="42">
        <v>1</v>
      </c>
      <c r="F10" s="42">
        <v>15465</v>
      </c>
      <c r="G10" s="36">
        <v>0.9</v>
      </c>
      <c r="H10" s="36">
        <v>4.5</v>
      </c>
      <c r="I10" s="42">
        <v>17334</v>
      </c>
      <c r="J10" s="36">
        <v>2.8</v>
      </c>
      <c r="K10" s="42">
        <v>16541</v>
      </c>
      <c r="L10" s="38">
        <v>7.9000000000000001E-2</v>
      </c>
      <c r="M10" s="36">
        <f>ROUND(K10*(1-L10),0)</f>
        <v>15234</v>
      </c>
      <c r="N10" s="27">
        <v>0.67500000000000004</v>
      </c>
      <c r="O10" s="24">
        <f>M10*N10</f>
        <v>10282.950000000001</v>
      </c>
      <c r="P10" s="38">
        <v>0.29099999999999998</v>
      </c>
      <c r="Q10" s="24">
        <f>M10*P10</f>
        <v>4433.0940000000001</v>
      </c>
      <c r="R10" s="38">
        <v>3.4000000000000002E-2</v>
      </c>
      <c r="S10" s="134">
        <v>0.22489999999999999</v>
      </c>
      <c r="T10" s="24">
        <f>M10*R10</f>
        <v>517.95600000000002</v>
      </c>
      <c r="U10" s="27">
        <v>0.23300000000000001</v>
      </c>
      <c r="V10" s="24">
        <f>M10*U10</f>
        <v>3549.5220000000004</v>
      </c>
      <c r="W10" s="38">
        <v>0.48</v>
      </c>
      <c r="X10" s="24">
        <f>M10*W10</f>
        <v>7312.32</v>
      </c>
      <c r="Y10" s="38">
        <v>0.41</v>
      </c>
      <c r="Z10" s="24">
        <f>Y10*M10</f>
        <v>6245.94</v>
      </c>
      <c r="AA10" s="147">
        <v>2.65E-3</v>
      </c>
      <c r="AB10" s="148">
        <f>M10*AA10</f>
        <v>40.370100000000001</v>
      </c>
      <c r="AC10" s="46">
        <v>2.5699999999999998E-3</v>
      </c>
      <c r="AD10" s="17">
        <f>M10*AC10</f>
        <v>39.151379999999996</v>
      </c>
      <c r="AE10" s="26">
        <f>IF(M10&gt;0,(AG10+AP10)/M10,0)</f>
        <v>3.2000000000000003E-4</v>
      </c>
      <c r="AF10" s="46">
        <v>3.2000000000000003E-4</v>
      </c>
      <c r="AG10" s="36">
        <f>AF10*M10</f>
        <v>4.8748800000000001</v>
      </c>
      <c r="AH10" s="27">
        <v>0.2014</v>
      </c>
      <c r="AI10" s="40">
        <f>AL10*(1-AM10)*AH10</f>
        <v>33.058400200000001</v>
      </c>
      <c r="AJ10" s="27">
        <f>IF(AND(AH10&gt;0,AF10&gt;0,AC10&gt;0),((AC10-AF10)*AH10)/((AH10-AF10)*AC10),0)</f>
        <v>0.87687963595804441</v>
      </c>
      <c r="AK10" s="28">
        <f t="shared" si="0"/>
        <v>0</v>
      </c>
      <c r="AL10" s="42">
        <v>179</v>
      </c>
      <c r="AM10" s="38">
        <v>8.3000000000000004E-2</v>
      </c>
      <c r="AN10" s="27"/>
      <c r="AO10" s="134">
        <v>0.21429999999999999</v>
      </c>
      <c r="AP10" s="40">
        <f>AL10*(1-AM10)*AN10</f>
        <v>0</v>
      </c>
      <c r="AQ10" s="135">
        <f>AL10*(1-AM10)*AO10</f>
        <v>35.175844900000001</v>
      </c>
      <c r="AR10" s="17">
        <v>1.6</v>
      </c>
      <c r="AS10" s="17"/>
      <c r="AT10" s="110">
        <f>AT9+AL10-AS10</f>
        <v>2566.56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>SUM(D8:D10)</f>
        <v>50660</v>
      </c>
      <c r="E11" s="50"/>
      <c r="F11" s="50">
        <f>SUM(F8:F10)</f>
        <v>44633</v>
      </c>
      <c r="G11" s="51"/>
      <c r="H11" s="51"/>
      <c r="I11" s="50">
        <f>SUM(I8:I10)</f>
        <v>50032</v>
      </c>
      <c r="J11" s="51"/>
      <c r="K11" s="50">
        <f>SUM(K8:K10)</f>
        <v>49689</v>
      </c>
      <c r="L11" s="20">
        <f>IF(K11&gt;0,(K8*L8+K9*L9+K10*L10)/K11,0)</f>
        <v>7.8972589506731874E-2</v>
      </c>
      <c r="M11" s="51">
        <f>M8+M9+M10</f>
        <v>45765</v>
      </c>
      <c r="N11" s="52">
        <f>IF(M11&gt;0,O11/M11,0)</f>
        <v>0.65378754506719117</v>
      </c>
      <c r="O11" s="53">
        <f>O8+O9+O10</f>
        <v>29920.587000000003</v>
      </c>
      <c r="P11" s="20">
        <f>IF(M11&gt;0,Q11/M11,0)</f>
        <v>0.27523782366437238</v>
      </c>
      <c r="Q11" s="53">
        <f>Q8+Q9+Q10</f>
        <v>12596.259000000002</v>
      </c>
      <c r="R11" s="20">
        <f>IF(M11&gt;0,T11/M11,0)</f>
        <v>7.0974631268436589E-2</v>
      </c>
      <c r="S11" s="136"/>
      <c r="T11" s="53">
        <f>T8+T9+T10</f>
        <v>3248.1540000000005</v>
      </c>
      <c r="U11" s="20">
        <f>IF(M11&gt;0,V11/M11,0)</f>
        <v>0.2343003605375287</v>
      </c>
      <c r="V11" s="53">
        <f>V8+V9+V10</f>
        <v>10722.756000000001</v>
      </c>
      <c r="W11" s="20">
        <f>IF(M11&gt;0,X11/M11,0)</f>
        <v>0.48964507811646457</v>
      </c>
      <c r="X11" s="53">
        <f>X8+X9+X10</f>
        <v>22408.607</v>
      </c>
      <c r="Y11" s="20">
        <f>IF(M11&gt;0,Z11/M11,0)</f>
        <v>0.39993663279798969</v>
      </c>
      <c r="Z11" s="53">
        <f>Z8+Z9+Z10</f>
        <v>18303.099999999999</v>
      </c>
      <c r="AA11" s="152">
        <f>IF(M11&gt;0,AB11/M11,0)</f>
        <v>2.5435988200589971E-3</v>
      </c>
      <c r="AB11" s="55">
        <f>SUM(AB8:AB10)</f>
        <v>116.40780000000001</v>
      </c>
      <c r="AC11" s="54">
        <f>IF(M11&gt;0,AD11/M11,0)</f>
        <v>2.4633728832076911E-3</v>
      </c>
      <c r="AD11" s="55">
        <f>SUM(AD8:AD10)</f>
        <v>112.73625999999999</v>
      </c>
      <c r="AE11" s="54">
        <f>IF(M11&gt;0,(AE8*M8+AE9*M9+AE10*M10)/M11,0)</f>
        <v>3.2339211187588766E-4</v>
      </c>
      <c r="AF11" s="54">
        <f>IF(K11&gt;0,(K8*AF8+K9*AF9+K10*AF10)/K11,0)</f>
        <v>3.2338123125842736E-4</v>
      </c>
      <c r="AG11" s="51">
        <f>SUM(AG8:AG10)</f>
        <v>14.800039999999999</v>
      </c>
      <c r="AH11" s="52">
        <f>IF(K11&gt;0,(K8*AH8+K9*AH9+K10*AH10)/K11,0)</f>
        <v>0.20197846404636841</v>
      </c>
      <c r="AI11" s="57">
        <f>SUM(AI8:AI10)</f>
        <v>83.264065700000003</v>
      </c>
      <c r="AJ11" s="52">
        <f>IF(AND(AD11&gt;0),((AD8*AJ8+AD9*AJ9+AD10*AJ10)/AD11),0)</f>
        <v>0.87011260739909713</v>
      </c>
      <c r="AK11" s="56">
        <f t="shared" si="0"/>
        <v>0</v>
      </c>
      <c r="AL11" s="50">
        <f>SUM(AL8:AL10)</f>
        <v>452</v>
      </c>
      <c r="AM11" s="20">
        <f>IF(AL11&gt;0,(AM8*AL8+AM9*AL9+AM10*AL10)/AL11,0)</f>
        <v>8.6623893805309729E-2</v>
      </c>
      <c r="AN11" s="52">
        <f>IF(K11&gt;0,(AN8*K8+AN9*K9+AN10*K10)/K11,0)</f>
        <v>0</v>
      </c>
      <c r="AO11" s="136">
        <f>IF(K11&gt;0,(AO8*K8+AO9*K9+AO10*K10)/K11,0)</f>
        <v>0.21371146732677251</v>
      </c>
      <c r="AP11" s="57">
        <f>SUM(AP8:AP10)</f>
        <v>0</v>
      </c>
      <c r="AQ11" s="137">
        <f>SUM(AQ8:AQ10)</f>
        <v>87.573923000000008</v>
      </c>
      <c r="AR11" s="55"/>
      <c r="AS11" s="55">
        <f>SUM(AS8:AS10)</f>
        <v>0</v>
      </c>
      <c r="AT11" s="102"/>
      <c r="AU11" s="103">
        <f>AT10</f>
        <v>2566.56</v>
      </c>
      <c r="AV11" s="50">
        <f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10" t="s">
        <v>49</v>
      </c>
      <c r="D12" s="11">
        <v>5930</v>
      </c>
      <c r="E12" s="11">
        <v>0</v>
      </c>
      <c r="F12" s="11">
        <v>8195</v>
      </c>
      <c r="G12" s="12">
        <v>0.6</v>
      </c>
      <c r="H12" s="12">
        <v>5</v>
      </c>
      <c r="I12" s="11">
        <v>9213</v>
      </c>
      <c r="J12" s="12">
        <v>5</v>
      </c>
      <c r="K12" s="11">
        <v>16450</v>
      </c>
      <c r="L12" s="13">
        <v>7.9000000000000001E-2</v>
      </c>
      <c r="M12" s="23">
        <f>ROUND(K12*(1-L12),0)</f>
        <v>15150</v>
      </c>
      <c r="N12" s="14">
        <v>0.73899999999999999</v>
      </c>
      <c r="O12" s="24">
        <f>M12*N12</f>
        <v>11195.85</v>
      </c>
      <c r="P12" s="13">
        <v>0.17399999999999999</v>
      </c>
      <c r="Q12" s="24">
        <f>M12*P12</f>
        <v>2636.1</v>
      </c>
      <c r="R12" s="15">
        <v>8.6999999999999994E-2</v>
      </c>
      <c r="S12" s="143">
        <v>0.2276</v>
      </c>
      <c r="T12" s="24">
        <f>M12*R12</f>
        <v>1318.05</v>
      </c>
      <c r="U12" s="25">
        <v>0.23200000000000001</v>
      </c>
      <c r="V12" s="24">
        <f>M12*U12</f>
        <v>3514.8</v>
      </c>
      <c r="W12" s="15">
        <v>0.49099999999999999</v>
      </c>
      <c r="X12" s="24">
        <f>M12*W12</f>
        <v>7438.65</v>
      </c>
      <c r="Y12" s="15">
        <v>0.4</v>
      </c>
      <c r="Z12" s="24">
        <f>Y12*M12</f>
        <v>6060</v>
      </c>
      <c r="AA12" s="145">
        <v>2.3900000000000002E-3</v>
      </c>
      <c r="AB12" s="18">
        <f>M12*AA12</f>
        <v>36.208500000000001</v>
      </c>
      <c r="AC12" s="16">
        <v>2.4399999999999999E-3</v>
      </c>
      <c r="AD12" s="17">
        <f>M12*AC12</f>
        <v>36.966000000000001</v>
      </c>
      <c r="AE12" s="26">
        <f>IF(M12&gt;0,(AG12+AP12)/M12,0)</f>
        <v>3.2000000000000003E-4</v>
      </c>
      <c r="AF12" s="16">
        <v>3.2000000000000003E-4</v>
      </c>
      <c r="AG12" s="23">
        <f>AF12*M12</f>
        <v>4.8480000000000008</v>
      </c>
      <c r="AH12" s="114">
        <v>0.2006</v>
      </c>
      <c r="AI12" s="29">
        <f>AL12*(1-AM12)*AH12</f>
        <v>31.237431999999998</v>
      </c>
      <c r="AJ12" s="27">
        <f>IF(AND(AH12&gt;0,AF12&gt;0,AC12&gt;0),((AC12-AF12)*AH12)/((AH12-AF12)*AC12),0)</f>
        <v>0.87024067944222339</v>
      </c>
      <c r="AK12" s="59">
        <f t="shared" si="0"/>
        <v>0</v>
      </c>
      <c r="AL12" s="11">
        <v>170</v>
      </c>
      <c r="AM12" s="13">
        <v>8.4000000000000005E-2</v>
      </c>
      <c r="AN12" s="14"/>
      <c r="AO12" s="130">
        <v>0.22500000000000001</v>
      </c>
      <c r="AP12" s="29">
        <f>AL12*(1-AM12)*AN12</f>
        <v>0</v>
      </c>
      <c r="AQ12" s="131">
        <f>AL12*(1-AM12)*AO12</f>
        <v>35.036999999999999</v>
      </c>
      <c r="AR12" s="18">
        <v>1.55</v>
      </c>
      <c r="AS12" s="18">
        <v>1103.3800000000001</v>
      </c>
      <c r="AT12" s="98">
        <f>AT10+AL12-AS12</f>
        <v>1633.1799999999998</v>
      </c>
      <c r="AU12" s="99"/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10" t="s">
        <v>51</v>
      </c>
      <c r="D13" s="33">
        <v>19670</v>
      </c>
      <c r="E13" s="33">
        <v>1</v>
      </c>
      <c r="F13" s="33">
        <v>14185</v>
      </c>
      <c r="G13" s="34">
        <v>1.9</v>
      </c>
      <c r="H13" s="34">
        <v>6.2</v>
      </c>
      <c r="I13" s="33">
        <v>15917</v>
      </c>
      <c r="J13" s="34">
        <v>5.0999999999999996</v>
      </c>
      <c r="K13" s="33">
        <v>16416</v>
      </c>
      <c r="L13" s="35">
        <v>7.8E-2</v>
      </c>
      <c r="M13" s="36">
        <f>ROUND(K13*(1-L13),0)</f>
        <v>15136</v>
      </c>
      <c r="N13" s="37">
        <v>0.68500000000000005</v>
      </c>
      <c r="O13" s="24">
        <f>M13*N13</f>
        <v>10368.160000000002</v>
      </c>
      <c r="P13" s="35">
        <v>0.251</v>
      </c>
      <c r="Q13" s="24">
        <f>M13*P13</f>
        <v>3799.136</v>
      </c>
      <c r="R13" s="38">
        <v>6.4000000000000001E-2</v>
      </c>
      <c r="S13" s="134">
        <v>0.2293</v>
      </c>
      <c r="T13" s="24">
        <f>M13*R13</f>
        <v>968.70400000000006</v>
      </c>
      <c r="U13" s="27">
        <v>0.23499999999999999</v>
      </c>
      <c r="V13" s="24">
        <f>M13*U13</f>
        <v>3556.9599999999996</v>
      </c>
      <c r="W13" s="38">
        <v>0.49299999999999999</v>
      </c>
      <c r="X13" s="24">
        <f>M13*W13</f>
        <v>7462.0479999999998</v>
      </c>
      <c r="Y13" s="38">
        <v>0.4</v>
      </c>
      <c r="Z13" s="24">
        <f>Y13*M13</f>
        <v>6054.4000000000005</v>
      </c>
      <c r="AA13" s="146">
        <v>2.5799999999999998E-3</v>
      </c>
      <c r="AB13" s="18">
        <f>M13*AA13</f>
        <v>39.050879999999999</v>
      </c>
      <c r="AC13" s="39">
        <v>2.4399999999999999E-3</v>
      </c>
      <c r="AD13" s="17">
        <f>M13*AC13</f>
        <v>36.931840000000001</v>
      </c>
      <c r="AE13" s="26">
        <f>IF(M13&gt;0,(AG13+AP13)/M13,0)</f>
        <v>2.9999999999999997E-4</v>
      </c>
      <c r="AF13" s="39">
        <v>2.9999999999999997E-4</v>
      </c>
      <c r="AG13" s="36">
        <f>AF13*M13</f>
        <v>4.5407999999999999</v>
      </c>
      <c r="AH13" s="27">
        <v>0.19819999999999999</v>
      </c>
      <c r="AI13" s="40">
        <f>AL13*(1-AM13)*AH13</f>
        <v>31.1130396</v>
      </c>
      <c r="AJ13" s="27">
        <f>IF(AND(AH13&gt;0,AF13&gt;0,AC13&gt;0),((AC13-AF13)*AH13)/((AH13-AF13)*AC13),0)</f>
        <v>0.87837871420406066</v>
      </c>
      <c r="AK13" s="28">
        <f t="shared" si="0"/>
        <v>0</v>
      </c>
      <c r="AL13" s="33">
        <v>171</v>
      </c>
      <c r="AM13" s="35">
        <v>8.2000000000000003E-2</v>
      </c>
      <c r="AN13" s="37"/>
      <c r="AO13" s="132">
        <v>0.2122</v>
      </c>
      <c r="AP13" s="40">
        <f>AL13*(1-AM13)*AN13</f>
        <v>0</v>
      </c>
      <c r="AQ13" s="133">
        <f>AL13*(1-AM13)*AO13</f>
        <v>33.310731600000004</v>
      </c>
      <c r="AR13" s="41">
        <v>1.6</v>
      </c>
      <c r="AS13" s="41"/>
      <c r="AT13" s="110">
        <f>AT12+AL13-AS13</f>
        <v>1804.1799999999998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10" t="s">
        <v>52</v>
      </c>
      <c r="D14" s="42">
        <v>13600</v>
      </c>
      <c r="E14" s="42">
        <v>0</v>
      </c>
      <c r="F14" s="42">
        <v>13578</v>
      </c>
      <c r="G14" s="36">
        <v>1.6</v>
      </c>
      <c r="H14" s="36">
        <v>4.9000000000000004</v>
      </c>
      <c r="I14" s="42">
        <v>15403</v>
      </c>
      <c r="J14" s="36">
        <v>4.3</v>
      </c>
      <c r="K14" s="42">
        <v>15201</v>
      </c>
      <c r="L14" s="38">
        <v>8.3000000000000004E-2</v>
      </c>
      <c r="M14" s="36">
        <f>ROUND(K14*(1-L14),0)</f>
        <v>13939</v>
      </c>
      <c r="N14" s="27">
        <v>0.66600000000000004</v>
      </c>
      <c r="O14" s="24">
        <f>M14*N14</f>
        <v>9283.3739999999998</v>
      </c>
      <c r="P14" s="38">
        <v>0.253</v>
      </c>
      <c r="Q14" s="24">
        <f>M14*P14</f>
        <v>3526.567</v>
      </c>
      <c r="R14" s="38">
        <v>8.1000000000000003E-2</v>
      </c>
      <c r="S14" s="134">
        <v>0.21879999999999999</v>
      </c>
      <c r="T14" s="24">
        <f>M14*R14</f>
        <v>1129.059</v>
      </c>
      <c r="U14" s="27">
        <v>0.22900000000000001</v>
      </c>
      <c r="V14" s="24">
        <f>M14*U14</f>
        <v>3192.0309999999999</v>
      </c>
      <c r="W14" s="38">
        <v>0.49</v>
      </c>
      <c r="X14" s="24">
        <f>M14*W14</f>
        <v>6830.11</v>
      </c>
      <c r="Y14" s="38">
        <v>0.42</v>
      </c>
      <c r="Z14" s="24">
        <f>Y14*M14</f>
        <v>5854.38</v>
      </c>
      <c r="AA14" s="147">
        <v>2.7399999999999998E-3</v>
      </c>
      <c r="AB14" s="148">
        <f>M14*AA14</f>
        <v>38.192859999999996</v>
      </c>
      <c r="AC14" s="46">
        <v>2.4499999999999999E-3</v>
      </c>
      <c r="AD14" s="17">
        <f>M14*AC14</f>
        <v>34.150549999999996</v>
      </c>
      <c r="AE14" s="26">
        <f>IF(M14&gt;0,(AG14+AP14)/M14,0)</f>
        <v>2.9999999999999997E-4</v>
      </c>
      <c r="AF14" s="46">
        <v>2.9999999999999997E-4</v>
      </c>
      <c r="AG14" s="36">
        <f>AF14*M14</f>
        <v>4.1816999999999993</v>
      </c>
      <c r="AH14" s="27">
        <v>0.20430000000000001</v>
      </c>
      <c r="AI14" s="40">
        <f>AL14*(1-AM14)*AH14</f>
        <v>32.516387999999999</v>
      </c>
      <c r="AJ14" s="27">
        <f>IF(AND(AH14&gt;0,AF14&gt;0,AC14&gt;0),((AC14-AF14)*AH14)/((AH14-AF14)*AC14),0)</f>
        <v>0.87884153661464581</v>
      </c>
      <c r="AK14" s="28">
        <f t="shared" si="0"/>
        <v>0</v>
      </c>
      <c r="AL14" s="42">
        <v>173</v>
      </c>
      <c r="AM14" s="38">
        <v>0.08</v>
      </c>
      <c r="AN14" s="27"/>
      <c r="AO14" s="134">
        <v>0.2167</v>
      </c>
      <c r="AP14" s="40">
        <f>AL14*(1-AM14)*AN14</f>
        <v>0</v>
      </c>
      <c r="AQ14" s="135">
        <f>AL14*(1-AM14)*AO14</f>
        <v>34.489972000000002</v>
      </c>
      <c r="AR14" s="17">
        <v>1.55</v>
      </c>
      <c r="AS14" s="17"/>
      <c r="AT14" s="110">
        <f>AT13+AL14-AS14</f>
        <v>1977.1799999999998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>SUM(D12:D14)</f>
        <v>39200</v>
      </c>
      <c r="E15" s="50"/>
      <c r="F15" s="50">
        <f>SUM(F12:F14)</f>
        <v>35958</v>
      </c>
      <c r="G15" s="51"/>
      <c r="H15" s="51"/>
      <c r="I15" s="50">
        <f>SUM(I12:I14)</f>
        <v>40533</v>
      </c>
      <c r="J15" s="51"/>
      <c r="K15" s="50">
        <f>SUM(K12:K14)</f>
        <v>48067</v>
      </c>
      <c r="L15" s="20">
        <f>IF(K15&gt;0,(K12*L12+K13*L13+K14*L14)/K15,0)</f>
        <v>7.9923461002350885E-2</v>
      </c>
      <c r="M15" s="51">
        <f>M12+M13+M14</f>
        <v>44225</v>
      </c>
      <c r="N15" s="52">
        <f>IF(M15&gt;0,O15/M15,0)</f>
        <v>0.69751009609949133</v>
      </c>
      <c r="O15" s="53">
        <f>O12+O13+O14</f>
        <v>30847.384000000002</v>
      </c>
      <c r="P15" s="20">
        <f>IF(M15&gt;0,Q15/M15,0)</f>
        <v>0.22525275296777841</v>
      </c>
      <c r="Q15" s="53">
        <f>Q12+Q13+Q14</f>
        <v>9961.8029999999999</v>
      </c>
      <c r="R15" s="20">
        <f>IF(M15&gt;0,T15/M15,0)</f>
        <v>7.7237150932730356E-2</v>
      </c>
      <c r="S15" s="136"/>
      <c r="T15" s="53">
        <f>T12+T13+T14</f>
        <v>3415.8130000000001</v>
      </c>
      <c r="U15" s="20">
        <f>IF(M15&gt;0,V15/M15,0)</f>
        <v>0.23208119841718489</v>
      </c>
      <c r="V15" s="53">
        <f>V12+V13+V14</f>
        <v>10263.791000000001</v>
      </c>
      <c r="W15" s="20">
        <f>IF(M15&gt;0,X15/M15,0)</f>
        <v>0.49136931599773886</v>
      </c>
      <c r="X15" s="53">
        <f>X12+X13+X14</f>
        <v>21730.808000000001</v>
      </c>
      <c r="Y15" s="20">
        <f>IF(M15&gt;0,Z15/M15,0)</f>
        <v>0.40630367439231208</v>
      </c>
      <c r="Z15" s="53">
        <f>Z12+Z13+Z14</f>
        <v>17968.780000000002</v>
      </c>
      <c r="AA15" s="152">
        <f>IF(M15&gt;0,AB15/M15,0)</f>
        <v>2.5653417750141319E-3</v>
      </c>
      <c r="AB15" s="55">
        <f>SUM(AB12:AB14)</f>
        <v>113.45223999999999</v>
      </c>
      <c r="AC15" s="54">
        <f>IF(M15&gt;0,AD15/M15,0)</f>
        <v>2.4431518371961559E-3</v>
      </c>
      <c r="AD15" s="55">
        <f>SUM(AD12:AD14)</f>
        <v>108.04839</v>
      </c>
      <c r="AE15" s="54">
        <f>IF(M15&gt;0,(AE12*M12+AE13*M13+AE14*M14)/M15,0)</f>
        <v>3.0685132843414356E-4</v>
      </c>
      <c r="AF15" s="54">
        <f>IF(K15&gt;0,(K12*AF12+K13*AF13+K14*AF14)/K15,0)</f>
        <v>3.0684461272806709E-4</v>
      </c>
      <c r="AG15" s="51">
        <f>SUM(AG12:AG14)</f>
        <v>13.570499999999999</v>
      </c>
      <c r="AH15" s="52">
        <f>IF(K15&gt;0,(K12*AH12+K13*AH13+K14*AH14)/K15,0)</f>
        <v>0.20095045457382402</v>
      </c>
      <c r="AI15" s="57">
        <f>SUM(AI12:AI14)</f>
        <v>94.866859599999998</v>
      </c>
      <c r="AJ15" s="52">
        <f>IF(AND(AD15&gt;0),((AD12*AJ12+AD13*AJ13+AD14*AJ14)/AD15),0)</f>
        <v>0.87574077621042412</v>
      </c>
      <c r="AK15" s="56">
        <f t="shared" si="0"/>
        <v>0</v>
      </c>
      <c r="AL15" s="50">
        <f>SUM(AL12:AL14)</f>
        <v>514</v>
      </c>
      <c r="AM15" s="20">
        <f>IF(AL15&gt;0,(AM12*AL12+AM13*AL13+AM14*AL14)/AL15,0)</f>
        <v>8.1988326848249013E-2</v>
      </c>
      <c r="AN15" s="52">
        <f>IF(K15&gt;0,(AN12*K12+AN13*K13+AN14*K14)/K15,0)</f>
        <v>0</v>
      </c>
      <c r="AO15" s="136">
        <f>IF(K15&gt;0,(AO12*K12+AO13*K13+AO14*K14)/K15,0)</f>
        <v>0.21800365947531569</v>
      </c>
      <c r="AP15" s="57">
        <f>SUM(AP12:AP14)</f>
        <v>0</v>
      </c>
      <c r="AQ15" s="137">
        <f>SUM(AQ12:AQ14)</f>
        <v>102.8377036</v>
      </c>
      <c r="AR15" s="55"/>
      <c r="AS15" s="55">
        <f>SUM(AS12:AS14)</f>
        <v>1103.3800000000001</v>
      </c>
      <c r="AT15" s="102"/>
      <c r="AU15" s="103">
        <f>AT14</f>
        <v>1977.1799999999998</v>
      </c>
      <c r="AV15" s="50">
        <f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49</v>
      </c>
      <c r="D16" s="11">
        <v>5056</v>
      </c>
      <c r="E16" s="11">
        <v>0</v>
      </c>
      <c r="F16" s="11">
        <v>9605</v>
      </c>
      <c r="G16" s="12">
        <v>0.9</v>
      </c>
      <c r="H16" s="12">
        <v>5.3</v>
      </c>
      <c r="I16" s="11">
        <v>10565</v>
      </c>
      <c r="J16" s="12">
        <v>5</v>
      </c>
      <c r="K16" s="11">
        <v>11259</v>
      </c>
      <c r="L16" s="13">
        <v>7.5999999999999998E-2</v>
      </c>
      <c r="M16" s="23">
        <f>ROUND(K16*(1-L16),0)</f>
        <v>10403</v>
      </c>
      <c r="N16" s="14">
        <v>0.60399999999999998</v>
      </c>
      <c r="O16" s="24">
        <f>M16*N16</f>
        <v>6283.4119999999994</v>
      </c>
      <c r="P16" s="13">
        <v>0.29199999999999998</v>
      </c>
      <c r="Q16" s="24">
        <f>M16*P16</f>
        <v>3037.6759999999999</v>
      </c>
      <c r="R16" s="15">
        <v>0.104</v>
      </c>
      <c r="S16" s="143">
        <v>0.19650000000000001</v>
      </c>
      <c r="T16" s="24">
        <f>M16*R16</f>
        <v>1081.912</v>
      </c>
      <c r="U16" s="25">
        <v>0.18</v>
      </c>
      <c r="V16" s="24">
        <f>M16*U16</f>
        <v>1872.54</v>
      </c>
      <c r="W16" s="15">
        <v>0.50800000000000001</v>
      </c>
      <c r="X16" s="24">
        <f>M16*W16</f>
        <v>5284.7240000000002</v>
      </c>
      <c r="Y16" s="15">
        <v>0.4</v>
      </c>
      <c r="Z16" s="24">
        <f>Y16*M16</f>
        <v>4161.2</v>
      </c>
      <c r="AA16" s="145">
        <v>2.5100000000000001E-3</v>
      </c>
      <c r="AB16" s="18">
        <f>M16*AA16</f>
        <v>26.111530000000002</v>
      </c>
      <c r="AC16" s="16">
        <v>2.2200000000000002E-3</v>
      </c>
      <c r="AD16" s="17">
        <f>M16*AC16</f>
        <v>23.094660000000001</v>
      </c>
      <c r="AE16" s="26">
        <f>IF(M16&gt;0,(AG16+AP16)/M16,0)</f>
        <v>2.9E-4</v>
      </c>
      <c r="AF16" s="16">
        <v>2.9E-4</v>
      </c>
      <c r="AG16" s="23">
        <f>AF16*M16</f>
        <v>3.0168699999999999</v>
      </c>
      <c r="AH16" s="114">
        <v>0.1948</v>
      </c>
      <c r="AI16" s="29">
        <f>AL16*(1-AM16)*AH16</f>
        <v>22.1503184</v>
      </c>
      <c r="AJ16" s="27">
        <f>IF(AND(AH16&gt;0,AF16&gt;0,AC16&gt;0),((AC16-AF16)*AH16)/((AH16-AF16)*AC16),0)</f>
        <v>0.87066553469309127</v>
      </c>
      <c r="AK16" s="59">
        <f t="shared" si="0"/>
        <v>0</v>
      </c>
      <c r="AL16" s="11">
        <v>124</v>
      </c>
      <c r="AM16" s="13">
        <v>8.3000000000000004E-2</v>
      </c>
      <c r="AN16" s="14"/>
      <c r="AO16" s="130">
        <v>0.21820000000000001</v>
      </c>
      <c r="AP16" s="29">
        <f>AL16*(1-AM16)*AN16</f>
        <v>0</v>
      </c>
      <c r="AQ16" s="131">
        <f>AL16*(1-AM16)*AO16</f>
        <v>24.811085600000002</v>
      </c>
      <c r="AR16" s="18">
        <v>1.55</v>
      </c>
      <c r="AS16" s="18">
        <v>1006.36</v>
      </c>
      <c r="AT16" s="98">
        <f>AT14+AL16-AS16</f>
        <v>1094.8199999999997</v>
      </c>
      <c r="AU16" s="99"/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53</v>
      </c>
      <c r="D17" s="33">
        <v>20228</v>
      </c>
      <c r="E17" s="33">
        <v>3</v>
      </c>
      <c r="F17" s="33">
        <v>13361</v>
      </c>
      <c r="G17" s="34">
        <v>1</v>
      </c>
      <c r="H17" s="34">
        <v>4.5</v>
      </c>
      <c r="I17" s="33">
        <v>15061</v>
      </c>
      <c r="J17" s="34">
        <v>5</v>
      </c>
      <c r="K17" s="33">
        <v>14900</v>
      </c>
      <c r="L17" s="35">
        <v>7.8E-2</v>
      </c>
      <c r="M17" s="36">
        <f>ROUND(K17*(1-L17),0)</f>
        <v>13738</v>
      </c>
      <c r="N17" s="37">
        <v>0.63600000000000001</v>
      </c>
      <c r="O17" s="24">
        <f>M17*N17</f>
        <v>8737.3680000000004</v>
      </c>
      <c r="P17" s="35">
        <v>0.21199999999999999</v>
      </c>
      <c r="Q17" s="24">
        <f>M17*P17</f>
        <v>2912.4560000000001</v>
      </c>
      <c r="R17" s="38">
        <v>0.152</v>
      </c>
      <c r="S17" s="134">
        <v>0.23269999999999999</v>
      </c>
      <c r="T17" s="24">
        <f>M17*R17</f>
        <v>2088.1759999999999</v>
      </c>
      <c r="U17" s="27">
        <v>0.22500000000000001</v>
      </c>
      <c r="V17" s="24">
        <f>M17*U17</f>
        <v>3091.05</v>
      </c>
      <c r="W17" s="38">
        <v>0.496</v>
      </c>
      <c r="X17" s="24">
        <f>M17*W17</f>
        <v>6814.0479999999998</v>
      </c>
      <c r="Y17" s="38">
        <v>0.41</v>
      </c>
      <c r="Z17" s="24">
        <f>Y17*M17</f>
        <v>5632.58</v>
      </c>
      <c r="AA17" s="146">
        <v>2.33E-3</v>
      </c>
      <c r="AB17" s="18">
        <f>M17*AA17</f>
        <v>32.009540000000001</v>
      </c>
      <c r="AC17" s="39">
        <v>2.2200000000000002E-3</v>
      </c>
      <c r="AD17" s="17">
        <f>M17*AC17</f>
        <v>30.498360000000002</v>
      </c>
      <c r="AE17" s="26">
        <f>IF(M17&gt;0,(AG17+AP17)/M17,0)</f>
        <v>2.9999999999999997E-4</v>
      </c>
      <c r="AF17" s="39">
        <v>2.9999999999999997E-4</v>
      </c>
      <c r="AG17" s="36">
        <f>AF17*M17</f>
        <v>4.1213999999999995</v>
      </c>
      <c r="AH17" s="27">
        <v>0.18229999999999999</v>
      </c>
      <c r="AI17" s="40">
        <f>AL17*(1-AM17)*AH17</f>
        <v>23.403673999999999</v>
      </c>
      <c r="AJ17" s="27">
        <f>IF(AND(AH17&gt;0,AF17&gt;0,AC17&gt;0),((AC17-AF17)*AH17)/((AH17-AF17)*AC17),0)</f>
        <v>0.86629046629046624</v>
      </c>
      <c r="AK17" s="28">
        <f t="shared" si="0"/>
        <v>0</v>
      </c>
      <c r="AL17" s="33">
        <v>140</v>
      </c>
      <c r="AM17" s="35">
        <v>8.3000000000000004E-2</v>
      </c>
      <c r="AN17" s="37"/>
      <c r="AO17" s="132">
        <v>0.20569999999999999</v>
      </c>
      <c r="AP17" s="40">
        <f>AL17*(1-AM17)*AN17</f>
        <v>0</v>
      </c>
      <c r="AQ17" s="133">
        <f>AL17*(1-AM17)*AO17</f>
        <v>26.407765999999999</v>
      </c>
      <c r="AR17" s="41">
        <v>1.5</v>
      </c>
      <c r="AS17" s="41"/>
      <c r="AT17" s="110">
        <f>AT16+AL17-AS17</f>
        <v>1234.8199999999997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10" t="s">
        <v>52</v>
      </c>
      <c r="D18" s="42">
        <v>19500</v>
      </c>
      <c r="E18" s="42">
        <v>1</v>
      </c>
      <c r="F18" s="42">
        <v>14199</v>
      </c>
      <c r="G18" s="36">
        <v>0.7</v>
      </c>
      <c r="H18" s="36">
        <v>3.9</v>
      </c>
      <c r="I18" s="42">
        <v>16603</v>
      </c>
      <c r="J18" s="36">
        <v>2.9</v>
      </c>
      <c r="K18" s="42">
        <v>12558</v>
      </c>
      <c r="L18" s="38">
        <v>0.08</v>
      </c>
      <c r="M18" s="36">
        <f>ROUND(K18*(1-L18),0)</f>
        <v>11553</v>
      </c>
      <c r="N18" s="27">
        <v>0.57299999999999995</v>
      </c>
      <c r="O18" s="24">
        <f>M18*N18</f>
        <v>6619.8689999999997</v>
      </c>
      <c r="P18" s="38">
        <v>0.19500000000000001</v>
      </c>
      <c r="Q18" s="24">
        <f>M18*P18</f>
        <v>2252.835</v>
      </c>
      <c r="R18" s="38">
        <v>0.23200000000000001</v>
      </c>
      <c r="S18" s="134">
        <v>0.19389999999999999</v>
      </c>
      <c r="T18" s="24">
        <f>M18*R18</f>
        <v>2680.2960000000003</v>
      </c>
      <c r="U18" s="27">
        <v>0.18</v>
      </c>
      <c r="V18" s="24">
        <f>M18*U18</f>
        <v>2079.54</v>
      </c>
      <c r="W18" s="38">
        <v>0.52300000000000002</v>
      </c>
      <c r="X18" s="24">
        <f>M18*W18</f>
        <v>6042.2190000000001</v>
      </c>
      <c r="Y18" s="38">
        <v>0.4</v>
      </c>
      <c r="Z18" s="24">
        <f>Y18*M18</f>
        <v>4621.2</v>
      </c>
      <c r="AA18" s="147">
        <v>2.2100000000000002E-3</v>
      </c>
      <c r="AB18" s="148">
        <f>M18*AA18</f>
        <v>25.532130000000002</v>
      </c>
      <c r="AC18" s="46">
        <v>2.0799999999999998E-3</v>
      </c>
      <c r="AD18" s="17">
        <f>M18*AC18</f>
        <v>24.030239999999999</v>
      </c>
      <c r="AE18" s="26">
        <f>IF(M18&gt;0,(AG18+AP18)/M18,0)</f>
        <v>2.9999999999999997E-4</v>
      </c>
      <c r="AF18" s="46">
        <v>2.9999999999999997E-4</v>
      </c>
      <c r="AG18" s="36">
        <f>AF18*M18</f>
        <v>3.4658999999999995</v>
      </c>
      <c r="AH18" s="27">
        <v>0.19739999999999999</v>
      </c>
      <c r="AI18" s="40">
        <f>AL18*(1-AM18)*AH18</f>
        <v>25.980998400000001</v>
      </c>
      <c r="AJ18" s="27">
        <f>IF(AND(AH18&gt;0,AF18&gt;0,AC18&gt;0),((AC18-AF18)*AH18)/((AH18-AF18)*AC18),0)</f>
        <v>0.85707177145533309</v>
      </c>
      <c r="AK18" s="28">
        <f t="shared" si="0"/>
        <v>0</v>
      </c>
      <c r="AL18" s="42">
        <v>144</v>
      </c>
      <c r="AM18" s="38">
        <v>8.5999999999999993E-2</v>
      </c>
      <c r="AN18" s="27"/>
      <c r="AO18" s="134">
        <v>0.20669999999999999</v>
      </c>
      <c r="AP18" s="40">
        <f>AL18*(1-AM18)*AN18</f>
        <v>0</v>
      </c>
      <c r="AQ18" s="135">
        <f>AL18*(1-AM18)*AO18</f>
        <v>27.205027200000004</v>
      </c>
      <c r="AR18" s="17">
        <v>1.55</v>
      </c>
      <c r="AS18" s="17"/>
      <c r="AT18" s="110">
        <f>AT17+AL18-AS18</f>
        <v>1378.8199999999997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>SUM(D16:D18)</f>
        <v>44784</v>
      </c>
      <c r="E19" s="50"/>
      <c r="F19" s="50">
        <f>SUM(F16:F18)</f>
        <v>37165</v>
      </c>
      <c r="G19" s="51"/>
      <c r="H19" s="51"/>
      <c r="I19" s="50">
        <f>SUM(I16:I18)</f>
        <v>42229</v>
      </c>
      <c r="J19" s="51"/>
      <c r="K19" s="50">
        <f>SUM(K16:K18)</f>
        <v>38717</v>
      </c>
      <c r="L19" s="20">
        <f>IF(K19&gt;0,(K16*L16+K17*L17+K18*L18)/K19,0)</f>
        <v>7.8067102306480354E-2</v>
      </c>
      <c r="M19" s="51">
        <f>M16+M17+M18</f>
        <v>35694</v>
      </c>
      <c r="N19" s="52">
        <f>IF(M19&gt;0,O19/M19,0)</f>
        <v>0.60628254048299424</v>
      </c>
      <c r="O19" s="53">
        <f>O16+O17+O18</f>
        <v>21640.648999999998</v>
      </c>
      <c r="P19" s="20">
        <f>IF(M19&gt;0,Q19/M19,0)</f>
        <v>0.22981361013055418</v>
      </c>
      <c r="Q19" s="53">
        <f>Q16+Q17+Q18</f>
        <v>8202.9670000000006</v>
      </c>
      <c r="R19" s="20">
        <f>IF(M19&gt;0,T19/M19,0)</f>
        <v>0.1639038493864515</v>
      </c>
      <c r="S19" s="136"/>
      <c r="T19" s="53">
        <f>T16+T17+T18</f>
        <v>5850.384</v>
      </c>
      <c r="U19" s="20">
        <f>IF(M19&gt;0,V19/M19,0)</f>
        <v>0.19731971759959657</v>
      </c>
      <c r="V19" s="53">
        <f>V16+V17+V18</f>
        <v>7043.13</v>
      </c>
      <c r="W19" s="20">
        <f>IF(M19&gt;0,X19/M19,0)</f>
        <v>0.50823642629013288</v>
      </c>
      <c r="X19" s="53">
        <f>X16+X17+X18</f>
        <v>18140.991000000002</v>
      </c>
      <c r="Y19" s="20">
        <f>IF(M19&gt;0,Z19/M19,0)</f>
        <v>0.40384882613324369</v>
      </c>
      <c r="Z19" s="53">
        <f>Z16+Z17+Z18</f>
        <v>14414.98</v>
      </c>
      <c r="AA19" s="152">
        <f>IF(M19&gt;0,AB19/M19,0)</f>
        <v>2.3436207766011092E-3</v>
      </c>
      <c r="AB19" s="55">
        <f>SUM(AB16:AB18)</f>
        <v>83.653199999999998</v>
      </c>
      <c r="AC19" s="54">
        <f>IF(M19&gt;0,AD19/M19,0)</f>
        <v>2.1746865019330978E-3</v>
      </c>
      <c r="AD19" s="55">
        <f>SUM(AD16:AD18)</f>
        <v>77.623260000000002</v>
      </c>
      <c r="AE19" s="54">
        <f>IF(M19&gt;0,(AE16*M16+AE17*M17+AE18*M18)/M19,0)</f>
        <v>2.9708550456659385E-4</v>
      </c>
      <c r="AF19" s="54">
        <f>IF(K19&gt;0,(K16*AF16+K17*AF17+K18*AF18)/K19,0)</f>
        <v>2.9709197510137663E-4</v>
      </c>
      <c r="AG19" s="51">
        <f>SUM(AG16:AG18)</f>
        <v>10.60417</v>
      </c>
      <c r="AH19" s="52">
        <f>IF(K19&gt;0,(K16*AH16+K17*AH17+K18*AH18)/K19,0)</f>
        <v>0.19083277113412711</v>
      </c>
      <c r="AI19" s="57">
        <f>SUM(AI16:AI18)</f>
        <v>71.534990800000003</v>
      </c>
      <c r="AJ19" s="52">
        <f>IF(AND(AD19&gt;0),((AD16*AJ16+AD17*AJ17+AD18*AJ18)/AD19),0)</f>
        <v>0.86473826747609484</v>
      </c>
      <c r="AK19" s="56">
        <f t="shared" si="0"/>
        <v>0</v>
      </c>
      <c r="AL19" s="50">
        <f>SUM(AL16:AL18)</f>
        <v>408</v>
      </c>
      <c r="AM19" s="20">
        <f>IF(AL19&gt;0,(AM16*AL16+AM17*AL17+AM18*AL18)/AL19,0)</f>
        <v>8.4058823529411769E-2</v>
      </c>
      <c r="AN19" s="52">
        <f>IF(K19&gt;0,(AN16*K16+AN17*K17+AN18*K18)/K19,0)</f>
        <v>0</v>
      </c>
      <c r="AO19" s="136">
        <f>IF(K19&gt;0,(AO16*K16+AO17*K17+AO18*K18)/K19,0)</f>
        <v>0.20965938476638171</v>
      </c>
      <c r="AP19" s="57">
        <f>SUM(AP16:AP18)</f>
        <v>0</v>
      </c>
      <c r="AQ19" s="137">
        <f>SUM(AQ16:AQ18)</f>
        <v>78.423878800000011</v>
      </c>
      <c r="AR19" s="55"/>
      <c r="AS19" s="55">
        <f>SUM(AS16:AS18)</f>
        <v>1006.36</v>
      </c>
      <c r="AT19" s="102"/>
      <c r="AU19" s="103">
        <f>AT18</f>
        <v>1378.8199999999997</v>
      </c>
      <c r="AV19" s="50">
        <f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51</v>
      </c>
      <c r="D20" s="11">
        <v>3277</v>
      </c>
      <c r="E20" s="11">
        <v>0</v>
      </c>
      <c r="F20" s="11">
        <v>9735</v>
      </c>
      <c r="G20" s="12">
        <v>0.7</v>
      </c>
      <c r="H20" s="12">
        <v>3.9</v>
      </c>
      <c r="I20" s="11">
        <v>11110</v>
      </c>
      <c r="J20" s="12">
        <v>4.9000000000000004</v>
      </c>
      <c r="K20" s="11">
        <v>15688</v>
      </c>
      <c r="L20" s="13">
        <v>0.08</v>
      </c>
      <c r="M20" s="23">
        <f>ROUND(K20*(1-L20),0)</f>
        <v>14433</v>
      </c>
      <c r="N20" s="14">
        <v>0.55300000000000005</v>
      </c>
      <c r="O20" s="24">
        <f>M20*N20</f>
        <v>7981.4490000000005</v>
      </c>
      <c r="P20" s="13">
        <v>0.23400000000000001</v>
      </c>
      <c r="Q20" s="24">
        <f>M20*P20</f>
        <v>3377.3220000000001</v>
      </c>
      <c r="R20" s="15">
        <v>0.21299999999999999</v>
      </c>
      <c r="S20" s="143">
        <v>0.1966</v>
      </c>
      <c r="T20" s="24">
        <f>M20*R20</f>
        <v>3074.2289999999998</v>
      </c>
      <c r="U20" s="25">
        <v>0.25600000000000001</v>
      </c>
      <c r="V20" s="24">
        <f>M20*U20</f>
        <v>3694.848</v>
      </c>
      <c r="W20" s="15">
        <v>0.48399999999999999</v>
      </c>
      <c r="X20" s="24">
        <f>M20*W20</f>
        <v>6985.5720000000001</v>
      </c>
      <c r="Y20" s="15">
        <v>0.4</v>
      </c>
      <c r="Z20" s="24">
        <f>Y20*M20</f>
        <v>5773.2000000000007</v>
      </c>
      <c r="AA20" s="145">
        <v>2.4299999999999999E-3</v>
      </c>
      <c r="AB20" s="18">
        <f>M20*AA20</f>
        <v>35.072189999999999</v>
      </c>
      <c r="AC20" s="16">
        <v>2.32E-3</v>
      </c>
      <c r="AD20" s="17">
        <f>M20*AC20</f>
        <v>33.484560000000002</v>
      </c>
      <c r="AE20" s="26">
        <f>IF(M20&gt;0,(AG20+AP20)/M20,0)</f>
        <v>3.4000000000000002E-4</v>
      </c>
      <c r="AF20" s="16">
        <v>3.4000000000000002E-4</v>
      </c>
      <c r="AG20" s="23">
        <f>AF20*M20</f>
        <v>4.9072200000000006</v>
      </c>
      <c r="AH20" s="114">
        <v>0.19700000000000001</v>
      </c>
      <c r="AI20" s="29">
        <f>AL20*(1-AM20)*AH20</f>
        <v>24.640957</v>
      </c>
      <c r="AJ20" s="27">
        <f>IF(AND(AH20&gt;0,AF20&gt;0,AC20&gt;0),((AC20-AF20)*AH20)/((AH20-AF20)*AC20),0)</f>
        <v>0.85492377883060922</v>
      </c>
      <c r="AK20" s="59">
        <f t="shared" si="0"/>
        <v>0</v>
      </c>
      <c r="AL20" s="11">
        <v>137</v>
      </c>
      <c r="AM20" s="13">
        <v>8.6999999999999994E-2</v>
      </c>
      <c r="AN20" s="14"/>
      <c r="AO20" s="130">
        <v>0.21729999999999999</v>
      </c>
      <c r="AP20" s="29">
        <f>AL20*(1-AM20)*AN20</f>
        <v>0</v>
      </c>
      <c r="AQ20" s="131">
        <f>AL20*(1-AM20)*AO20</f>
        <v>27.1801013</v>
      </c>
      <c r="AR20" s="18">
        <v>1.6</v>
      </c>
      <c r="AS20" s="18">
        <v>1001.84</v>
      </c>
      <c r="AT20" s="98">
        <f>AT18+AL20-AS20</f>
        <v>513.97999999999968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10" t="s">
        <v>49</v>
      </c>
      <c r="D21" s="33">
        <v>23634</v>
      </c>
      <c r="E21" s="33">
        <v>2</v>
      </c>
      <c r="F21" s="33">
        <v>17269</v>
      </c>
      <c r="G21" s="34">
        <v>0.5</v>
      </c>
      <c r="H21" s="34">
        <v>4.8</v>
      </c>
      <c r="I21" s="33">
        <v>20331</v>
      </c>
      <c r="J21" s="34">
        <v>3.5</v>
      </c>
      <c r="K21" s="33">
        <v>15640</v>
      </c>
      <c r="L21" s="35">
        <v>5.7000000000000002E-2</v>
      </c>
      <c r="M21" s="36">
        <f>ROUND(K21*(1-L21),0)</f>
        <v>14749</v>
      </c>
      <c r="N21" s="37">
        <v>0.61</v>
      </c>
      <c r="O21" s="24">
        <f>M21*N21</f>
        <v>8996.89</v>
      </c>
      <c r="P21" s="35">
        <v>0.22600000000000001</v>
      </c>
      <c r="Q21" s="24">
        <f>M21*P21</f>
        <v>3333.2739999999999</v>
      </c>
      <c r="R21" s="38">
        <v>0.16400000000000001</v>
      </c>
      <c r="S21" s="134">
        <v>0.2319</v>
      </c>
      <c r="T21" s="24">
        <f>M21*R21</f>
        <v>2418.8360000000002</v>
      </c>
      <c r="U21" s="27">
        <v>0.247</v>
      </c>
      <c r="V21" s="24">
        <f>M21*U21</f>
        <v>3643.0030000000002</v>
      </c>
      <c r="W21" s="38">
        <v>0.48599999999999999</v>
      </c>
      <c r="X21" s="24">
        <f>M21*W21</f>
        <v>7168.0140000000001</v>
      </c>
      <c r="Y21" s="38">
        <v>0.4</v>
      </c>
      <c r="Z21" s="24">
        <f>Y21*M21</f>
        <v>5899.6</v>
      </c>
      <c r="AA21" s="146">
        <v>2.49E-3</v>
      </c>
      <c r="AB21" s="18">
        <f>M21*AA21</f>
        <v>36.725009999999997</v>
      </c>
      <c r="AC21" s="39">
        <v>2.4399999999999999E-3</v>
      </c>
      <c r="AD21" s="17">
        <f>M21*AC21</f>
        <v>35.987560000000002</v>
      </c>
      <c r="AE21" s="26">
        <f>IF(M21&gt;0,(AG21+AP21)/M21,0)</f>
        <v>3.4000000000000002E-4</v>
      </c>
      <c r="AF21" s="39">
        <v>3.4000000000000002E-4</v>
      </c>
      <c r="AG21" s="36">
        <f>AF21*M21</f>
        <v>5.0146600000000001</v>
      </c>
      <c r="AH21" s="27">
        <v>0.1961</v>
      </c>
      <c r="AI21" s="40">
        <f>AL21*(1-AM21)*AH21</f>
        <v>30.615720300000003</v>
      </c>
      <c r="AJ21" s="27">
        <f>IF(AND(AH21&gt;0,AF21&gt;0,AC21&gt;0),((AC21-AF21)*AH21)/((AH21-AF21)*AC21),0)</f>
        <v>0.862150542316788</v>
      </c>
      <c r="AK21" s="28">
        <f t="shared" si="0"/>
        <v>0</v>
      </c>
      <c r="AL21" s="33">
        <v>171</v>
      </c>
      <c r="AM21" s="35">
        <v>8.6999999999999994E-2</v>
      </c>
      <c r="AN21" s="37"/>
      <c r="AO21" s="132">
        <v>0.2157</v>
      </c>
      <c r="AP21" s="40">
        <f>AL21*(1-AM21)*AN21</f>
        <v>0</v>
      </c>
      <c r="AQ21" s="133">
        <f>AL21*(1-AM21)*AO21</f>
        <v>33.675731100000007</v>
      </c>
      <c r="AR21" s="41">
        <v>1.7</v>
      </c>
      <c r="AS21" s="41"/>
      <c r="AT21" s="117">
        <f>AT20+AL21-AS21</f>
        <v>684.97999999999968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10" t="s">
        <v>48</v>
      </c>
      <c r="D22" s="42">
        <v>19190</v>
      </c>
      <c r="E22" s="42">
        <v>1</v>
      </c>
      <c r="F22" s="42">
        <v>16905</v>
      </c>
      <c r="G22" s="36">
        <v>0.7</v>
      </c>
      <c r="H22" s="36">
        <v>3.9</v>
      </c>
      <c r="I22" s="42">
        <v>19947</v>
      </c>
      <c r="J22" s="36">
        <v>2.5</v>
      </c>
      <c r="K22" s="42">
        <v>15449</v>
      </c>
      <c r="L22" s="38">
        <v>7.1999999999999995E-2</v>
      </c>
      <c r="M22" s="36">
        <f>ROUND(K22*(1-L22),0)</f>
        <v>14337</v>
      </c>
      <c r="N22" s="27">
        <v>0.38100000000000001</v>
      </c>
      <c r="O22" s="24">
        <f>M22*N22</f>
        <v>5462.3969999999999</v>
      </c>
      <c r="P22" s="38">
        <v>0.38200000000000001</v>
      </c>
      <c r="Q22" s="24">
        <f>M22*P22</f>
        <v>5476.7340000000004</v>
      </c>
      <c r="R22" s="38">
        <v>0.23699999999999999</v>
      </c>
      <c r="S22" s="134">
        <v>0.23499999999999999</v>
      </c>
      <c r="T22" s="24">
        <f>M22*R22</f>
        <v>3397.8689999999997</v>
      </c>
      <c r="U22" s="27">
        <v>0.24199999999999999</v>
      </c>
      <c r="V22" s="24">
        <f>M22*U22</f>
        <v>3469.5540000000001</v>
      </c>
      <c r="W22" s="38">
        <v>0.495</v>
      </c>
      <c r="X22" s="24">
        <f>M22*W22</f>
        <v>7096.8149999999996</v>
      </c>
      <c r="Y22" s="38">
        <v>0.4</v>
      </c>
      <c r="Z22" s="24">
        <f>Y22*M22</f>
        <v>5734.8</v>
      </c>
      <c r="AA22" s="147">
        <v>2.47E-3</v>
      </c>
      <c r="AB22" s="148">
        <f>M22*AA22</f>
        <v>35.412390000000002</v>
      </c>
      <c r="AC22" s="46">
        <v>2.32E-3</v>
      </c>
      <c r="AD22" s="17">
        <f>M22*AC22</f>
        <v>33.261839999999999</v>
      </c>
      <c r="AE22" s="26">
        <f>IF(M22&gt;0,(AG22+AP22)/M22,0)</f>
        <v>3.3999999999999997E-4</v>
      </c>
      <c r="AF22" s="46">
        <v>3.4000000000000002E-4</v>
      </c>
      <c r="AG22" s="36">
        <f>AF22*M22</f>
        <v>4.8745799999999999</v>
      </c>
      <c r="AH22" s="27">
        <v>0.1971</v>
      </c>
      <c r="AI22" s="40">
        <f>AL22*(1-AM22)*AH22</f>
        <v>29.806644599999998</v>
      </c>
      <c r="AJ22" s="27">
        <f>IF(AND(AH22&gt;0,AF22&gt;0,AC22&gt;0),((AC22-AF22)*AH22)/((AH22-AF22)*AC22),0)</f>
        <v>0.85492302893074701</v>
      </c>
      <c r="AK22" s="28">
        <f t="shared" si="0"/>
        <v>0</v>
      </c>
      <c r="AL22" s="42">
        <v>166</v>
      </c>
      <c r="AM22" s="38">
        <v>8.8999999999999996E-2</v>
      </c>
      <c r="AN22" s="27"/>
      <c r="AO22" s="134">
        <v>0.21529999999999999</v>
      </c>
      <c r="AP22" s="40">
        <f>AL22*(1-AM22)*AN22</f>
        <v>0</v>
      </c>
      <c r="AQ22" s="135">
        <f>AL22*(1-AM22)*AO22</f>
        <v>32.558957800000002</v>
      </c>
      <c r="AR22" s="17">
        <v>1.7</v>
      </c>
      <c r="AS22" s="17"/>
      <c r="AT22" s="117">
        <f>AT21+AL22-AS22</f>
        <v>850.97999999999968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>SUM(D20:D22)</f>
        <v>46101</v>
      </c>
      <c r="E23" s="50"/>
      <c r="F23" s="50">
        <f>SUM(F20:F22)</f>
        <v>43909</v>
      </c>
      <c r="G23" s="51"/>
      <c r="H23" s="51"/>
      <c r="I23" s="50">
        <f>SUM(I20:I22)</f>
        <v>51388</v>
      </c>
      <c r="J23" s="51"/>
      <c r="K23" s="50">
        <f>SUM(K20:K22)</f>
        <v>46777</v>
      </c>
      <c r="L23" s="20">
        <f>IF(K23&gt;0,(K20*L20+K21*L21+K22*L22)/K23,0)</f>
        <v>6.9667742694059051E-2</v>
      </c>
      <c r="M23" s="51">
        <f>M20+M21+M22</f>
        <v>43519</v>
      </c>
      <c r="N23" s="52">
        <f>IF(M23&gt;0,O23/M23,0)</f>
        <v>0.51565376042648037</v>
      </c>
      <c r="O23" s="53">
        <f>O20+O21+O22</f>
        <v>22440.736000000001</v>
      </c>
      <c r="P23" s="20">
        <f>IF(M23&gt;0,Q23/M23,0)</f>
        <v>0.28004618672304049</v>
      </c>
      <c r="Q23" s="53">
        <f>Q20+Q21+Q22</f>
        <v>12187.33</v>
      </c>
      <c r="R23" s="20">
        <f>IF(M23&gt;0,T23/M23,0)</f>
        <v>0.20430005285047911</v>
      </c>
      <c r="S23" s="136"/>
      <c r="T23" s="53">
        <f>T20+T21+T22</f>
        <v>8890.9340000000011</v>
      </c>
      <c r="U23" s="20">
        <f>IF(M23&gt;0,V23/M23,0)</f>
        <v>0.24833762264757922</v>
      </c>
      <c r="V23" s="53">
        <f>V20+V21+V22</f>
        <v>10807.405000000001</v>
      </c>
      <c r="W23" s="20">
        <f>IF(M23&gt;0,X23/M23,0)</f>
        <v>0.48830168432179044</v>
      </c>
      <c r="X23" s="53">
        <f>X20+X21+X22</f>
        <v>21250.400999999998</v>
      </c>
      <c r="Y23" s="20">
        <f>IF(M23&gt;0,Z23/M23,0)</f>
        <v>0.40000000000000008</v>
      </c>
      <c r="Z23" s="53">
        <f>Z20+Z21+Z22</f>
        <v>17407.600000000002</v>
      </c>
      <c r="AA23" s="152">
        <f>IF(M23&gt;0,AB23/M23,0)</f>
        <v>2.4635122590133045E-3</v>
      </c>
      <c r="AB23" s="55">
        <f>SUM(AB20:AB22)</f>
        <v>107.20959000000001</v>
      </c>
      <c r="AC23" s="54">
        <f>IF(M23&gt;0,AD23/M23,0)</f>
        <v>2.360669133022358E-3</v>
      </c>
      <c r="AD23" s="55">
        <f>SUM(AD20:AD22)</f>
        <v>102.73396</v>
      </c>
      <c r="AE23" s="54">
        <f>IF(M23&gt;0,(AE20*M20+AE21*M21+AE22*M22)/M23,0)</f>
        <v>3.4000000000000002E-4</v>
      </c>
      <c r="AF23" s="54">
        <f>IF(K23&gt;0,(K20*AF20+K21*AF21+K22*AF22)/K23,0)</f>
        <v>3.4000000000000002E-4</v>
      </c>
      <c r="AG23" s="51">
        <f>SUM(AG20:AG22)</f>
        <v>14.796460000000002</v>
      </c>
      <c r="AH23" s="52">
        <f>IF(K23&gt;0,(K20*AH20+K21*AH21+K22*AH22)/K23,0)</f>
        <v>0.19673210979755007</v>
      </c>
      <c r="AI23" s="57">
        <f>SUM(AI20:AI22)</f>
        <v>85.063321900000005</v>
      </c>
      <c r="AJ23" s="52">
        <f>IF(AND(AD23&gt;0),((AD20*AJ20+AD21*AJ21+AD22*AJ22)/AD23),0)</f>
        <v>0.8574550610036652</v>
      </c>
      <c r="AK23" s="56">
        <f t="shared" si="0"/>
        <v>0</v>
      </c>
      <c r="AL23" s="50">
        <f>SUM(AL20:AL22)</f>
        <v>474</v>
      </c>
      <c r="AM23" s="20">
        <f>IF(AL23&gt;0,(AM20*AL20+AM21*AL21+AM22*AL22)/AL23,0)</f>
        <v>8.7700421940928266E-2</v>
      </c>
      <c r="AN23" s="52">
        <f>IF(K23&gt;0,(AN20*K20+AN21*K21+AN22*K22)/K23,0)</f>
        <v>0</v>
      </c>
      <c r="AO23" s="136">
        <f>IF(K23&gt;0,(AO20*K20+AO21*K21+AO22*K22)/K23,0)</f>
        <v>0.21610449793702033</v>
      </c>
      <c r="AP23" s="57">
        <f>SUM(AP20:AP22)</f>
        <v>0</v>
      </c>
      <c r="AQ23" s="137">
        <f>SUM(AQ20:AQ22)</f>
        <v>93.414790200000013</v>
      </c>
      <c r="AR23" s="55"/>
      <c r="AS23" s="55">
        <f>SUM(AS20:AS22)</f>
        <v>1001.84</v>
      </c>
      <c r="AT23" s="102"/>
      <c r="AU23" s="103">
        <f>AT22</f>
        <v>850.97999999999968</v>
      </c>
      <c r="AV23" s="50">
        <f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10" t="s">
        <v>51</v>
      </c>
      <c r="D24" s="11">
        <v>4705</v>
      </c>
      <c r="E24" s="11">
        <v>0</v>
      </c>
      <c r="F24" s="11">
        <v>8765</v>
      </c>
      <c r="G24" s="12">
        <v>1</v>
      </c>
      <c r="H24" s="12">
        <v>6</v>
      </c>
      <c r="I24" s="11">
        <v>10783</v>
      </c>
      <c r="J24" s="12">
        <v>4.5999999999999996</v>
      </c>
      <c r="K24" s="11">
        <v>14752</v>
      </c>
      <c r="L24" s="13">
        <v>7.3999999999999996E-2</v>
      </c>
      <c r="M24" s="23">
        <f>ROUND(K24*(1-L24),0)</f>
        <v>13660</v>
      </c>
      <c r="N24" s="14">
        <v>0.54400000000000004</v>
      </c>
      <c r="O24" s="24">
        <f>M24*N24</f>
        <v>7431.0400000000009</v>
      </c>
      <c r="P24" s="13">
        <v>0.28399999999999997</v>
      </c>
      <c r="Q24" s="24">
        <f>M24*P24</f>
        <v>3879.4399999999996</v>
      </c>
      <c r="R24" s="15">
        <v>0.17199999999999999</v>
      </c>
      <c r="S24" s="143">
        <v>0.22869999999999999</v>
      </c>
      <c r="T24" s="24">
        <f>M24*R24</f>
        <v>2349.52</v>
      </c>
      <c r="U24" s="25">
        <v>0.247</v>
      </c>
      <c r="V24" s="24">
        <f>M24*U24</f>
        <v>3374.02</v>
      </c>
      <c r="W24" s="15">
        <v>0.48799999999999999</v>
      </c>
      <c r="X24" s="24">
        <f>M24*W24</f>
        <v>6666.08</v>
      </c>
      <c r="Y24" s="15">
        <v>0.41</v>
      </c>
      <c r="Z24" s="24">
        <f>Y24*M24</f>
        <v>5600.5999999999995</v>
      </c>
      <c r="AA24" s="145">
        <v>2.3800000000000002E-3</v>
      </c>
      <c r="AB24" s="18">
        <f>M24*AA24</f>
        <v>32.510800000000003</v>
      </c>
      <c r="AC24" s="16">
        <v>2.2399999999999998E-3</v>
      </c>
      <c r="AD24" s="17">
        <f>M24*AC24</f>
        <v>30.598399999999998</v>
      </c>
      <c r="AE24" s="26">
        <f>IF(M24&gt;0,(AG24+AP24)/M24,0)</f>
        <v>3.5E-4</v>
      </c>
      <c r="AF24" s="16">
        <v>3.5E-4</v>
      </c>
      <c r="AG24" s="23">
        <f>AF24*M24</f>
        <v>4.7809999999999997</v>
      </c>
      <c r="AH24" s="114">
        <v>0.18790000000000001</v>
      </c>
      <c r="AI24" s="29">
        <f>AL24*(1-AM24)*AH24</f>
        <v>24.820650500000003</v>
      </c>
      <c r="AJ24" s="27">
        <f>IF(AND(AH24&gt;0,AF24&gt;0,AC24&gt;0),((AC24-AF24)*AH24)/((AH24-AF24)*AC24),0)</f>
        <v>0.84532458011197009</v>
      </c>
      <c r="AK24" s="59">
        <f t="shared" si="0"/>
        <v>0</v>
      </c>
      <c r="AL24" s="11">
        <v>145</v>
      </c>
      <c r="AM24" s="13">
        <v>8.8999999999999996E-2</v>
      </c>
      <c r="AN24" s="14"/>
      <c r="AO24" s="130">
        <v>0.2132</v>
      </c>
      <c r="AP24" s="29">
        <f>AL24*(1-AM24)*AN24</f>
        <v>0</v>
      </c>
      <c r="AQ24" s="131">
        <f>AL24*(1-AM24)*AO24</f>
        <v>28.162654</v>
      </c>
      <c r="AR24" s="18">
        <v>1.75</v>
      </c>
      <c r="AS24" s="18">
        <v>500.78</v>
      </c>
      <c r="AT24" s="98">
        <f>AT22+AL24-AS24</f>
        <v>495.1999999999997</v>
      </c>
      <c r="AU24" s="99"/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10" t="s">
        <v>53</v>
      </c>
      <c r="D25" s="33">
        <v>19905</v>
      </c>
      <c r="E25" s="33">
        <v>2</v>
      </c>
      <c r="F25" s="33">
        <v>15585</v>
      </c>
      <c r="G25" s="34">
        <v>0.7</v>
      </c>
      <c r="H25" s="34">
        <v>4.7</v>
      </c>
      <c r="I25" s="33">
        <v>18839</v>
      </c>
      <c r="J25" s="34">
        <v>3.1</v>
      </c>
      <c r="K25" s="33">
        <v>14599</v>
      </c>
      <c r="L25" s="35">
        <v>7.6999999999999999E-2</v>
      </c>
      <c r="M25" s="36">
        <f>ROUND(K25*(1-L25),0)</f>
        <v>13475</v>
      </c>
      <c r="N25" s="37">
        <v>0.439</v>
      </c>
      <c r="O25" s="24">
        <f>M25*N25</f>
        <v>5915.5249999999996</v>
      </c>
      <c r="P25" s="35">
        <v>0.27600000000000002</v>
      </c>
      <c r="Q25" s="24">
        <f>M25*P25</f>
        <v>3719.1000000000004</v>
      </c>
      <c r="R25" s="38">
        <v>0.28499999999999998</v>
      </c>
      <c r="S25" s="134">
        <v>0.2165</v>
      </c>
      <c r="T25" s="24">
        <f>M25*R25</f>
        <v>3840.3749999999995</v>
      </c>
      <c r="U25" s="27">
        <v>0.23499999999999999</v>
      </c>
      <c r="V25" s="24">
        <f>M25*U25</f>
        <v>3166.625</v>
      </c>
      <c r="W25" s="38">
        <v>0.498</v>
      </c>
      <c r="X25" s="24">
        <f>M25*W25</f>
        <v>6710.55</v>
      </c>
      <c r="Y25" s="38">
        <v>0.41</v>
      </c>
      <c r="Z25" s="24">
        <f>Y25*M25</f>
        <v>5524.75</v>
      </c>
      <c r="AA25" s="146">
        <v>2.3999999999999998E-3</v>
      </c>
      <c r="AB25" s="18">
        <f>M25*AA25</f>
        <v>32.339999999999996</v>
      </c>
      <c r="AC25" s="39">
        <v>2.2699999999999999E-3</v>
      </c>
      <c r="AD25" s="17">
        <f>M25*AC25</f>
        <v>30.588249999999999</v>
      </c>
      <c r="AE25" s="26">
        <f>IF(M25&gt;0,(AG25+AP25)/M25,0)</f>
        <v>2.48996213729128E-3</v>
      </c>
      <c r="AF25" s="39">
        <v>3.4000000000000002E-4</v>
      </c>
      <c r="AG25" s="36">
        <f>AF25*M25</f>
        <v>4.5815000000000001</v>
      </c>
      <c r="AH25" s="27">
        <v>0.19889999999999999</v>
      </c>
      <c r="AI25" s="40">
        <f>AL25*(1-AM25)*AH25</f>
        <v>29.794623299999998</v>
      </c>
      <c r="AJ25" s="27">
        <f>IF(AND(AH25&gt;0,AF25&gt;0,AC25&gt;0),((AC25-AF25)*AH25)/((AH25-AF25)*AC25),0)</f>
        <v>0.85167612093416212</v>
      </c>
      <c r="AK25" s="28">
        <f t="shared" si="0"/>
        <v>0.86497237287525197</v>
      </c>
      <c r="AL25" s="33">
        <v>163</v>
      </c>
      <c r="AM25" s="35">
        <v>8.1000000000000003E-2</v>
      </c>
      <c r="AN25" s="37">
        <v>0.19339999999999999</v>
      </c>
      <c r="AO25" s="132">
        <v>0.2009</v>
      </c>
      <c r="AP25" s="40">
        <f>AL25*(1-AM25)*AN25</f>
        <v>28.970739799999997</v>
      </c>
      <c r="AQ25" s="133">
        <f>AL25*(1-AM25)*AO25</f>
        <v>30.0942173</v>
      </c>
      <c r="AR25" s="41">
        <v>1.68</v>
      </c>
      <c r="AS25" s="41"/>
      <c r="AT25" s="117">
        <f>AT24+AL25-AS25</f>
        <v>658.1999999999997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10" t="s">
        <v>48</v>
      </c>
      <c r="D26" s="42">
        <v>19318</v>
      </c>
      <c r="E26" s="42">
        <v>0</v>
      </c>
      <c r="F26" s="42">
        <v>17632</v>
      </c>
      <c r="G26" s="36">
        <v>1</v>
      </c>
      <c r="H26" s="36">
        <v>4.8</v>
      </c>
      <c r="I26" s="42">
        <v>20343</v>
      </c>
      <c r="J26" s="36">
        <v>1.4</v>
      </c>
      <c r="K26" s="42">
        <v>14349</v>
      </c>
      <c r="L26" s="38">
        <v>8.5000000000000006E-2</v>
      </c>
      <c r="M26" s="36">
        <f>ROUND(K26*(1-L26),0)</f>
        <v>13129</v>
      </c>
      <c r="N26" s="27">
        <v>0.433</v>
      </c>
      <c r="O26" s="24">
        <f>M26*N26</f>
        <v>5684.857</v>
      </c>
      <c r="P26" s="38">
        <v>0.37</v>
      </c>
      <c r="Q26" s="24">
        <f>M26*P26</f>
        <v>4857.7299999999996</v>
      </c>
      <c r="R26" s="38">
        <v>0.19700000000000001</v>
      </c>
      <c r="S26" s="134">
        <v>0.22689999999999999</v>
      </c>
      <c r="T26" s="24">
        <f>M26*R26</f>
        <v>2586.413</v>
      </c>
      <c r="U26" s="27">
        <v>0.223</v>
      </c>
      <c r="V26" s="24">
        <f>M26*U26</f>
        <v>2927.7669999999998</v>
      </c>
      <c r="W26" s="38">
        <v>0.52200000000000002</v>
      </c>
      <c r="X26" s="24">
        <f>M26*W26</f>
        <v>6853.3380000000006</v>
      </c>
      <c r="Y26" s="38">
        <v>0.41</v>
      </c>
      <c r="Z26" s="24">
        <f>Y26*M26</f>
        <v>5382.8899999999994</v>
      </c>
      <c r="AA26" s="147">
        <v>2.5400000000000002E-3</v>
      </c>
      <c r="AB26" s="148">
        <f>M26*AA26</f>
        <v>33.347660000000005</v>
      </c>
      <c r="AC26" s="46">
        <v>2.2899999999999999E-3</v>
      </c>
      <c r="AD26" s="17">
        <f>M26*AC26</f>
        <v>30.06541</v>
      </c>
      <c r="AE26" s="26">
        <f>IF(M26&gt;0,(AG26+AP26)/M26,0)</f>
        <v>2.7025619011348924E-3</v>
      </c>
      <c r="AF26" s="46">
        <v>3.4000000000000002E-4</v>
      </c>
      <c r="AG26" s="36">
        <f>AF26*M26</f>
        <v>4.4638600000000004</v>
      </c>
      <c r="AH26" s="27">
        <v>0.19900000000000001</v>
      </c>
      <c r="AI26" s="40">
        <f>AL26*(1-AM26)*AH26</f>
        <v>29.562246000000002</v>
      </c>
      <c r="AJ26" s="27">
        <f>IF(AND(AH26&gt;0,AF26&gt;0,AC26&gt;0),((AC26-AF26)*AH26)/((AH26-AF26)*AC26),0)</f>
        <v>0.85298574686205453</v>
      </c>
      <c r="AK26" s="28">
        <f t="shared" si="0"/>
        <v>0.87561926271588342</v>
      </c>
      <c r="AL26" s="42">
        <v>162</v>
      </c>
      <c r="AM26" s="38">
        <v>8.3000000000000004E-2</v>
      </c>
      <c r="AN26" s="27">
        <v>0.20880000000000001</v>
      </c>
      <c r="AO26" s="134">
        <v>0.2082</v>
      </c>
      <c r="AP26" s="40">
        <f>AL26*(1-AM26)*AN26</f>
        <v>31.018075200000002</v>
      </c>
      <c r="AQ26" s="135">
        <f>AL26*(1-AM26)*AO26</f>
        <v>30.928942800000002</v>
      </c>
      <c r="AR26" s="17">
        <v>1.65</v>
      </c>
      <c r="AS26" s="17"/>
      <c r="AT26" s="117">
        <f>AT25+AL26-AS26</f>
        <v>820.1999999999997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>SUM(D24:D26)</f>
        <v>43928</v>
      </c>
      <c r="E27" s="50"/>
      <c r="F27" s="50">
        <f>SUM(F24:F26)</f>
        <v>41982</v>
      </c>
      <c r="G27" s="51"/>
      <c r="H27" s="51"/>
      <c r="I27" s="50">
        <f>SUM(I24:I26)</f>
        <v>49965</v>
      </c>
      <c r="J27" s="51"/>
      <c r="K27" s="50">
        <f>SUM(K24:K26)</f>
        <v>43700</v>
      </c>
      <c r="L27" s="20">
        <f>IF(K27&gt;0,(K24*L24+K25*L25+K26*L26)/K27,0)</f>
        <v>7.8614096109839812E-2</v>
      </c>
      <c r="M27" s="51">
        <f>M24+M25+M26</f>
        <v>40264</v>
      </c>
      <c r="N27" s="52">
        <f>IF(M27&gt;0,O27/M27,0)</f>
        <v>0.47266595469898665</v>
      </c>
      <c r="O27" s="53">
        <f>O24+O25+O26</f>
        <v>19031.421999999999</v>
      </c>
      <c r="P27" s="20">
        <f>IF(M27&gt;0,Q27/M27,0)</f>
        <v>0.30936494138684684</v>
      </c>
      <c r="Q27" s="53">
        <f>Q24+Q25+Q26</f>
        <v>12456.27</v>
      </c>
      <c r="R27" s="20">
        <f>IF(M27&gt;0,T27/M27,0)</f>
        <v>0.21796910391416649</v>
      </c>
      <c r="S27" s="136"/>
      <c r="T27" s="53">
        <f>T24+T25+T26</f>
        <v>8776.3079999999991</v>
      </c>
      <c r="U27" s="20">
        <f>IF(M27&gt;0,V27/M27,0)</f>
        <v>0.23515825551361019</v>
      </c>
      <c r="V27" s="53">
        <f>V24+V25+V26</f>
        <v>9468.4120000000003</v>
      </c>
      <c r="W27" s="20">
        <f>IF(M27&gt;0,X27/M27,0)</f>
        <v>0.50243314126763361</v>
      </c>
      <c r="X27" s="53">
        <f>X24+X25+X26</f>
        <v>20229.968000000001</v>
      </c>
      <c r="Y27" s="20">
        <f>IF(M27&gt;0,Z27/M27,0)</f>
        <v>0.41</v>
      </c>
      <c r="Z27" s="53">
        <f>Z24+Z25+Z26</f>
        <v>16508.239999999998</v>
      </c>
      <c r="AA27" s="152">
        <f>IF(M27&gt;0,AB27/M27,0)</f>
        <v>2.4388649910590103E-3</v>
      </c>
      <c r="AB27" s="55">
        <f>SUM(AB24:AB26)</f>
        <v>98.198459999999997</v>
      </c>
      <c r="AC27" s="54">
        <f>IF(M27&gt;0,AD27/M27,0)</f>
        <v>2.266343632028611E-3</v>
      </c>
      <c r="AD27" s="55">
        <f>SUM(AD24:AD26)</f>
        <v>91.25206</v>
      </c>
      <c r="AE27" s="54">
        <f>IF(M27&gt;0,(AE24*M24+AE25*M25+AE26*M26)/M27,0)</f>
        <v>1.833279728789986E-3</v>
      </c>
      <c r="AF27" s="54">
        <f>IF(K27&gt;0,(K24*AF24+K25*AF25+K26*AF26)/K27,0)</f>
        <v>3.4337574370709383E-4</v>
      </c>
      <c r="AG27" s="51">
        <f>SUM(AG24:AG26)</f>
        <v>13.826360000000001</v>
      </c>
      <c r="AH27" s="52">
        <f>IF(K27&gt;0,(K24*AH24+K25*AH25+K26*AH26)/K27,0)</f>
        <v>0.19521951716247138</v>
      </c>
      <c r="AI27" s="57">
        <f>SUM(AI24:AI26)</f>
        <v>84.177519799999999</v>
      </c>
      <c r="AJ27" s="52">
        <f>IF(AND(AD27&gt;0),((AD24*AJ24+AD25*AJ25+AD26*AJ26)/AD27),0)</f>
        <v>0.8499778299999623</v>
      </c>
      <c r="AK27" s="56">
        <f t="shared" si="0"/>
        <v>0.81479960918239869</v>
      </c>
      <c r="AL27" s="50">
        <f>SUM(AL24:AL26)</f>
        <v>470</v>
      </c>
      <c r="AM27" s="20">
        <f>IF(AL27&gt;0,(AM24*AL24+AM25*AL25+AM26*AL26)/AL27,0)</f>
        <v>8.4157446808510644E-2</v>
      </c>
      <c r="AN27" s="52">
        <f>IF(K27&gt;0,(AN24*K24+AN25*K25+AN26*K26)/K27,0)</f>
        <v>0.13316974370709381</v>
      </c>
      <c r="AO27" s="136">
        <f>IF(K27&gt;0,(AO24*K24+AO25*K25+AO26*K26)/K27,0)</f>
        <v>0.20744913729977121</v>
      </c>
      <c r="AP27" s="57">
        <f>SUM(AP24:AP26)</f>
        <v>59.988815000000002</v>
      </c>
      <c r="AQ27" s="137">
        <f>SUM(AQ24:AQ26)</f>
        <v>89.185814100000002</v>
      </c>
      <c r="AR27" s="55"/>
      <c r="AS27" s="55">
        <f>SUM(AS24:AS26)</f>
        <v>500.78</v>
      </c>
      <c r="AT27" s="102"/>
      <c r="AU27" s="103">
        <f>AT26</f>
        <v>820.1999999999997</v>
      </c>
      <c r="AV27" s="50">
        <f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10" t="s">
        <v>51</v>
      </c>
      <c r="D28" s="11">
        <v>5307</v>
      </c>
      <c r="E28" s="11">
        <v>0</v>
      </c>
      <c r="F28" s="11">
        <v>6526</v>
      </c>
      <c r="G28" s="12">
        <v>1.1000000000000001</v>
      </c>
      <c r="H28" s="12">
        <v>5.8</v>
      </c>
      <c r="I28" s="11">
        <v>8525</v>
      </c>
      <c r="J28" s="12">
        <v>4.0999999999999996</v>
      </c>
      <c r="K28" s="11">
        <v>15112</v>
      </c>
      <c r="L28" s="13">
        <v>8.3000000000000004E-2</v>
      </c>
      <c r="M28" s="23">
        <f>ROUND(K28*(1-L28),0)</f>
        <v>13858</v>
      </c>
      <c r="N28" s="14">
        <v>0.47099999999999997</v>
      </c>
      <c r="O28" s="24">
        <f>M28*N28</f>
        <v>6527.1179999999995</v>
      </c>
      <c r="P28" s="13">
        <v>0.36799999999999999</v>
      </c>
      <c r="Q28" s="24">
        <f>M28*P28</f>
        <v>5099.7439999999997</v>
      </c>
      <c r="R28" s="15">
        <v>0.161</v>
      </c>
      <c r="S28" s="143">
        <v>0.2248</v>
      </c>
      <c r="T28" s="24">
        <f>M28*R28</f>
        <v>2231.1379999999999</v>
      </c>
      <c r="U28" s="25">
        <v>0.23</v>
      </c>
      <c r="V28" s="24">
        <f>M28*U28</f>
        <v>3187.34</v>
      </c>
      <c r="W28" s="15">
        <v>0.499</v>
      </c>
      <c r="X28" s="24">
        <f>M28*W28</f>
        <v>6915.1419999999998</v>
      </c>
      <c r="Y28" s="15">
        <v>0.41</v>
      </c>
      <c r="Z28" s="24">
        <f>Y28*M28</f>
        <v>5681.78</v>
      </c>
      <c r="AA28" s="145">
        <v>2.2699999999999999E-3</v>
      </c>
      <c r="AB28" s="18">
        <f>M28*AA28</f>
        <v>31.457659999999997</v>
      </c>
      <c r="AC28" s="16">
        <v>2.31E-3</v>
      </c>
      <c r="AD28" s="17">
        <f>M28*AC28</f>
        <v>32.011980000000001</v>
      </c>
      <c r="AE28" s="26">
        <f>IF(M28&gt;0,(AG28+AP28)/M28,0)</f>
        <v>2.432418920479146E-3</v>
      </c>
      <c r="AF28" s="16">
        <v>3.4000000000000002E-4</v>
      </c>
      <c r="AG28" s="23">
        <f>AF28*M28</f>
        <v>4.7117200000000006</v>
      </c>
      <c r="AH28" s="114">
        <v>0.2041</v>
      </c>
      <c r="AI28" s="29">
        <f>AL28*(1-AM28)*AH28</f>
        <v>28.168657400000004</v>
      </c>
      <c r="AJ28" s="27">
        <f>IF(AND(AH28&gt;0,AF28&gt;0,AC28&gt;0),((AC28-AF28)*AH28)/((AH28-AF28)*AC28),0)</f>
        <v>0.85423688338882686</v>
      </c>
      <c r="AK28" s="59">
        <f t="shared" si="0"/>
        <v>0.8616157787714116</v>
      </c>
      <c r="AL28" s="33">
        <v>151</v>
      </c>
      <c r="AM28" s="35">
        <v>8.5999999999999993E-2</v>
      </c>
      <c r="AN28" s="14">
        <v>0.21010000000000001</v>
      </c>
      <c r="AO28" s="130">
        <v>0.20960000000000001</v>
      </c>
      <c r="AP28" s="29">
        <f>AL28*(1-AM28)*AN28</f>
        <v>28.996741400000005</v>
      </c>
      <c r="AQ28" s="131">
        <f>AL28*(1-AM28)*AO28</f>
        <v>28.927734400000002</v>
      </c>
      <c r="AR28" s="18">
        <v>1.6</v>
      </c>
      <c r="AS28" s="18">
        <v>503.28</v>
      </c>
      <c r="AT28" s="98">
        <f>AT26+AL28-AS28+AU28</f>
        <v>411.89999999999975</v>
      </c>
      <c r="AU28" s="144">
        <v>-56.02</v>
      </c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10" t="s">
        <v>53</v>
      </c>
      <c r="D29" s="33">
        <v>20085</v>
      </c>
      <c r="E29" s="33">
        <v>2</v>
      </c>
      <c r="F29" s="33">
        <v>16743</v>
      </c>
      <c r="G29" s="34">
        <v>0.7</v>
      </c>
      <c r="H29" s="34">
        <v>4.3</v>
      </c>
      <c r="I29" s="33">
        <v>18340</v>
      </c>
      <c r="J29" s="34">
        <v>2.7</v>
      </c>
      <c r="K29" s="33">
        <v>16610</v>
      </c>
      <c r="L29" s="35">
        <v>7.2999999999999995E-2</v>
      </c>
      <c r="M29" s="36">
        <f>ROUND(K29*(1-L29),0)</f>
        <v>15397</v>
      </c>
      <c r="N29" s="37">
        <v>0.60899999999999999</v>
      </c>
      <c r="O29" s="24">
        <f>M29*N29</f>
        <v>9376.7729999999992</v>
      </c>
      <c r="P29" s="35">
        <v>0.26</v>
      </c>
      <c r="Q29" s="24">
        <f>M29*P29</f>
        <v>4003.2200000000003</v>
      </c>
      <c r="R29" s="38">
        <v>0.13100000000000001</v>
      </c>
      <c r="S29" s="134">
        <v>0.22700000000000001</v>
      </c>
      <c r="T29" s="24">
        <f>M29*R29</f>
        <v>2017.0070000000001</v>
      </c>
      <c r="U29" s="27">
        <v>0.23100000000000001</v>
      </c>
      <c r="V29" s="24">
        <f>M29*U29</f>
        <v>3556.7070000000003</v>
      </c>
      <c r="W29" s="38">
        <v>0.50600000000000001</v>
      </c>
      <c r="X29" s="24">
        <f>M29*W29</f>
        <v>7790.8820000000005</v>
      </c>
      <c r="Y29" s="38">
        <v>0.41</v>
      </c>
      <c r="Z29" s="24">
        <f>Y29*M29</f>
        <v>6312.7699999999995</v>
      </c>
      <c r="AA29" s="146">
        <v>2.66E-3</v>
      </c>
      <c r="AB29" s="18">
        <f>M29*AA29</f>
        <v>40.956020000000002</v>
      </c>
      <c r="AC29" s="39">
        <v>2.5100000000000001E-3</v>
      </c>
      <c r="AD29" s="17">
        <f>M29*AC29</f>
        <v>38.646470000000001</v>
      </c>
      <c r="AE29" s="26">
        <f>IF(M29&gt;0,(AG29+AP29)/M29,0)</f>
        <v>2.6633149314801586E-3</v>
      </c>
      <c r="AF29" s="39">
        <v>3.4000000000000002E-4</v>
      </c>
      <c r="AG29" s="36">
        <f>AF29*M29</f>
        <v>5.2349800000000002</v>
      </c>
      <c r="AH29" s="27">
        <v>0.2082</v>
      </c>
      <c r="AI29" s="40">
        <f>AL29*(1-AM29)*AH29</f>
        <v>32.102358000000002</v>
      </c>
      <c r="AJ29" s="27">
        <f>IF(AND(AH29&gt;0,AF29&gt;0,AC29&gt;0),((AC29-AF29)*AH29)/((AH29-AF29)*AC29),0)</f>
        <v>0.86595597787815359</v>
      </c>
      <c r="AK29" s="28">
        <f t="shared" si="0"/>
        <v>0.87361984843377904</v>
      </c>
      <c r="AL29" s="33">
        <v>170</v>
      </c>
      <c r="AM29" s="35">
        <v>9.2999999999999999E-2</v>
      </c>
      <c r="AN29" s="37">
        <v>0.23200000000000001</v>
      </c>
      <c r="AO29" s="132">
        <v>0.22800000000000001</v>
      </c>
      <c r="AP29" s="40">
        <f>AL29*(1-AM29)*AN29</f>
        <v>35.772080000000003</v>
      </c>
      <c r="AQ29" s="133">
        <f>AL29*(1-AM29)*AO29</f>
        <v>35.155320000000003</v>
      </c>
      <c r="AR29" s="41">
        <v>1.65</v>
      </c>
      <c r="AS29" s="41"/>
      <c r="AT29" s="117">
        <f>AT28+AL29-AS29</f>
        <v>581.89999999999975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10" t="s">
        <v>49</v>
      </c>
      <c r="D30" s="42">
        <v>15400</v>
      </c>
      <c r="E30" s="42">
        <v>3</v>
      </c>
      <c r="F30" s="42">
        <v>15488</v>
      </c>
      <c r="G30" s="36">
        <v>1.3</v>
      </c>
      <c r="H30" s="36">
        <v>4.3</v>
      </c>
      <c r="I30" s="42">
        <v>18425</v>
      </c>
      <c r="J30" s="36">
        <v>1.4</v>
      </c>
      <c r="K30" s="42">
        <v>13633</v>
      </c>
      <c r="L30" s="38">
        <v>7.3999999999999996E-2</v>
      </c>
      <c r="M30" s="36">
        <f>ROUND(K30*(1-L30),0)</f>
        <v>12624</v>
      </c>
      <c r="N30" s="27">
        <v>0.51800000000000002</v>
      </c>
      <c r="O30" s="24">
        <f>M30*N30</f>
        <v>6539.232</v>
      </c>
      <c r="P30" s="38">
        <v>0.39</v>
      </c>
      <c r="Q30" s="24">
        <f>M30*P30</f>
        <v>4923.3600000000006</v>
      </c>
      <c r="R30" s="38">
        <v>9.1999999999999998E-2</v>
      </c>
      <c r="S30" s="134">
        <v>0.216</v>
      </c>
      <c r="T30" s="24">
        <f>M30*R30</f>
        <v>1161.4079999999999</v>
      </c>
      <c r="U30" s="27">
        <v>0.21</v>
      </c>
      <c r="V30" s="24">
        <f>M30*U30</f>
        <v>2651.04</v>
      </c>
      <c r="W30" s="38">
        <v>0.51900000000000002</v>
      </c>
      <c r="X30" s="24">
        <f>M30*W30</f>
        <v>6551.8559999999998</v>
      </c>
      <c r="Y30" s="38">
        <v>0.4</v>
      </c>
      <c r="Z30" s="24">
        <f>Y30*M30</f>
        <v>5049.6000000000004</v>
      </c>
      <c r="AA30" s="147">
        <v>2.6199999999999999E-3</v>
      </c>
      <c r="AB30" s="148">
        <f>M30*AA30</f>
        <v>33.07488</v>
      </c>
      <c r="AC30" s="46">
        <v>2.5000000000000001E-3</v>
      </c>
      <c r="AD30" s="17">
        <f>M30*AC30</f>
        <v>31.560000000000002</v>
      </c>
      <c r="AE30" s="26">
        <f>IF(M30&gt;0,(AG30+AP30)/M30,0)</f>
        <v>3.0808514575411915E-3</v>
      </c>
      <c r="AF30" s="46">
        <v>3.4000000000000002E-4</v>
      </c>
      <c r="AG30" s="36">
        <f>AF30*M30</f>
        <v>4.29216</v>
      </c>
      <c r="AH30" s="27">
        <v>0.20300000000000001</v>
      </c>
      <c r="AI30" s="40">
        <f>AL30*(1-AM30)*AH30</f>
        <v>30.698878000000001</v>
      </c>
      <c r="AJ30" s="27">
        <f>IF(AND(AH30&gt;0,AF30&gt;0,AC30&gt;0),((AC30-AF30)*AH30)/((AH30-AF30)*AC30),0)</f>
        <v>0.86544952136583453</v>
      </c>
      <c r="AK30" s="28">
        <f t="shared" si="0"/>
        <v>0.89096488436023535</v>
      </c>
      <c r="AL30" s="42">
        <v>166</v>
      </c>
      <c r="AM30" s="38">
        <v>8.8999999999999996E-2</v>
      </c>
      <c r="AN30" s="27">
        <v>0.2288</v>
      </c>
      <c r="AO30" s="134">
        <v>0.2243</v>
      </c>
      <c r="AP30" s="40">
        <f>AL30*(1-AM30)*AN30</f>
        <v>34.6005088</v>
      </c>
      <c r="AQ30" s="135">
        <f>AL30*(1-AM30)*AO30</f>
        <v>33.919991799999998</v>
      </c>
      <c r="AR30" s="17">
        <v>1.6</v>
      </c>
      <c r="AS30" s="17"/>
      <c r="AT30" s="117">
        <f>AT29+AL30-AS30</f>
        <v>747.89999999999975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>SUM(D28:D30)</f>
        <v>40792</v>
      </c>
      <c r="E31" s="50"/>
      <c r="F31" s="50">
        <f>SUM(F28:F30)</f>
        <v>38757</v>
      </c>
      <c r="G31" s="51"/>
      <c r="H31" s="51"/>
      <c r="I31" s="50">
        <f>SUM(I28:I30)</f>
        <v>45290</v>
      </c>
      <c r="J31" s="51"/>
      <c r="K31" s="50">
        <f>SUM(K28:K30)</f>
        <v>45355</v>
      </c>
      <c r="L31" s="20">
        <f>IF(K31&gt;0,(K28*L28+K29*L29+K30*L30)/K31,0)</f>
        <v>7.6632521221475028E-2</v>
      </c>
      <c r="M31" s="51">
        <f>M28+M29+M30</f>
        <v>41879</v>
      </c>
      <c r="N31" s="52">
        <f>IF(M31&gt;0,O31/M31,0)</f>
        <v>0.53590398529095729</v>
      </c>
      <c r="O31" s="53">
        <f>O28+O29+O30</f>
        <v>22443.123</v>
      </c>
      <c r="P31" s="20">
        <f>IF(M31&gt;0,Q31/M31,0)</f>
        <v>0.3349249982091263</v>
      </c>
      <c r="Q31" s="53">
        <f>Q28+Q29+Q30</f>
        <v>14026.324000000001</v>
      </c>
      <c r="R31" s="20">
        <f>IF(M31&gt;0,T31/M31,0)</f>
        <v>0.12917101649991641</v>
      </c>
      <c r="S31" s="136"/>
      <c r="T31" s="53">
        <f>T28+T29+T30</f>
        <v>5409.5529999999999</v>
      </c>
      <c r="U31" s="20">
        <f>IF(M31&gt;0,V31/M31,0)</f>
        <v>0.2243388571837914</v>
      </c>
      <c r="V31" s="53">
        <f>V28+V29+V30</f>
        <v>9395.0869999999995</v>
      </c>
      <c r="W31" s="20">
        <f>IF(M31&gt;0,X31/M31,0)</f>
        <v>0.50760237828028365</v>
      </c>
      <c r="X31" s="53">
        <f>X28+X29+X30</f>
        <v>21257.88</v>
      </c>
      <c r="Y31" s="20">
        <f>IF(M31&gt;0,Z31/M31,0)</f>
        <v>0.40698560137539103</v>
      </c>
      <c r="Z31" s="53">
        <f>Z28+Z29+Z30</f>
        <v>17044.150000000001</v>
      </c>
      <c r="AA31" s="152">
        <f>IF(M31&gt;0,AB31/M31,0)</f>
        <v>2.5188891807349746E-3</v>
      </c>
      <c r="AB31" s="55">
        <f>SUM(AB28:AB30)</f>
        <v>105.48856000000001</v>
      </c>
      <c r="AC31" s="54">
        <f>IF(M31&gt;0,AD31/M31,0)</f>
        <v>2.4408044604694477E-3</v>
      </c>
      <c r="AD31" s="55">
        <f>SUM(AD28:AD30)</f>
        <v>102.21845</v>
      </c>
      <c r="AE31" s="54">
        <f>IF(M31&gt;0,(AE28*M28+AE29*M29+AE30*M30)/M31,0)</f>
        <v>2.7127722772750064E-3</v>
      </c>
      <c r="AF31" s="54">
        <f>IF(K31&gt;0,(K28*AF28+K29*AF29+K30*AF30)/K31,0)</f>
        <v>3.4000000000000002E-4</v>
      </c>
      <c r="AG31" s="51">
        <f>SUM(AG28:AG30)</f>
        <v>14.238859999999999</v>
      </c>
      <c r="AH31" s="52">
        <f>IF(K31&gt;0,(K28*AH28+K29*AH29+K30*AH30)/K31,0)</f>
        <v>0.20527086760004409</v>
      </c>
      <c r="AI31" s="57">
        <f>SUM(AI28:AI30)</f>
        <v>90.969893400000018</v>
      </c>
      <c r="AJ31" s="52">
        <f>IF(AND(AD31&gt;0),((AD28*AJ28+AD29*AJ29+AD30*AJ30)/AD31),0)</f>
        <v>0.86212951420218098</v>
      </c>
      <c r="AK31" s="56">
        <f t="shared" si="0"/>
        <v>0.87599813673431048</v>
      </c>
      <c r="AL31" s="50">
        <f>SUM(AL28:AL30)</f>
        <v>487</v>
      </c>
      <c r="AM31" s="20">
        <f>IF(AL31&gt;0,(AM28*AL28+AM29*AL29+AM30*AL30)/AL31,0)</f>
        <v>8.9466119096509242E-2</v>
      </c>
      <c r="AN31" s="52">
        <f>IF(K31&gt;0,(AN28*K28+AN29*K29+AN30*K30)/K31,0)</f>
        <v>0.22374118840260171</v>
      </c>
      <c r="AO31" s="136">
        <f>IF(L31&gt;0,(AO28*K28+AO29*K29+AO30*K30)/K31,0)</f>
        <v>0.22075707419248156</v>
      </c>
      <c r="AP31" s="57">
        <f>SUM(AP28:AP30)</f>
        <v>99.369330200000007</v>
      </c>
      <c r="AQ31" s="137">
        <f>SUM(AQ28:AQ30)</f>
        <v>98.0030462</v>
      </c>
      <c r="AR31" s="55"/>
      <c r="AS31" s="55">
        <f>SUM(AS28:AS30)</f>
        <v>503.28</v>
      </c>
      <c r="AT31" s="102"/>
      <c r="AU31" s="103">
        <f>AT30</f>
        <v>747.89999999999975</v>
      </c>
      <c r="AV31" s="50">
        <f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10" t="s">
        <v>51</v>
      </c>
      <c r="D32" s="11">
        <v>11566</v>
      </c>
      <c r="E32" s="11">
        <v>0</v>
      </c>
      <c r="F32" s="11">
        <v>11518</v>
      </c>
      <c r="G32" s="12">
        <v>1.7</v>
      </c>
      <c r="H32" s="12">
        <v>5.0999999999999996</v>
      </c>
      <c r="I32" s="11">
        <v>13006</v>
      </c>
      <c r="J32" s="12">
        <v>3</v>
      </c>
      <c r="K32" s="11">
        <v>15763</v>
      </c>
      <c r="L32" s="13">
        <v>7.8E-2</v>
      </c>
      <c r="M32" s="23">
        <f>ROUND(K32*(1-L32),0)</f>
        <v>14533</v>
      </c>
      <c r="N32" s="14">
        <v>0.54300000000000004</v>
      </c>
      <c r="O32" s="24">
        <f>M32*N32</f>
        <v>7891.4190000000008</v>
      </c>
      <c r="P32" s="13">
        <v>0.35599999999999998</v>
      </c>
      <c r="Q32" s="24">
        <f>M32*P32</f>
        <v>5173.7479999999996</v>
      </c>
      <c r="R32" s="15">
        <v>0.10100000000000001</v>
      </c>
      <c r="S32" s="143">
        <v>0.2112</v>
      </c>
      <c r="T32" s="24">
        <f>M32*R32</f>
        <v>1467.8330000000001</v>
      </c>
      <c r="U32" s="25">
        <v>0.185</v>
      </c>
      <c r="V32" s="24">
        <f>M32*U32</f>
        <v>2688.605</v>
      </c>
      <c r="W32" s="15">
        <v>0.54100000000000004</v>
      </c>
      <c r="X32" s="24">
        <f>M32*W32</f>
        <v>7862.353000000001</v>
      </c>
      <c r="Y32" s="15">
        <v>0.4</v>
      </c>
      <c r="Z32" s="24">
        <f>Y32*M32</f>
        <v>5813.2000000000007</v>
      </c>
      <c r="AA32" s="145">
        <v>2.5100000000000001E-3</v>
      </c>
      <c r="AB32" s="18">
        <f>M32*AA32</f>
        <v>36.477830000000004</v>
      </c>
      <c r="AC32" s="16">
        <v>2.5300000000000001E-3</v>
      </c>
      <c r="AD32" s="17">
        <f>M32*AC32</f>
        <v>36.76849</v>
      </c>
      <c r="AE32" s="26">
        <f>IF(M32&gt;0,(AG32+AP32)/M32,0)</f>
        <v>1.9463347416225141E-3</v>
      </c>
      <c r="AF32" s="16">
        <v>3.5E-4</v>
      </c>
      <c r="AG32" s="23">
        <f>AF32*M32</f>
        <v>5.0865499999999999</v>
      </c>
      <c r="AH32" s="114">
        <v>0.20080000000000001</v>
      </c>
      <c r="AI32" s="29">
        <f>AL32*(1-AM32)*AH32</f>
        <v>20.149075200000002</v>
      </c>
      <c r="AJ32" s="27">
        <f>IF(AND(AH32&gt;0,AF32&gt;0,AC32&gt;0),((AC32-AF32)*AH32)/((AH32-AF32)*AC32),0)</f>
        <v>0.86316459901979448</v>
      </c>
      <c r="AK32" s="59">
        <f t="shared" si="0"/>
        <v>0.82141831414364097</v>
      </c>
      <c r="AL32" s="33">
        <v>111</v>
      </c>
      <c r="AM32" s="13">
        <v>9.6000000000000002E-2</v>
      </c>
      <c r="AN32" s="14">
        <v>0.23119999999999999</v>
      </c>
      <c r="AO32" s="130">
        <v>0.22239999999999999</v>
      </c>
      <c r="AP32" s="29">
        <f>AL32*(1-AM32)*AN32</f>
        <v>23.1995328</v>
      </c>
      <c r="AQ32" s="131">
        <f>AL32*(1-AM32)*AO32</f>
        <v>22.316505599999999</v>
      </c>
      <c r="AR32" s="18">
        <v>1.6</v>
      </c>
      <c r="AS32" s="18"/>
      <c r="AT32" s="98">
        <f>AT30+AL32-AS32</f>
        <v>858.89999999999975</v>
      </c>
      <c r="AU32" s="99"/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10" t="s">
        <v>48</v>
      </c>
      <c r="D33" s="33">
        <v>20100</v>
      </c>
      <c r="E33" s="33">
        <v>5</v>
      </c>
      <c r="F33" s="33">
        <v>16162</v>
      </c>
      <c r="G33" s="34">
        <v>0.7</v>
      </c>
      <c r="H33" s="34">
        <v>4.2</v>
      </c>
      <c r="I33" s="33">
        <v>18162</v>
      </c>
      <c r="J33" s="34">
        <v>2.6</v>
      </c>
      <c r="K33" s="33">
        <v>16958</v>
      </c>
      <c r="L33" s="35">
        <v>8.7999999999999995E-2</v>
      </c>
      <c r="M33" s="36">
        <f>ROUND(K33*(1-L33),0)</f>
        <v>15466</v>
      </c>
      <c r="N33" s="37">
        <v>0.57299999999999995</v>
      </c>
      <c r="O33" s="24">
        <f>M33*N33</f>
        <v>8862.018</v>
      </c>
      <c r="P33" s="35">
        <v>0.29299999999999998</v>
      </c>
      <c r="Q33" s="24">
        <f>M33*P33</f>
        <v>4531.5379999999996</v>
      </c>
      <c r="R33" s="38">
        <v>0.13400000000000001</v>
      </c>
      <c r="S33" s="134">
        <v>0.2394</v>
      </c>
      <c r="T33" s="24">
        <f>M33*R33</f>
        <v>2072.444</v>
      </c>
      <c r="U33" s="27">
        <v>0.217</v>
      </c>
      <c r="V33" s="24">
        <f>M33*U33</f>
        <v>3356.1219999999998</v>
      </c>
      <c r="W33" s="38">
        <v>0.51100000000000001</v>
      </c>
      <c r="X33" s="24">
        <f>M33*W33</f>
        <v>7903.1260000000002</v>
      </c>
      <c r="Y33" s="38">
        <v>0.41</v>
      </c>
      <c r="Z33" s="24">
        <f>Y33*M33</f>
        <v>6341.0599999999995</v>
      </c>
      <c r="AA33" s="146">
        <v>2.7299999999999998E-3</v>
      </c>
      <c r="AB33" s="18">
        <f>M33*AA33</f>
        <v>42.222179999999994</v>
      </c>
      <c r="AC33" s="39">
        <v>2.64E-3</v>
      </c>
      <c r="AD33" s="17">
        <f>M33*AC33</f>
        <v>40.830239999999996</v>
      </c>
      <c r="AE33" s="26">
        <f>IF(M33&gt;0,(AG33+AP33)/M33,0)</f>
        <v>2.6310521660416397E-3</v>
      </c>
      <c r="AF33" s="39">
        <v>4.0000000000000002E-4</v>
      </c>
      <c r="AG33" s="36">
        <f>AF33*M33</f>
        <v>6.1863999999999999</v>
      </c>
      <c r="AH33" s="27">
        <v>0.20599999999999999</v>
      </c>
      <c r="AI33" s="40">
        <f>AL33*(1-AM33)*AH33</f>
        <v>34.042735999999998</v>
      </c>
      <c r="AJ33" s="27">
        <f>IF(AND(AH33&gt;0,AF33&gt;0,AC33&gt;0),((AC33-AF33)*AH33)/((AH33-AF33)*AC33),0)</f>
        <v>0.85013559721730925</v>
      </c>
      <c r="AK33" s="28">
        <f t="shared" si="0"/>
        <v>0.84959714776142303</v>
      </c>
      <c r="AL33" s="33">
        <v>182</v>
      </c>
      <c r="AM33" s="35">
        <v>9.1999999999999998E-2</v>
      </c>
      <c r="AN33" s="37">
        <v>0.20880000000000001</v>
      </c>
      <c r="AO33" s="132">
        <v>0.2152</v>
      </c>
      <c r="AP33" s="40">
        <f>AL33*(1-AM33)*AN33</f>
        <v>34.5054528</v>
      </c>
      <c r="AQ33" s="133">
        <f>AL33*(1-AM33)*AO33</f>
        <v>35.563091200000002</v>
      </c>
      <c r="AR33" s="41">
        <v>1.65</v>
      </c>
      <c r="AS33" s="41"/>
      <c r="AT33" s="117">
        <f>AT32+AL33-AS33</f>
        <v>1040.8999999999996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10" t="s">
        <v>49</v>
      </c>
      <c r="D34" s="42">
        <v>16574</v>
      </c>
      <c r="E34" s="42">
        <v>3</v>
      </c>
      <c r="F34" s="42">
        <v>15891</v>
      </c>
      <c r="G34" s="36">
        <v>0.8</v>
      </c>
      <c r="H34" s="36">
        <v>2.8</v>
      </c>
      <c r="I34" s="42">
        <v>17838</v>
      </c>
      <c r="J34" s="36">
        <v>2.1</v>
      </c>
      <c r="K34" s="42">
        <v>16980</v>
      </c>
      <c r="L34" s="38">
        <v>8.1000000000000003E-2</v>
      </c>
      <c r="M34" s="36">
        <f>ROUND(K34*(1-L34),0)</f>
        <v>15605</v>
      </c>
      <c r="N34" s="27">
        <v>0.64800000000000002</v>
      </c>
      <c r="O34" s="24">
        <f>M34*N34</f>
        <v>10112.040000000001</v>
      </c>
      <c r="P34" s="38">
        <v>0.25800000000000001</v>
      </c>
      <c r="Q34" s="24">
        <f>M34*P34</f>
        <v>4026.09</v>
      </c>
      <c r="R34" s="38">
        <v>9.4E-2</v>
      </c>
      <c r="S34" s="134">
        <v>0.24529999999999999</v>
      </c>
      <c r="T34" s="24">
        <f>M34*R34</f>
        <v>1466.87</v>
      </c>
      <c r="U34" s="27">
        <v>0.216</v>
      </c>
      <c r="V34" s="24">
        <f>M34*U34</f>
        <v>3370.68</v>
      </c>
      <c r="W34" s="38">
        <v>0.504</v>
      </c>
      <c r="X34" s="24">
        <f>M34*W34</f>
        <v>7864.92</v>
      </c>
      <c r="Y34" s="38">
        <v>0.41</v>
      </c>
      <c r="Z34" s="24">
        <f>Y34*M34</f>
        <v>6398.0499999999993</v>
      </c>
      <c r="AA34" s="147">
        <v>2.8E-3</v>
      </c>
      <c r="AB34" s="148">
        <f>M34*AA34</f>
        <v>43.694000000000003</v>
      </c>
      <c r="AC34" s="46">
        <v>2.7499999999999998E-3</v>
      </c>
      <c r="AD34" s="17">
        <f>M34*AC34</f>
        <v>42.91375</v>
      </c>
      <c r="AE34" s="26">
        <f>IF(M34&gt;0,(AG34+AP34)/M34,0)</f>
        <v>2.553874354373598E-3</v>
      </c>
      <c r="AF34" s="46">
        <v>3.8999999999999999E-4</v>
      </c>
      <c r="AG34" s="36">
        <f>AF34*M34</f>
        <v>6.0859499999999995</v>
      </c>
      <c r="AH34" s="27">
        <v>0.20669999999999999</v>
      </c>
      <c r="AI34" s="40">
        <f>AL34*(1-AM34)*AH34</f>
        <v>30.626118899999998</v>
      </c>
      <c r="AJ34" s="27">
        <f>IF(AND(AH34&gt;0,AF34&gt;0,AC34&gt;0),((AC34-AF34)*AH34)/((AH34-AF34)*AC34),0)</f>
        <v>0.8598040900498366</v>
      </c>
      <c r="AK34" s="28">
        <f t="shared" si="0"/>
        <v>0.84874327764285584</v>
      </c>
      <c r="AL34" s="42">
        <v>163</v>
      </c>
      <c r="AM34" s="38">
        <v>9.0999999999999998E-2</v>
      </c>
      <c r="AN34" s="27">
        <v>0.22789999999999999</v>
      </c>
      <c r="AO34" s="134">
        <v>0.22750000000000001</v>
      </c>
      <c r="AP34" s="40">
        <f>AL34*(1-AM34)*AN34</f>
        <v>33.767259299999999</v>
      </c>
      <c r="AQ34" s="135">
        <f>AL34*(1-AM34)*AO34</f>
        <v>33.707992500000003</v>
      </c>
      <c r="AR34" s="17">
        <v>1.55</v>
      </c>
      <c r="AS34" s="17"/>
      <c r="AT34" s="117">
        <f>AT33+AL34-AS34</f>
        <v>1203.8999999999996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>SUM(D32:D34)</f>
        <v>48240</v>
      </c>
      <c r="E35" s="50"/>
      <c r="F35" s="50">
        <f>SUM(F32:F34)</f>
        <v>43571</v>
      </c>
      <c r="G35" s="51"/>
      <c r="H35" s="51"/>
      <c r="I35" s="50">
        <f>SUM(I32:I34)</f>
        <v>49006</v>
      </c>
      <c r="J35" s="51"/>
      <c r="K35" s="50">
        <f>SUM(K32:K34)</f>
        <v>49701</v>
      </c>
      <c r="L35" s="20">
        <f>IF(K35&gt;0,(K32*L32+K33*L33+K34*L34)/K35,0)</f>
        <v>8.2436932858493794E-2</v>
      </c>
      <c r="M35" s="51">
        <f>M32+M33+M34</f>
        <v>45604</v>
      </c>
      <c r="N35" s="52">
        <f>IF(M35&gt;0,O35/M35,0)</f>
        <v>0.58910352162091051</v>
      </c>
      <c r="O35" s="53">
        <f>O32+O33+O34</f>
        <v>26865.477000000003</v>
      </c>
      <c r="P35" s="20">
        <f>IF(M35&gt;0,Q35/M35,0)</f>
        <v>0.30110025436365234</v>
      </c>
      <c r="Q35" s="53">
        <f>Q32+Q33+Q34</f>
        <v>13731.376</v>
      </c>
      <c r="R35" s="20">
        <f>IF(M35&gt;0,T35/M35,0)</f>
        <v>0.10979622401543725</v>
      </c>
      <c r="S35" s="136"/>
      <c r="T35" s="53">
        <f>T32+T33+T34</f>
        <v>5007.1469999999999</v>
      </c>
      <c r="U35" s="20">
        <f>IF(M35&gt;0,V35/M35,0)</f>
        <v>0.20646011314796947</v>
      </c>
      <c r="V35" s="53">
        <f>V32+V33+V34</f>
        <v>9415.4069999999992</v>
      </c>
      <c r="W35" s="20">
        <f>IF(M35&gt;0,X35/M35,0)</f>
        <v>0.51816505131128854</v>
      </c>
      <c r="X35" s="53">
        <f>X32+X33+X34</f>
        <v>23630.399000000001</v>
      </c>
      <c r="Y35" s="20">
        <f>IF(M35&gt;0,Z35/M35,0)</f>
        <v>0.4068132181387597</v>
      </c>
      <c r="Z35" s="53">
        <f>Z32+Z33+Z34</f>
        <v>18552.309999999998</v>
      </c>
      <c r="AA35" s="152">
        <f>IF(M35&gt;0,AB35/M35,0)</f>
        <v>2.6838437417770369E-3</v>
      </c>
      <c r="AB35" s="55">
        <f>SUM(AB32:AB34)</f>
        <v>122.39400999999999</v>
      </c>
      <c r="AC35" s="54">
        <f>IF(M35&gt;0,AD35/M35,0)</f>
        <v>2.6425857380931493E-3</v>
      </c>
      <c r="AD35" s="55">
        <f>SUM(AD32:AD34)</f>
        <v>120.51247999999998</v>
      </c>
      <c r="AE35" s="54">
        <f>IF(M35&gt;0,(AE32*M32+AE33*M33+AE34*M34)/M35,0)</f>
        <v>2.386438577756337E-3</v>
      </c>
      <c r="AF35" s="54">
        <f>IF(K35&gt;0,(K32*AF32+K33*AF33+K34*AF34)/K35,0)</f>
        <v>3.8072573992475005E-4</v>
      </c>
      <c r="AG35" s="51">
        <f>SUM(AG32:AG34)</f>
        <v>17.358899999999998</v>
      </c>
      <c r="AH35" s="52">
        <f>IF(K35&gt;0,(K32*AH32+K33*AH33+K34*AH34)/K35,0)</f>
        <v>0.20458993581618076</v>
      </c>
      <c r="AI35" s="57">
        <f>SUM(AI32:AI34)</f>
        <v>84.817930099999998</v>
      </c>
      <c r="AJ35" s="52">
        <f>IF(AND(AD35&gt;0),((AD32*AJ32+AD33*AJ33+AD34*AJ34)/AD35),0)</f>
        <v>0.8575536505739122</v>
      </c>
      <c r="AK35" s="56">
        <f t="shared" si="0"/>
        <v>0.84190385501175447</v>
      </c>
      <c r="AL35" s="50">
        <f>SUM(AL32:AL34)</f>
        <v>456</v>
      </c>
      <c r="AM35" s="20">
        <f>IF(AL35&gt;0,(AM32*AL32+AM33*AL33+AM34*AL34)/AL35,0)</f>
        <v>9.261622807017543E-2</v>
      </c>
      <c r="AN35" s="52">
        <f>IF(K35&gt;0,(AN32*K32+AN33*K33+AN34*K34)/K35,0)</f>
        <v>0.22242968954346998</v>
      </c>
      <c r="AO35" s="136">
        <f>IF(L35&gt;0,(AO32*K32+AO33*K33+AO34*K34)/K35,0)</f>
        <v>0.22168573670549888</v>
      </c>
      <c r="AP35" s="57">
        <f>SUM(AP32:AP34)</f>
        <v>91.472244899999993</v>
      </c>
      <c r="AQ35" s="137">
        <f>SUM(AQ32:AQ34)</f>
        <v>91.587589300000005</v>
      </c>
      <c r="AR35" s="55"/>
      <c r="AS35" s="55">
        <f>SUM(AS32:AS34)</f>
        <v>0</v>
      </c>
      <c r="AT35" s="102"/>
      <c r="AU35" s="103">
        <f>AT34</f>
        <v>1203.8999999999996</v>
      </c>
      <c r="AV35" s="50">
        <f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52</v>
      </c>
      <c r="D36" s="11">
        <v>14572</v>
      </c>
      <c r="E36" s="11">
        <v>0</v>
      </c>
      <c r="F36" s="11">
        <v>13658</v>
      </c>
      <c r="G36" s="12">
        <v>1</v>
      </c>
      <c r="H36" s="12">
        <v>4.7</v>
      </c>
      <c r="I36" s="11">
        <v>15536</v>
      </c>
      <c r="J36" s="12">
        <v>2.5</v>
      </c>
      <c r="K36" s="11">
        <v>16981</v>
      </c>
      <c r="L36" s="13">
        <v>8.7999999999999995E-2</v>
      </c>
      <c r="M36" s="23">
        <f>ROUND(K36*(1-L36),0)</f>
        <v>15487</v>
      </c>
      <c r="N36" s="14">
        <v>0.69199999999999995</v>
      </c>
      <c r="O36" s="24">
        <f>M36*N36</f>
        <v>10717.003999999999</v>
      </c>
      <c r="P36" s="13">
        <v>0.22500000000000001</v>
      </c>
      <c r="Q36" s="24">
        <f>M36*P36</f>
        <v>3484.5750000000003</v>
      </c>
      <c r="R36" s="15">
        <v>8.3000000000000004E-2</v>
      </c>
      <c r="S36" s="143">
        <v>0.24440000000000001</v>
      </c>
      <c r="T36" s="24">
        <f>M36*R36</f>
        <v>1285.421</v>
      </c>
      <c r="U36" s="25">
        <v>0.22700000000000001</v>
      </c>
      <c r="V36" s="24">
        <f>M36*U36</f>
        <v>3515.549</v>
      </c>
      <c r="W36" s="15">
        <v>0.50700000000000001</v>
      </c>
      <c r="X36" s="24">
        <f>M36*W36</f>
        <v>7851.9089999999997</v>
      </c>
      <c r="Y36" s="15">
        <v>0.4</v>
      </c>
      <c r="Z36" s="24">
        <f>Y36*M36</f>
        <v>6194.8</v>
      </c>
      <c r="AA36" s="145">
        <v>2.99E-3</v>
      </c>
      <c r="AB36" s="18">
        <f>M36*AA36</f>
        <v>46.306130000000003</v>
      </c>
      <c r="AC36" s="16">
        <v>2.81E-3</v>
      </c>
      <c r="AD36" s="17">
        <f>M36*AC36</f>
        <v>43.518470000000001</v>
      </c>
      <c r="AE36" s="26">
        <f>IF(M36&gt;0,(AG36+AP36)/M36,0)</f>
        <v>3.0004872215406474E-3</v>
      </c>
      <c r="AF36" s="16">
        <v>3.8000000000000002E-4</v>
      </c>
      <c r="AG36" s="23">
        <f>AF36*M36</f>
        <v>5.8850600000000002</v>
      </c>
      <c r="AH36" s="114">
        <v>0.20200000000000001</v>
      </c>
      <c r="AI36" s="29">
        <f>AL36*(1-AM36)*AH36</f>
        <v>36.305864</v>
      </c>
      <c r="AJ36" s="27">
        <f>IF(AND(AH36&gt;0,AF36&gt;0,AC36&gt;0),((AC36-AF36)*AH36)/((AH36-AF36)*AC36),0)</f>
        <v>0.86639854191723187</v>
      </c>
      <c r="AK36" s="59">
        <f t="shared" ref="AK36:AK67" si="1">IF(AND(AE36&gt;0,AN36&gt;0,AF36&gt;0),((AN36*(AE36-AF36))/(AE36*(AN36-AF36))),0)</f>
        <v>0.87482615107042339</v>
      </c>
      <c r="AL36" s="11">
        <v>196</v>
      </c>
      <c r="AM36" s="13">
        <v>8.3000000000000004E-2</v>
      </c>
      <c r="AN36" s="14">
        <v>0.2258</v>
      </c>
      <c r="AO36" s="130">
        <v>0.22040000000000001</v>
      </c>
      <c r="AP36" s="29">
        <f>AL36*(1-AM36)*AN36</f>
        <v>40.583485600000003</v>
      </c>
      <c r="AQ36" s="131">
        <f>AL36*(1-AM36)*AO36</f>
        <v>39.612932800000003</v>
      </c>
      <c r="AR36" s="18">
        <v>1.6</v>
      </c>
      <c r="AS36" s="18"/>
      <c r="AT36" s="98">
        <f>AT34+AL36-AS36</f>
        <v>1399.8999999999996</v>
      </c>
      <c r="AU36" s="99"/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10" t="s">
        <v>48</v>
      </c>
      <c r="D37" s="33">
        <v>19000</v>
      </c>
      <c r="E37" s="33">
        <v>5</v>
      </c>
      <c r="F37" s="33">
        <v>15397</v>
      </c>
      <c r="G37" s="34">
        <v>0.5</v>
      </c>
      <c r="H37" s="34">
        <v>3.3</v>
      </c>
      <c r="I37" s="33">
        <v>17935</v>
      </c>
      <c r="J37" s="34">
        <v>2.2999999999999998</v>
      </c>
      <c r="K37" s="33">
        <v>16984</v>
      </c>
      <c r="L37" s="35">
        <v>0.09</v>
      </c>
      <c r="M37" s="36">
        <f>ROUND(K37*(1-L37),0)</f>
        <v>15455</v>
      </c>
      <c r="N37" s="37">
        <v>0.53</v>
      </c>
      <c r="O37" s="24">
        <f>M37*N37</f>
        <v>8191.1500000000005</v>
      </c>
      <c r="P37" s="35">
        <v>0.34200000000000003</v>
      </c>
      <c r="Q37" s="24">
        <f>M37*P37</f>
        <v>5285.6100000000006</v>
      </c>
      <c r="R37" s="38">
        <v>0.128</v>
      </c>
      <c r="S37" s="134">
        <v>0.24179999999999999</v>
      </c>
      <c r="T37" s="24">
        <f>M37*R37</f>
        <v>1978.24</v>
      </c>
      <c r="U37" s="27">
        <v>0.23799999999999999</v>
      </c>
      <c r="V37" s="24">
        <f>M37*U37</f>
        <v>3678.29</v>
      </c>
      <c r="W37" s="38">
        <v>0.48799999999999999</v>
      </c>
      <c r="X37" s="24">
        <f>M37*W37</f>
        <v>7542.04</v>
      </c>
      <c r="Y37" s="38">
        <v>0.4</v>
      </c>
      <c r="Z37" s="24">
        <f>Y37*M37</f>
        <v>6182</v>
      </c>
      <c r="AA37" s="146">
        <v>2.8800000000000002E-3</v>
      </c>
      <c r="AB37" s="18">
        <f>M37*AA37</f>
        <v>44.510400000000004</v>
      </c>
      <c r="AC37" s="39">
        <v>2.8300000000000001E-3</v>
      </c>
      <c r="AD37" s="17">
        <f>M37*AC37</f>
        <v>43.737650000000002</v>
      </c>
      <c r="AE37" s="26">
        <f>IF(M37&gt;0,(AG37+AP37)/M37,0)</f>
        <v>3.4070732837269491E-3</v>
      </c>
      <c r="AF37" s="39">
        <v>3.8000000000000002E-4</v>
      </c>
      <c r="AG37" s="36">
        <f>AF37*M37</f>
        <v>5.8729000000000005</v>
      </c>
      <c r="AH37" s="27">
        <v>0.20749999999999999</v>
      </c>
      <c r="AI37" s="40">
        <f>AL37*(1-AM37)*AH37</f>
        <v>44.28631</v>
      </c>
      <c r="AJ37" s="27">
        <f>IF(AND(AH37&gt;0,AF37&gt;0,AC37&gt;0),((AC37-AF37)*AH37)/((AH37-AF37)*AC37),0)</f>
        <v>0.86731271334144033</v>
      </c>
      <c r="AK37" s="28">
        <f t="shared" si="1"/>
        <v>0.89001022513208161</v>
      </c>
      <c r="AL37" s="33">
        <v>233</v>
      </c>
      <c r="AM37" s="35">
        <v>8.4000000000000005E-2</v>
      </c>
      <c r="AN37" s="37">
        <v>0.21920000000000001</v>
      </c>
      <c r="AO37" s="132">
        <v>0.21609999999999999</v>
      </c>
      <c r="AP37" s="40">
        <f>AL37*(1-AM37)*AN37</f>
        <v>46.7834176</v>
      </c>
      <c r="AQ37" s="133">
        <f>AL37*(1-AM37)*AO37</f>
        <v>46.121790799999999</v>
      </c>
      <c r="AR37" s="41">
        <v>1.65</v>
      </c>
      <c r="AS37" s="41"/>
      <c r="AT37" s="117">
        <f>AT36+AL37-AS37</f>
        <v>1632.8999999999996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10" t="s">
        <v>49</v>
      </c>
      <c r="D38" s="42">
        <v>16288</v>
      </c>
      <c r="E38" s="42">
        <v>1</v>
      </c>
      <c r="F38" s="42">
        <v>15025</v>
      </c>
      <c r="G38" s="36">
        <v>0.9</v>
      </c>
      <c r="H38" s="36">
        <v>3.9</v>
      </c>
      <c r="I38" s="42">
        <v>17280</v>
      </c>
      <c r="J38" s="36">
        <v>2.4</v>
      </c>
      <c r="K38" s="42">
        <v>16990</v>
      </c>
      <c r="L38" s="38">
        <v>8.2000000000000003E-2</v>
      </c>
      <c r="M38" s="36">
        <f>ROUND(K38*(1-L38),0)</f>
        <v>15597</v>
      </c>
      <c r="N38" s="27">
        <v>0.495</v>
      </c>
      <c r="O38" s="24">
        <f>M38*N38</f>
        <v>7720.5150000000003</v>
      </c>
      <c r="P38" s="38">
        <v>0.41899999999999998</v>
      </c>
      <c r="Q38" s="24">
        <f>M38*P38</f>
        <v>6535.143</v>
      </c>
      <c r="R38" s="38">
        <v>8.5999999999999993E-2</v>
      </c>
      <c r="S38" s="134">
        <v>0.24260000000000001</v>
      </c>
      <c r="T38" s="24">
        <f>M38*R38</f>
        <v>1341.3419999999999</v>
      </c>
      <c r="U38" s="27">
        <v>0.23</v>
      </c>
      <c r="V38" s="24">
        <f>M38*U38</f>
        <v>3587.31</v>
      </c>
      <c r="W38" s="38">
        <v>0.48699999999999999</v>
      </c>
      <c r="X38" s="24">
        <f>M38*W38</f>
        <v>7595.7389999999996</v>
      </c>
      <c r="Y38" s="38">
        <v>0.4</v>
      </c>
      <c r="Z38" s="24">
        <f>Y38*M38</f>
        <v>6238.8</v>
      </c>
      <c r="AA38" s="147">
        <v>2.8999999999999998E-3</v>
      </c>
      <c r="AB38" s="148">
        <f>M38*AA38</f>
        <v>45.231299999999997</v>
      </c>
      <c r="AC38" s="46">
        <v>2.8600000000000001E-3</v>
      </c>
      <c r="AD38" s="17">
        <f>M38*AC38</f>
        <v>44.607420000000005</v>
      </c>
      <c r="AE38" s="26">
        <f>IF(M38&gt;0,(AG38+AP38)/M38,0)</f>
        <v>2.7242974033467979E-3</v>
      </c>
      <c r="AF38" s="46">
        <v>3.8000000000000002E-4</v>
      </c>
      <c r="AG38" s="36">
        <f>AF38*M38</f>
        <v>5.9268600000000005</v>
      </c>
      <c r="AH38" s="27">
        <v>0.2089</v>
      </c>
      <c r="AI38" s="40">
        <f>AL38*(1-AM38)*AH38</f>
        <v>32.614094700000003</v>
      </c>
      <c r="AJ38" s="27">
        <f>IF(AND(AH38&gt;0,AF38&gt;0,AC38&gt;0),((AC38-AF38)*AH38)/((AH38-AF38)*AC38),0)</f>
        <v>0.86871310159244153</v>
      </c>
      <c r="AK38" s="28">
        <f t="shared" si="1"/>
        <v>0.86191298712500131</v>
      </c>
      <c r="AL38" s="42">
        <v>171</v>
      </c>
      <c r="AM38" s="38">
        <v>8.6999999999999994E-2</v>
      </c>
      <c r="AN38" s="27">
        <v>0.23419999999999999</v>
      </c>
      <c r="AO38" s="134">
        <v>0.23069999999999999</v>
      </c>
      <c r="AP38" s="40">
        <f>AL38*(1-AM38)*AN38</f>
        <v>36.564006600000006</v>
      </c>
      <c r="AQ38" s="135">
        <f>AL38*(1-AM38)*AO38</f>
        <v>36.017576099999999</v>
      </c>
      <c r="AR38" s="17">
        <v>1.55</v>
      </c>
      <c r="AS38" s="17"/>
      <c r="AT38" s="117">
        <f>AT37+AL38-AS38</f>
        <v>1803.8999999999996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>SUM(D36:D38)</f>
        <v>49860</v>
      </c>
      <c r="E39" s="50"/>
      <c r="F39" s="50">
        <f>SUM(F36:F38)</f>
        <v>44080</v>
      </c>
      <c r="G39" s="51"/>
      <c r="H39" s="51"/>
      <c r="I39" s="50">
        <f>SUM(I36:I38)</f>
        <v>50751</v>
      </c>
      <c r="J39" s="51"/>
      <c r="K39" s="50">
        <f>SUM(K36:K38)</f>
        <v>50955</v>
      </c>
      <c r="L39" s="20">
        <f>IF(K39&gt;0,(K36*L36+K37*L37+K38*L38)/K39,0)</f>
        <v>8.6666038661564124E-2</v>
      </c>
      <c r="M39" s="51">
        <f>M36+M37+M38</f>
        <v>46539</v>
      </c>
      <c r="N39" s="52">
        <f>IF(M39&gt;0,O39/M39,0)</f>
        <v>0.57217965577257779</v>
      </c>
      <c r="O39" s="53">
        <f>O36+O37+O38</f>
        <v>26628.668999999998</v>
      </c>
      <c r="P39" s="20">
        <f>IF(M39&gt;0,Q39/M39,0)</f>
        <v>0.32887101140978536</v>
      </c>
      <c r="Q39" s="53">
        <f>Q36+Q37+Q38</f>
        <v>15305.328000000001</v>
      </c>
      <c r="R39" s="20">
        <f>IF(M39&gt;0,T39/M39,0)</f>
        <v>9.894933281763682E-2</v>
      </c>
      <c r="S39" s="136"/>
      <c r="T39" s="53">
        <f>T36+T37+T38</f>
        <v>4605.0029999999997</v>
      </c>
      <c r="U39" s="20">
        <f>IF(M39&gt;0,V39/M39,0)</f>
        <v>0.23165837254775562</v>
      </c>
      <c r="V39" s="53">
        <f>V36+V37+V38</f>
        <v>10781.148999999999</v>
      </c>
      <c r="W39" s="20">
        <f>IF(M39&gt;0,X39/M39,0)</f>
        <v>0.49398758030898821</v>
      </c>
      <c r="X39" s="53">
        <f>X36+X37+X38</f>
        <v>22989.688000000002</v>
      </c>
      <c r="Y39" s="20">
        <f>IF(M39&gt;0,Z39/M39,0)</f>
        <v>0.39999999999999997</v>
      </c>
      <c r="Z39" s="53">
        <f>Z36+Z37+Z38</f>
        <v>18615.599999999999</v>
      </c>
      <c r="AA39" s="152">
        <f>IF(M39&gt;0,AB39/M39,0)</f>
        <v>2.923307978254797E-3</v>
      </c>
      <c r="AB39" s="55">
        <f>SUM(AB36:AB38)</f>
        <v>136.04783</v>
      </c>
      <c r="AC39" s="54">
        <f>IF(M39&gt;0,AD39/M39,0)</f>
        <v>2.8333986548915962E-3</v>
      </c>
      <c r="AD39" s="55">
        <f>SUM(AD36:AD38)</f>
        <v>131.86354</v>
      </c>
      <c r="AE39" s="54">
        <f>IF(M39&gt;0,(AE36*M36+AE37*M37+AE38*M38)/M39,0)</f>
        <v>3.0429474161455983E-3</v>
      </c>
      <c r="AF39" s="54">
        <f>IF(K39&gt;0,(K36*AF36+K37*AF37+K38*AF38)/K39,0)</f>
        <v>3.8000000000000002E-4</v>
      </c>
      <c r="AG39" s="51">
        <f>SUM(AG36:AG38)</f>
        <v>17.684820000000002</v>
      </c>
      <c r="AH39" s="52">
        <f>IF(K39&gt;0,(K36*AH36+K37*AH37+K38*AH38)/K39,0)</f>
        <v>0.20613390246295751</v>
      </c>
      <c r="AI39" s="57">
        <f>SUM(AI36:AI38)</f>
        <v>113.20626870000001</v>
      </c>
      <c r="AJ39" s="52">
        <f>IF(AND(AD39&gt;0),((AD36*AJ36+AD37*AJ37+AD38*AJ38)/AD39),0)</f>
        <v>0.86748474243436635</v>
      </c>
      <c r="AK39" s="56">
        <f t="shared" si="1"/>
        <v>0.87659238181304899</v>
      </c>
      <c r="AL39" s="50">
        <f>SUM(AL36:AL38)</f>
        <v>600</v>
      </c>
      <c r="AM39" s="20">
        <f>IF(AL39&gt;0,(AM36*AL36+AM37*AL37+AM38*AL38)/AL39,0)</f>
        <v>8.452833333333333E-2</v>
      </c>
      <c r="AN39" s="52">
        <f>IF(K39&gt;0,(AN36*K36+AN37*K37+AN38*K38)/K39,0)</f>
        <v>0.22640095378274952</v>
      </c>
      <c r="AO39" s="136">
        <f>IF(L39&gt;0,(AO36*K36+AO37*K37+AO38*K38)/K39,0)</f>
        <v>0.22240109508389755</v>
      </c>
      <c r="AP39" s="57">
        <f>SUM(AP36:AP38)</f>
        <v>123.93090979999999</v>
      </c>
      <c r="AQ39" s="137">
        <f>SUM(AQ36:AQ38)</f>
        <v>121.75229969999999</v>
      </c>
      <c r="AR39" s="55"/>
      <c r="AS39" s="55">
        <f>SUM(AS36:AS38)</f>
        <v>0</v>
      </c>
      <c r="AT39" s="102"/>
      <c r="AU39" s="103">
        <f>AT38</f>
        <v>1803.8999999999996</v>
      </c>
      <c r="AV39" s="50">
        <f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10" t="s">
        <v>52</v>
      </c>
      <c r="D40" s="11">
        <v>4839</v>
      </c>
      <c r="E40" s="11">
        <v>1</v>
      </c>
      <c r="F40" s="11">
        <v>9540</v>
      </c>
      <c r="G40" s="12">
        <v>0.8</v>
      </c>
      <c r="H40" s="12">
        <v>4.8</v>
      </c>
      <c r="I40" s="11">
        <v>11209</v>
      </c>
      <c r="J40" s="12">
        <v>3.9</v>
      </c>
      <c r="K40" s="11">
        <v>16506</v>
      </c>
      <c r="L40" s="13">
        <v>7.8E-2</v>
      </c>
      <c r="M40" s="23">
        <f>ROUND(K40*(1-L40),0)</f>
        <v>15219</v>
      </c>
      <c r="N40" s="14">
        <v>0.64700000000000002</v>
      </c>
      <c r="O40" s="24">
        <f>M40*N40</f>
        <v>9846.6930000000011</v>
      </c>
      <c r="P40" s="13">
        <v>0.28100000000000003</v>
      </c>
      <c r="Q40" s="24">
        <f>M40*P40</f>
        <v>4276.5390000000007</v>
      </c>
      <c r="R40" s="15">
        <v>7.1999999999999995E-2</v>
      </c>
      <c r="S40" s="143">
        <v>0.24510000000000001</v>
      </c>
      <c r="T40" s="24">
        <f>M40*R40</f>
        <v>1095.768</v>
      </c>
      <c r="U40" s="25">
        <v>0.23400000000000001</v>
      </c>
      <c r="V40" s="24">
        <f>M40*U40</f>
        <v>3561.2460000000001</v>
      </c>
      <c r="W40" s="15">
        <v>0.48599999999999999</v>
      </c>
      <c r="X40" s="24">
        <f>M40*W40</f>
        <v>7396.4340000000002</v>
      </c>
      <c r="Y40" s="15">
        <v>0.4</v>
      </c>
      <c r="Z40" s="24">
        <f>Y40*M40</f>
        <v>6087.6</v>
      </c>
      <c r="AA40" s="145">
        <v>2.7399999999999998E-3</v>
      </c>
      <c r="AB40" s="18">
        <f>M40*AA40</f>
        <v>41.700060000000001</v>
      </c>
      <c r="AC40" s="16">
        <v>2.7699999999999999E-3</v>
      </c>
      <c r="AD40" s="17">
        <f>M40*AC40</f>
        <v>42.15663</v>
      </c>
      <c r="AE40" s="26">
        <f>IF(M40&gt;0,(AG40+AP40)/M40,0)</f>
        <v>3.2821023720349569E-3</v>
      </c>
      <c r="AF40" s="16">
        <v>3.6999999999999999E-4</v>
      </c>
      <c r="AG40" s="23">
        <f>AF40*M40</f>
        <v>5.63103</v>
      </c>
      <c r="AH40" s="114">
        <v>0.19819999999999999</v>
      </c>
      <c r="AI40" s="29">
        <f>AL40*(1-AM40)*AH40</f>
        <v>37.944200800000004</v>
      </c>
      <c r="AJ40" s="27">
        <f>IF(AND(AH40&gt;0,AF40&gt;0,AC40&gt;0),((AC40-AF40)*AH40)/((AH40-AF40)*AC40),0)</f>
        <v>0.86804646296796772</v>
      </c>
      <c r="AK40" s="59">
        <f t="shared" si="1"/>
        <v>0.88868774471196799</v>
      </c>
      <c r="AL40" s="11">
        <v>209</v>
      </c>
      <c r="AM40" s="13">
        <v>8.4000000000000005E-2</v>
      </c>
      <c r="AN40" s="14">
        <v>0.23150000000000001</v>
      </c>
      <c r="AO40" s="130">
        <v>0.22700000000000001</v>
      </c>
      <c r="AP40" s="29">
        <f>AL40*(1-AM40)*AN40</f>
        <v>44.319286000000005</v>
      </c>
      <c r="AQ40" s="131">
        <f>AL40*(1-AM40)*AO40</f>
        <v>43.457788000000008</v>
      </c>
      <c r="AR40" s="18">
        <v>1.6</v>
      </c>
      <c r="AS40" s="18"/>
      <c r="AT40" s="98">
        <f>AT38+AL40-AS40</f>
        <v>2012.8999999999996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10" t="s">
        <v>48</v>
      </c>
      <c r="D41" s="33">
        <v>18400</v>
      </c>
      <c r="E41" s="33">
        <v>5</v>
      </c>
      <c r="F41" s="33">
        <v>13850</v>
      </c>
      <c r="G41" s="34">
        <v>0.6</v>
      </c>
      <c r="H41" s="34">
        <v>4.5</v>
      </c>
      <c r="I41" s="33">
        <v>16209</v>
      </c>
      <c r="J41" s="34">
        <v>4.3</v>
      </c>
      <c r="K41" s="33">
        <v>16710</v>
      </c>
      <c r="L41" s="35">
        <v>9.0999999999999998E-2</v>
      </c>
      <c r="M41" s="36">
        <f>ROUND(K41*(1-L41),0)</f>
        <v>15189</v>
      </c>
      <c r="N41" s="37">
        <v>0.52200000000000002</v>
      </c>
      <c r="O41" s="24">
        <f>M41*N41</f>
        <v>7928.6580000000004</v>
      </c>
      <c r="P41" s="35">
        <v>0.35799999999999998</v>
      </c>
      <c r="Q41" s="24">
        <f>M41*P41</f>
        <v>5437.6619999999994</v>
      </c>
      <c r="R41" s="38">
        <v>0.12</v>
      </c>
      <c r="S41" s="134">
        <v>0.24010000000000001</v>
      </c>
      <c r="T41" s="24">
        <f>M41*R41</f>
        <v>1822.6799999999998</v>
      </c>
      <c r="U41" s="27">
        <v>0.215</v>
      </c>
      <c r="V41" s="24">
        <f>M41*U41</f>
        <v>3265.6349999999998</v>
      </c>
      <c r="W41" s="38">
        <v>0.499</v>
      </c>
      <c r="X41" s="24">
        <f>M41*W41</f>
        <v>7579.3109999999997</v>
      </c>
      <c r="Y41" s="38">
        <v>0.4</v>
      </c>
      <c r="Z41" s="24">
        <f>Y41*M41</f>
        <v>6075.6</v>
      </c>
      <c r="AA41" s="146">
        <v>2.9299999999999999E-3</v>
      </c>
      <c r="AB41" s="18">
        <f>M41*AA41</f>
        <v>44.503769999999996</v>
      </c>
      <c r="AC41" s="39">
        <v>2.82E-3</v>
      </c>
      <c r="AD41" s="17">
        <f>M41*AC41</f>
        <v>42.832979999999999</v>
      </c>
      <c r="AE41" s="26">
        <f>IF(M41&gt;0,(AG41+AP41)/M41,0)</f>
        <v>3.9808685759431172E-3</v>
      </c>
      <c r="AF41" s="39">
        <v>3.6000000000000002E-4</v>
      </c>
      <c r="AG41" s="36">
        <f>AF41*M41</f>
        <v>5.4680400000000002</v>
      </c>
      <c r="AH41" s="27">
        <v>0.21329999999999999</v>
      </c>
      <c r="AI41" s="40">
        <f>AL41*(1-AM41)*AH41</f>
        <v>54.511801200000001</v>
      </c>
      <c r="AJ41" s="27">
        <f>IF(AND(AH41&gt;0,AF41&gt;0,AC41&gt;0),((AC41-AF41)*AH41)/((AH41-AF41)*AC41),0)</f>
        <v>0.87381521915073457</v>
      </c>
      <c r="AK41" s="28">
        <f t="shared" si="1"/>
        <v>0.9110916051883845</v>
      </c>
      <c r="AL41" s="33">
        <v>279</v>
      </c>
      <c r="AM41" s="35">
        <v>8.4000000000000005E-2</v>
      </c>
      <c r="AN41" s="37">
        <v>0.2152</v>
      </c>
      <c r="AO41" s="132">
        <v>0.2155</v>
      </c>
      <c r="AP41" s="40">
        <f>AL41*(1-AM41)*AN41</f>
        <v>54.997372800000008</v>
      </c>
      <c r="AQ41" s="133">
        <f>AL41*(1-AM41)*AO41</f>
        <v>55.074042000000006</v>
      </c>
      <c r="AR41" s="41">
        <v>1.7</v>
      </c>
      <c r="AS41" s="41"/>
      <c r="AT41" s="117">
        <f>AT40+AL41-AS41</f>
        <v>2291.8999999999996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10" t="s">
        <v>51</v>
      </c>
      <c r="D42" s="42">
        <v>17101</v>
      </c>
      <c r="E42" s="42">
        <v>1</v>
      </c>
      <c r="F42" s="42">
        <v>14436</v>
      </c>
      <c r="G42" s="36">
        <v>1</v>
      </c>
      <c r="H42" s="36">
        <v>4</v>
      </c>
      <c r="I42" s="42">
        <v>16653</v>
      </c>
      <c r="J42" s="36">
        <v>3.7</v>
      </c>
      <c r="K42" s="42">
        <v>16552</v>
      </c>
      <c r="L42" s="38">
        <v>8.3000000000000004E-2</v>
      </c>
      <c r="M42" s="36">
        <f>ROUND(K42*(1-L42),0)</f>
        <v>15178</v>
      </c>
      <c r="N42" s="27">
        <v>0.71799999999999997</v>
      </c>
      <c r="O42" s="24">
        <f>M42*N42</f>
        <v>10897.804</v>
      </c>
      <c r="P42" s="38">
        <v>0.17499999999999999</v>
      </c>
      <c r="Q42" s="24">
        <f>M42*P42</f>
        <v>2656.1499999999996</v>
      </c>
      <c r="R42" s="38">
        <v>0.107</v>
      </c>
      <c r="S42" s="134">
        <v>0.23960000000000001</v>
      </c>
      <c r="T42" s="24">
        <f>M42*R42</f>
        <v>1624.046</v>
      </c>
      <c r="U42" s="27">
        <v>0.219</v>
      </c>
      <c r="V42" s="24">
        <f>M42*U42</f>
        <v>3323.982</v>
      </c>
      <c r="W42" s="38">
        <v>0.504</v>
      </c>
      <c r="X42" s="24">
        <f>M42*W42</f>
        <v>7649.7120000000004</v>
      </c>
      <c r="Y42" s="38">
        <v>0.41</v>
      </c>
      <c r="Z42" s="24">
        <f>Y42*M42</f>
        <v>6222.98</v>
      </c>
      <c r="AA42" s="147">
        <v>2.98E-3</v>
      </c>
      <c r="AB42" s="148">
        <f>M42*AA42</f>
        <v>45.230440000000002</v>
      </c>
      <c r="AC42" s="46">
        <v>2.81E-3</v>
      </c>
      <c r="AD42" s="17">
        <f>M42*AC42</f>
        <v>42.650179999999999</v>
      </c>
      <c r="AE42" s="26">
        <f>IF(M42&gt;0,(AG42+AP42)/M42,0)</f>
        <v>3.250663855580445E-3</v>
      </c>
      <c r="AF42" s="46">
        <v>3.6000000000000002E-4</v>
      </c>
      <c r="AG42" s="36">
        <f>AF42*M42</f>
        <v>5.46408</v>
      </c>
      <c r="AH42" s="27">
        <v>0.21460000000000001</v>
      </c>
      <c r="AI42" s="40">
        <f>AL42*(1-AM42)*AH42</f>
        <v>37.185888000000006</v>
      </c>
      <c r="AJ42" s="27">
        <f>IF(AND(AH42&gt;0,AF42&gt;0,AC42&gt;0),((AC42-AF42)*AH42)/((AH42-AF42)*AC42),0)</f>
        <v>0.87335120223037854</v>
      </c>
      <c r="AK42" s="28">
        <f t="shared" si="1"/>
        <v>0.89051953220871283</v>
      </c>
      <c r="AL42" s="42">
        <v>190</v>
      </c>
      <c r="AM42" s="38">
        <v>8.7999999999999995E-2</v>
      </c>
      <c r="AN42" s="27">
        <v>0.25319999999999998</v>
      </c>
      <c r="AO42" s="134">
        <v>0.24399999999999999</v>
      </c>
      <c r="AP42" s="40">
        <f>AL42*(1-AM42)*AN42</f>
        <v>43.874495999999994</v>
      </c>
      <c r="AQ42" s="135">
        <f>AL42*(1-AM42)*AO42</f>
        <v>42.280319999999996</v>
      </c>
      <c r="AR42" s="17">
        <v>1.6</v>
      </c>
      <c r="AS42" s="17"/>
      <c r="AT42" s="117">
        <f>AT41+AL42-AS42</f>
        <v>2481.8999999999996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>SUM(D40:D42)</f>
        <v>40340</v>
      </c>
      <c r="E43" s="50"/>
      <c r="F43" s="50">
        <f>SUM(F40:F42)</f>
        <v>37826</v>
      </c>
      <c r="G43" s="51"/>
      <c r="H43" s="51"/>
      <c r="I43" s="50">
        <f>SUM(I40:I42)</f>
        <v>44071</v>
      </c>
      <c r="J43" s="51"/>
      <c r="K43" s="50">
        <f>SUM(K40:K42)</f>
        <v>49768</v>
      </c>
      <c r="L43" s="20">
        <f>IF(K43&gt;0,(K40*L40+K41*L41+K42*L42)/K43,0)</f>
        <v>8.4027768847452181E-2</v>
      </c>
      <c r="M43" s="51">
        <f>M40+M41+M42</f>
        <v>45586</v>
      </c>
      <c r="N43" s="52">
        <f>IF(M43&gt;0,O43/M43,0)</f>
        <v>0.62899036985039269</v>
      </c>
      <c r="O43" s="53">
        <f>O40+O41+O42</f>
        <v>28673.155000000002</v>
      </c>
      <c r="P43" s="20">
        <f>IF(M43&gt;0,Q43/M43,0)</f>
        <v>0.27136294037643138</v>
      </c>
      <c r="Q43" s="53">
        <f>Q40+Q41+Q42</f>
        <v>12370.351000000001</v>
      </c>
      <c r="R43" s="20">
        <f>IF(M43&gt;0,T43/M43,0)</f>
        <v>9.9646689773175964E-2</v>
      </c>
      <c r="S43" s="136"/>
      <c r="T43" s="53">
        <f>T40+T41+T42</f>
        <v>4542.4939999999997</v>
      </c>
      <c r="U43" s="20">
        <f>IF(M43&gt;0,V43/M43,0)</f>
        <v>0.22267500987145175</v>
      </c>
      <c r="V43" s="53">
        <f>V40+V41+V42</f>
        <v>10150.862999999999</v>
      </c>
      <c r="W43" s="20">
        <f>IF(M43&gt;0,X43/M43,0)</f>
        <v>0.49632468301671562</v>
      </c>
      <c r="X43" s="53">
        <f>X40+X41+X42</f>
        <v>22625.456999999999</v>
      </c>
      <c r="Y43" s="20">
        <f>IF(M43&gt;0,Z43/M43,0)</f>
        <v>0.40332953099635854</v>
      </c>
      <c r="Z43" s="53">
        <f>Z40+Z41+Z42</f>
        <v>18386.18</v>
      </c>
      <c r="AA43" s="152">
        <f>IF(M43&gt;0,AB43/M43,0)</f>
        <v>2.8832156802527089E-3</v>
      </c>
      <c r="AB43" s="55">
        <f>SUM(AB40:AB42)</f>
        <v>131.43427</v>
      </c>
      <c r="AC43" s="54">
        <f>IF(M43&gt;0,AD43/M43,0)</f>
        <v>2.7999778440749353E-3</v>
      </c>
      <c r="AD43" s="55">
        <f>SUM(AD40:AD42)</f>
        <v>127.63979</v>
      </c>
      <c r="AE43" s="54">
        <f>IF(M43&gt;0,(AE40*M40+AE41*M41+AE42*M42)/M43,0)</f>
        <v>3.504459807835739E-3</v>
      </c>
      <c r="AF43" s="54">
        <f>IF(K43&gt;0,(K40*AF40+K41*AF41+K42*AF42)/K43,0)</f>
        <v>3.6331658897283397E-4</v>
      </c>
      <c r="AG43" s="51">
        <f>SUM(AG40:AG42)</f>
        <v>16.56315</v>
      </c>
      <c r="AH43" s="52">
        <f>IF(K43&gt;0,(K40*AH40+K41*AH41+K42*AH42)/K43,0)</f>
        <v>0.20872430879279857</v>
      </c>
      <c r="AI43" s="57">
        <f>SUM(AI40:AI42)</f>
        <v>129.64189000000002</v>
      </c>
      <c r="AJ43" s="52">
        <f>IF(AND(AD43&gt;0),((AD40*AJ40+AD41*AJ41+AD42*AJ42)/AD43),0)</f>
        <v>0.87175487632869331</v>
      </c>
      <c r="AK43" s="56">
        <f t="shared" si="1"/>
        <v>0.89772572009784968</v>
      </c>
      <c r="AL43" s="50">
        <f>SUM(AL40:AL42)</f>
        <v>678</v>
      </c>
      <c r="AM43" s="20">
        <f>IF(AL43&gt;0,(AM40*AL40+AM41*AL41+AM42*AL42)/AL43,0)</f>
        <v>8.5120943952802369E-2</v>
      </c>
      <c r="AN43" s="52">
        <f>IF(K43&gt;0,(AN40*K40+AN41*K41+AN42*K42)/K43,0)</f>
        <v>0.23324420109307184</v>
      </c>
      <c r="AO43" s="136">
        <f>IF(L43&gt;0,(AO40*K40+AO41*K41+AO42*K42)/K43,0)</f>
        <v>0.22879269811927344</v>
      </c>
      <c r="AP43" s="57">
        <f>SUM(AP40:AP42)</f>
        <v>143.19115479999999</v>
      </c>
      <c r="AQ43" s="137">
        <f>SUM(AQ40:AQ42)</f>
        <v>140.81215</v>
      </c>
      <c r="AR43" s="55"/>
      <c r="AS43" s="55">
        <f>SUM(AS40:AS42)</f>
        <v>0</v>
      </c>
      <c r="AT43" s="102"/>
      <c r="AU43" s="103">
        <f>AT42</f>
        <v>2481.8999999999996</v>
      </c>
      <c r="AV43" s="50">
        <f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10" t="s">
        <v>52</v>
      </c>
      <c r="D44" s="11">
        <v>3969</v>
      </c>
      <c r="E44" s="11">
        <v>1</v>
      </c>
      <c r="F44" s="11">
        <v>8727</v>
      </c>
      <c r="G44" s="12">
        <v>0.8</v>
      </c>
      <c r="H44" s="12">
        <v>4.2</v>
      </c>
      <c r="I44" s="11">
        <v>10415</v>
      </c>
      <c r="J44" s="12">
        <v>4.2</v>
      </c>
      <c r="K44" s="11">
        <v>15085</v>
      </c>
      <c r="L44" s="13">
        <v>8.6999999999999994E-2</v>
      </c>
      <c r="M44" s="23">
        <f>ROUND(K44*(1-L44),0)</f>
        <v>13773</v>
      </c>
      <c r="N44" s="14">
        <v>0.60499999999999998</v>
      </c>
      <c r="O44" s="24">
        <f>M44*N44</f>
        <v>8332.6649999999991</v>
      </c>
      <c r="P44" s="13">
        <v>0.29199999999999998</v>
      </c>
      <c r="Q44" s="24">
        <f>M44*P44</f>
        <v>4021.7159999999999</v>
      </c>
      <c r="R44" s="15">
        <v>0.10299999999999999</v>
      </c>
      <c r="S44" s="143">
        <v>0.2445</v>
      </c>
      <c r="T44" s="24">
        <f>M44*R44</f>
        <v>1418.6189999999999</v>
      </c>
      <c r="U44" s="25">
        <v>0.214</v>
      </c>
      <c r="V44" s="24">
        <f>M44*U44</f>
        <v>2947.422</v>
      </c>
      <c r="W44" s="15">
        <v>0.51300000000000001</v>
      </c>
      <c r="X44" s="24">
        <f>M44*W44</f>
        <v>7065.549</v>
      </c>
      <c r="Y44" s="15">
        <v>0.39</v>
      </c>
      <c r="Z44" s="24">
        <f>Y44*M44</f>
        <v>5371.47</v>
      </c>
      <c r="AA44" s="145">
        <v>2.7100000000000002E-3</v>
      </c>
      <c r="AB44" s="18">
        <f>M44*AA44</f>
        <v>37.324830000000006</v>
      </c>
      <c r="AC44" s="16">
        <v>2.6800000000000001E-3</v>
      </c>
      <c r="AD44" s="17">
        <f>M44*AC44</f>
        <v>36.911639999999998</v>
      </c>
      <c r="AE44" s="26">
        <f>IF(M44&gt;0,(AG44+AP44)/M44,0)</f>
        <v>2.8071066869962973E-3</v>
      </c>
      <c r="AF44" s="16">
        <v>3.6999999999999999E-4</v>
      </c>
      <c r="AG44" s="23">
        <f>AF44*M44</f>
        <v>5.0960099999999997</v>
      </c>
      <c r="AH44" s="114">
        <v>0.2097</v>
      </c>
      <c r="AI44" s="29">
        <f>AL44*(1-AM44)*AH44</f>
        <v>31.117802399999999</v>
      </c>
      <c r="AJ44" s="27">
        <f>IF(AND(AH44&gt;0,AF44&gt;0,AC44&gt;0),((AC44-AF44)*AH44)/((AH44-AF44)*AC44),0)</f>
        <v>0.86346381597007094</v>
      </c>
      <c r="AK44" s="59">
        <f t="shared" si="1"/>
        <v>0.86961413161880274</v>
      </c>
      <c r="AL44" s="11">
        <v>162</v>
      </c>
      <c r="AM44" s="13">
        <v>8.4000000000000005E-2</v>
      </c>
      <c r="AN44" s="14">
        <v>0.22620000000000001</v>
      </c>
      <c r="AO44" s="130">
        <v>0.22789999999999999</v>
      </c>
      <c r="AP44" s="29">
        <f>AL44*(1-AM44)*AN44</f>
        <v>33.566270400000001</v>
      </c>
      <c r="AQ44" s="131">
        <f>AL44*(1-AM44)*AO44</f>
        <v>33.818536799999997</v>
      </c>
      <c r="AR44" s="18">
        <v>1.5</v>
      </c>
      <c r="AS44" s="18">
        <v>1000.68</v>
      </c>
      <c r="AT44" s="98">
        <f>AT42+AL44-AS44</f>
        <v>1643.2199999999998</v>
      </c>
      <c r="AU44" s="99"/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10" t="s">
        <v>48</v>
      </c>
      <c r="D45" s="33">
        <v>17200</v>
      </c>
      <c r="E45" s="33">
        <v>7</v>
      </c>
      <c r="F45" s="33">
        <v>13891</v>
      </c>
      <c r="G45" s="34">
        <v>0.6</v>
      </c>
      <c r="H45" s="34">
        <v>4.8</v>
      </c>
      <c r="I45" s="33">
        <v>16320</v>
      </c>
      <c r="J45" s="34">
        <v>4.5999999999999996</v>
      </c>
      <c r="K45" s="33">
        <v>15193</v>
      </c>
      <c r="L45" s="35">
        <v>8.5999999999999993E-2</v>
      </c>
      <c r="M45" s="36">
        <f>ROUND(K45*(1-L45),0)</f>
        <v>13886</v>
      </c>
      <c r="N45" s="37">
        <v>0.60399999999999998</v>
      </c>
      <c r="O45" s="24">
        <f>M45*N45</f>
        <v>8387.1440000000002</v>
      </c>
      <c r="P45" s="35">
        <v>0.34</v>
      </c>
      <c r="Q45" s="24">
        <f>M45*P45</f>
        <v>4721.2400000000007</v>
      </c>
      <c r="R45" s="38">
        <v>5.6000000000000001E-2</v>
      </c>
      <c r="S45" s="134">
        <v>0.24340000000000001</v>
      </c>
      <c r="T45" s="24">
        <f>M45*R45</f>
        <v>777.61599999999999</v>
      </c>
      <c r="U45" s="27">
        <v>0.222</v>
      </c>
      <c r="V45" s="24">
        <f>M45*U45</f>
        <v>3082.692</v>
      </c>
      <c r="W45" s="38">
        <v>0.51</v>
      </c>
      <c r="X45" s="24">
        <f>M45*W45</f>
        <v>7081.86</v>
      </c>
      <c r="Y45" s="38">
        <v>0.4</v>
      </c>
      <c r="Z45" s="24">
        <f>Y45*M45</f>
        <v>5554.4000000000005</v>
      </c>
      <c r="AA45" s="146">
        <v>2.7699999999999999E-3</v>
      </c>
      <c r="AB45" s="18">
        <f>M45*AA45</f>
        <v>38.464219999999997</v>
      </c>
      <c r="AC45" s="39">
        <v>2.7000000000000001E-3</v>
      </c>
      <c r="AD45" s="17">
        <f>M45*AC45</f>
        <v>37.492200000000004</v>
      </c>
      <c r="AE45" s="26">
        <f>IF(M45&gt;0,(AG45+AP45)/M45,0)</f>
        <v>2.8606839622641518E-3</v>
      </c>
      <c r="AF45" s="39">
        <v>3.6000000000000002E-4</v>
      </c>
      <c r="AG45" s="36">
        <f>AF45*M45</f>
        <v>4.9989600000000003</v>
      </c>
      <c r="AH45" s="27">
        <v>0.2094</v>
      </c>
      <c r="AI45" s="40">
        <f>AL45*(1-AM45)*AH45</f>
        <v>31.683267000000001</v>
      </c>
      <c r="AJ45" s="27">
        <f>IF(AND(AH45&gt;0,AF45&gt;0,AC45&gt;0),((AC45-AF45)*AH45)/((AH45-AF45)*AC45),0)</f>
        <v>0.86815920398009949</v>
      </c>
      <c r="AK45" s="28">
        <f t="shared" si="1"/>
        <v>0.87552934880006494</v>
      </c>
      <c r="AL45" s="33">
        <v>165</v>
      </c>
      <c r="AM45" s="35">
        <v>8.3000000000000004E-2</v>
      </c>
      <c r="AN45" s="37">
        <v>0.22950000000000001</v>
      </c>
      <c r="AO45" s="132">
        <v>0.23499999999999999</v>
      </c>
      <c r="AP45" s="40">
        <f>AL45*(1-AM45)*AN45</f>
        <v>34.724497500000005</v>
      </c>
      <c r="AQ45" s="133">
        <f>AL45*(1-AM45)*AO45</f>
        <v>35.556674999999998</v>
      </c>
      <c r="AR45" s="41">
        <v>1.5</v>
      </c>
      <c r="AS45" s="41"/>
      <c r="AT45" s="117">
        <f>AT44+AL45-AS45</f>
        <v>1808.2199999999998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10" t="s">
        <v>51</v>
      </c>
      <c r="D46" s="42">
        <v>14656</v>
      </c>
      <c r="E46" s="42">
        <v>3</v>
      </c>
      <c r="F46" s="42">
        <v>14312</v>
      </c>
      <c r="G46" s="36">
        <v>1.1000000000000001</v>
      </c>
      <c r="H46" s="36">
        <v>5.2</v>
      </c>
      <c r="I46" s="42">
        <v>16768</v>
      </c>
      <c r="J46" s="36">
        <v>4.2</v>
      </c>
      <c r="K46" s="42">
        <v>15177</v>
      </c>
      <c r="L46" s="38">
        <v>7.3999999999999996E-2</v>
      </c>
      <c r="M46" s="36">
        <f>ROUND(K46*(1-L46),0)</f>
        <v>14054</v>
      </c>
      <c r="N46" s="27">
        <v>0.57499999999999996</v>
      </c>
      <c r="O46" s="24">
        <f>M46*N46</f>
        <v>8081.0499999999993</v>
      </c>
      <c r="P46" s="38">
        <v>0.32700000000000001</v>
      </c>
      <c r="Q46" s="24">
        <f>M46*P46</f>
        <v>4595.6580000000004</v>
      </c>
      <c r="R46" s="38">
        <v>9.8000000000000004E-2</v>
      </c>
      <c r="S46" s="134">
        <v>0.25600000000000001</v>
      </c>
      <c r="T46" s="24">
        <f>M46*R46</f>
        <v>1377.2920000000001</v>
      </c>
      <c r="U46" s="27">
        <v>0.22500000000000001</v>
      </c>
      <c r="V46" s="24">
        <f>M46*U46</f>
        <v>3162.15</v>
      </c>
      <c r="W46" s="38">
        <v>0.499</v>
      </c>
      <c r="X46" s="24">
        <f>M46*W46</f>
        <v>7012.9459999999999</v>
      </c>
      <c r="Y46" s="38">
        <v>0.4</v>
      </c>
      <c r="Z46" s="24">
        <f>Y46*M46</f>
        <v>5621.6</v>
      </c>
      <c r="AA46" s="147">
        <v>2.5799999999999998E-3</v>
      </c>
      <c r="AB46" s="148">
        <f>M46*AA46</f>
        <v>36.259319999999995</v>
      </c>
      <c r="AC46" s="46">
        <v>2.6099999999999999E-3</v>
      </c>
      <c r="AD46" s="17">
        <f>M46*AC46</f>
        <v>36.68094</v>
      </c>
      <c r="AE46" s="26">
        <f>IF(M46&gt;0,(AG46+AP46)/M46,0)</f>
        <v>2.7006526967411413E-3</v>
      </c>
      <c r="AF46" s="46">
        <v>3.5E-4</v>
      </c>
      <c r="AG46" s="36">
        <f>AF46*M46</f>
        <v>4.9188999999999998</v>
      </c>
      <c r="AH46" s="27">
        <v>0.20699999999999999</v>
      </c>
      <c r="AI46" s="40">
        <f>AL46*(1-AM46)*AH46</f>
        <v>30.460877999999997</v>
      </c>
      <c r="AJ46" s="27">
        <f>IF(AND(AH46&gt;0,AF46&gt;0,AC46&gt;0),((AC46-AF46)*AH46)/((AH46-AF46)*AC46),0)</f>
        <v>0.86736694561018535</v>
      </c>
      <c r="AK46" s="28">
        <f t="shared" si="1"/>
        <v>0.87176079195183231</v>
      </c>
      <c r="AL46" s="42">
        <v>161</v>
      </c>
      <c r="AM46" s="38">
        <v>8.5999999999999993E-2</v>
      </c>
      <c r="AN46" s="27">
        <v>0.22450000000000001</v>
      </c>
      <c r="AO46" s="134">
        <v>0.22700000000000001</v>
      </c>
      <c r="AP46" s="40">
        <f>AL46*(1-AM46)*AN46</f>
        <v>33.036073000000002</v>
      </c>
      <c r="AQ46" s="135">
        <f>AL46*(1-AM46)*AO46</f>
        <v>33.403958000000003</v>
      </c>
      <c r="AR46" s="17">
        <v>1.55</v>
      </c>
      <c r="AS46" s="17"/>
      <c r="AT46" s="117">
        <f>AT45+AL46-AS46</f>
        <v>1969.2199999999998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>SUM(D44:D46)</f>
        <v>35825</v>
      </c>
      <c r="E47" s="50"/>
      <c r="F47" s="50">
        <f>SUM(F44:F46)</f>
        <v>36930</v>
      </c>
      <c r="G47" s="51"/>
      <c r="H47" s="51"/>
      <c r="I47" s="50">
        <f>SUM(I44:I46)</f>
        <v>43503</v>
      </c>
      <c r="J47" s="51"/>
      <c r="K47" s="50">
        <f>SUM(K44:K46)</f>
        <v>45455</v>
      </c>
      <c r="L47" s="20">
        <f>IF(K47&gt;0,(K44*L44+K45*L45+K46*L46)/K47,0)</f>
        <v>8.2325178748212519E-2</v>
      </c>
      <c r="M47" s="51">
        <f>M44+M45+M46</f>
        <v>41713</v>
      </c>
      <c r="N47" s="52">
        <f>IF(M47&gt;0,O47/M47,0)</f>
        <v>0.59455946587394815</v>
      </c>
      <c r="O47" s="53">
        <f>O44+O45+O46</f>
        <v>24800.859</v>
      </c>
      <c r="P47" s="20">
        <f>IF(M47&gt;0,Q47/M47,0)</f>
        <v>0.31977115048066551</v>
      </c>
      <c r="Q47" s="53">
        <f>Q44+Q45+Q46</f>
        <v>13338.614000000001</v>
      </c>
      <c r="R47" s="20">
        <f>IF(M47&gt;0,T47/M47,0)</f>
        <v>8.5669383645386329E-2</v>
      </c>
      <c r="S47" s="136"/>
      <c r="T47" s="53">
        <f>T44+T45+T46</f>
        <v>3573.527</v>
      </c>
      <c r="U47" s="20">
        <f>IF(M47&gt;0,V47/M47,0)</f>
        <v>0.22036928535468558</v>
      </c>
      <c r="V47" s="53">
        <f>V44+V45+V46</f>
        <v>9192.2639999999992</v>
      </c>
      <c r="W47" s="20">
        <f>IF(M47&gt;0,X47/M47,0)</f>
        <v>0.5072844197252655</v>
      </c>
      <c r="X47" s="53">
        <f>X44+X45+X46</f>
        <v>21160.355</v>
      </c>
      <c r="Y47" s="20">
        <f>IF(M47&gt;0,Z47/M47,0)</f>
        <v>0.39669815165535927</v>
      </c>
      <c r="Z47" s="53">
        <f>Z44+Z45+Z46</f>
        <v>16547.47</v>
      </c>
      <c r="AA47" s="152">
        <f>IF(M47&gt;0,AB47/M47,0)</f>
        <v>2.6861738546736032E-3</v>
      </c>
      <c r="AB47" s="55">
        <f>SUM(AB44:AB46)</f>
        <v>112.04837000000001</v>
      </c>
      <c r="AC47" s="54">
        <f>IF(M47&gt;0,AD47/M47,0)</f>
        <v>2.6630733823987725E-3</v>
      </c>
      <c r="AD47" s="55">
        <f>SUM(AD44:AD46)</f>
        <v>111.08477999999999</v>
      </c>
      <c r="AE47" s="54">
        <f>IF(M47&gt;0,(AE44*M44+AE45*M45+AE46*M46)/M47,0)</f>
        <v>2.7890756095222116E-3</v>
      </c>
      <c r="AF47" s="54">
        <f>IF(K47&gt;0,(K44*AF44+K45*AF45+K46*AF46)/K47,0)</f>
        <v>3.5997976020239801E-4</v>
      </c>
      <c r="AG47" s="51">
        <f>SUM(AG44:AG46)</f>
        <v>15.013870000000001</v>
      </c>
      <c r="AH47" s="52">
        <f>IF(K47&gt;0,(K44*AH44+K45*AH45+K46*AH46)/K47,0)</f>
        <v>0.2086982224177758</v>
      </c>
      <c r="AI47" s="57">
        <f>SUM(AI44:AI46)</f>
        <v>93.261947399999997</v>
      </c>
      <c r="AJ47" s="52">
        <f>IF(AND(AD47&gt;0),((AD44*AJ44+AD45*AJ45+AD46*AJ46)/AD47),0)</f>
        <v>0.86633739496523898</v>
      </c>
      <c r="AK47" s="56">
        <f t="shared" si="1"/>
        <v>0.87231718041388639</v>
      </c>
      <c r="AL47" s="50">
        <f>SUM(AL44:AL46)</f>
        <v>488</v>
      </c>
      <c r="AM47" s="20">
        <f>IF(AL47&gt;0,(AM44*AL44+AM45*AL45+AM46*AL46)/AL47,0)</f>
        <v>8.4321721311475417E-2</v>
      </c>
      <c r="AN47" s="52">
        <f>IF(K47&gt;0,(AN44*K44+AN45*K45+AN46*K46)/K47,0)</f>
        <v>0.22673538664613357</v>
      </c>
      <c r="AO47" s="136">
        <f>IF(L47&gt;0,(AO44*K44+AO45*K45+AO46*K46)/K47,0)</f>
        <v>0.22997262127378729</v>
      </c>
      <c r="AP47" s="57">
        <f>SUM(AP44:AP46)</f>
        <v>101.32684090000001</v>
      </c>
      <c r="AQ47" s="137">
        <f>SUM(AQ44:AQ46)</f>
        <v>102.77916979999999</v>
      </c>
      <c r="AR47" s="55"/>
      <c r="AS47" s="55">
        <f>SUM(AS44:AS46)</f>
        <v>1000.68</v>
      </c>
      <c r="AT47" s="102"/>
      <c r="AU47" s="103">
        <f>AT46</f>
        <v>1969.2199999999998</v>
      </c>
      <c r="AV47" s="50">
        <f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10" t="s">
        <v>52</v>
      </c>
      <c r="D48" s="11">
        <v>4490</v>
      </c>
      <c r="E48" s="11">
        <v>5</v>
      </c>
      <c r="F48" s="11">
        <v>9538</v>
      </c>
      <c r="G48" s="12">
        <v>0.8</v>
      </c>
      <c r="H48" s="12">
        <v>3.7</v>
      </c>
      <c r="I48" s="11">
        <v>11535</v>
      </c>
      <c r="J48" s="12">
        <v>5.2</v>
      </c>
      <c r="K48" s="11">
        <v>15114</v>
      </c>
      <c r="L48" s="13">
        <v>8.7999999999999995E-2</v>
      </c>
      <c r="M48" s="23">
        <f>ROUND(K48*(1-L48),0)</f>
        <v>13784</v>
      </c>
      <c r="N48" s="14">
        <v>0.58199999999999996</v>
      </c>
      <c r="O48" s="24">
        <f>M48*N48</f>
        <v>8022.2879999999996</v>
      </c>
      <c r="P48" s="13">
        <v>0.32800000000000001</v>
      </c>
      <c r="Q48" s="24">
        <f>M48*P48</f>
        <v>4521.152</v>
      </c>
      <c r="R48" s="15">
        <v>0.09</v>
      </c>
      <c r="S48" s="143">
        <v>0.2417</v>
      </c>
      <c r="T48" s="24">
        <f>M48*R48</f>
        <v>1240.56</v>
      </c>
      <c r="U48" s="25">
        <v>0.20200000000000001</v>
      </c>
      <c r="V48" s="24">
        <f>M48*U48</f>
        <v>2784.3680000000004</v>
      </c>
      <c r="W48" s="15">
        <v>0.51800000000000002</v>
      </c>
      <c r="X48" s="24">
        <f>M48*W48</f>
        <v>7140.1120000000001</v>
      </c>
      <c r="Y48" s="15">
        <v>0.4</v>
      </c>
      <c r="Z48" s="24">
        <f>Y48*M48</f>
        <v>5513.6</v>
      </c>
      <c r="AA48" s="145">
        <v>2.8500000000000001E-3</v>
      </c>
      <c r="AB48" s="18">
        <f>M48*AA48</f>
        <v>39.284399999999998</v>
      </c>
      <c r="AC48" s="16">
        <v>2.6800000000000001E-3</v>
      </c>
      <c r="AD48" s="17">
        <f>M48*AC48</f>
        <v>36.941119999999998</v>
      </c>
      <c r="AE48" s="26">
        <f>IF(M48&gt;0,(AG48+AP48)/M48,0)</f>
        <v>2.8265805571677308E-3</v>
      </c>
      <c r="AF48" s="16">
        <v>3.6999999999999999E-4</v>
      </c>
      <c r="AG48" s="23">
        <f>AF48*M48</f>
        <v>5.1000800000000002</v>
      </c>
      <c r="AH48" s="114">
        <v>0.19950000000000001</v>
      </c>
      <c r="AI48" s="29">
        <f>AL48*(1-AM48)*AH48</f>
        <v>29.904252000000003</v>
      </c>
      <c r="AJ48" s="27">
        <f>IF(AND(AH48&gt;0,AF48&gt;0,AC48&gt;0),((AC48-AF48)*AH48)/((AH48-AF48)*AC48),0)</f>
        <v>0.86354185482970336</v>
      </c>
      <c r="AK48" s="59">
        <f t="shared" si="1"/>
        <v>0.87052561363514336</v>
      </c>
      <c r="AL48" s="11">
        <v>164</v>
      </c>
      <c r="AM48" s="13">
        <v>8.5999999999999993E-2</v>
      </c>
      <c r="AN48" s="14">
        <v>0.22589999999999999</v>
      </c>
      <c r="AO48" s="130">
        <v>0.22589999999999999</v>
      </c>
      <c r="AP48" s="29">
        <f>AL48*(1-AM48)*AN48</f>
        <v>33.861506400000003</v>
      </c>
      <c r="AQ48" s="131">
        <f>AL48*(1-AM48)*AO48</f>
        <v>33.861506400000003</v>
      </c>
      <c r="AR48" s="18">
        <v>1.5</v>
      </c>
      <c r="AS48" s="18">
        <v>1012.72</v>
      </c>
      <c r="AT48" s="98">
        <f>AT46+AL48-AS48+AU48</f>
        <v>1137.1399999999999</v>
      </c>
      <c r="AU48" s="182">
        <v>16.64</v>
      </c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10" t="s">
        <v>49</v>
      </c>
      <c r="D49" s="33">
        <v>21735</v>
      </c>
      <c r="E49" s="33">
        <v>7</v>
      </c>
      <c r="F49" s="33">
        <v>13525</v>
      </c>
      <c r="G49" s="34">
        <v>0.5</v>
      </c>
      <c r="H49" s="34">
        <v>3</v>
      </c>
      <c r="I49" s="33">
        <v>15658</v>
      </c>
      <c r="J49" s="34">
        <v>6</v>
      </c>
      <c r="K49" s="33">
        <v>16075</v>
      </c>
      <c r="L49" s="35">
        <v>8.4000000000000005E-2</v>
      </c>
      <c r="M49" s="36">
        <f>ROUND(K49*(1-L49),0)</f>
        <v>14725</v>
      </c>
      <c r="N49" s="37">
        <v>0.56000000000000005</v>
      </c>
      <c r="O49" s="24">
        <f>M49*N49</f>
        <v>8246</v>
      </c>
      <c r="P49" s="35">
        <v>0.39300000000000002</v>
      </c>
      <c r="Q49" s="24">
        <f>M49*P49</f>
        <v>5786.9250000000002</v>
      </c>
      <c r="R49" s="38">
        <v>4.7E-2</v>
      </c>
      <c r="S49" s="134">
        <v>0.2397</v>
      </c>
      <c r="T49" s="24">
        <f>M49*R49</f>
        <v>692.07500000000005</v>
      </c>
      <c r="U49" s="27">
        <v>0.22</v>
      </c>
      <c r="V49" s="24">
        <f>M49*U49</f>
        <v>3239.5</v>
      </c>
      <c r="W49" s="38">
        <v>0.52100000000000002</v>
      </c>
      <c r="X49" s="24">
        <f>M49*W49</f>
        <v>7671.7250000000004</v>
      </c>
      <c r="Y49" s="38">
        <v>0.39</v>
      </c>
      <c r="Z49" s="24">
        <f>Y49*M49</f>
        <v>5742.75</v>
      </c>
      <c r="AA49" s="146">
        <v>2.8700000000000002E-3</v>
      </c>
      <c r="AB49" s="18">
        <f>M49*AA49</f>
        <v>42.260750000000002</v>
      </c>
      <c r="AC49" s="39">
        <v>2.82E-3</v>
      </c>
      <c r="AD49" s="17">
        <f>M49*AC49</f>
        <v>41.524500000000003</v>
      </c>
      <c r="AE49" s="26">
        <f>IF(M49&gt;0,(AG49+AP49)/M49,0)</f>
        <v>2.8299714499151105E-3</v>
      </c>
      <c r="AF49" s="39">
        <v>3.6000000000000002E-4</v>
      </c>
      <c r="AG49" s="36">
        <f>AF49*M49</f>
        <v>5.3010000000000002</v>
      </c>
      <c r="AH49" s="27">
        <v>0.2072</v>
      </c>
      <c r="AI49" s="40">
        <f>AL49*(1-AM49)*AH49</f>
        <v>33.403955199999999</v>
      </c>
      <c r="AJ49" s="27">
        <f>IF(AND(AH49&gt;0,AF49&gt;0,AC49&gt;0),((AC49-AF49)*AH49)/((AH49-AF49)*AC49),0)</f>
        <v>0.87385871287087968</v>
      </c>
      <c r="AK49" s="28">
        <f t="shared" si="1"/>
        <v>0.87418521249848546</v>
      </c>
      <c r="AL49" s="33">
        <v>176</v>
      </c>
      <c r="AM49" s="35">
        <v>8.4000000000000005E-2</v>
      </c>
      <c r="AN49" s="37">
        <v>0.22559999999999999</v>
      </c>
      <c r="AO49" s="132">
        <v>0.23319999999999999</v>
      </c>
      <c r="AP49" s="40">
        <f>AL49*(1-AM49)*AN49</f>
        <v>36.370329599999998</v>
      </c>
      <c r="AQ49" s="133">
        <f>AL49*(1-AM49)*AO49</f>
        <v>37.595571200000002</v>
      </c>
      <c r="AR49" s="41">
        <v>1.52</v>
      </c>
      <c r="AS49" s="41"/>
      <c r="AT49" s="117">
        <f>AT48+AL49-AS49</f>
        <v>1313.1399999999999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10" t="s">
        <v>51</v>
      </c>
      <c r="D50" s="42">
        <v>21105</v>
      </c>
      <c r="E50" s="42">
        <v>1</v>
      </c>
      <c r="F50" s="42">
        <v>14077</v>
      </c>
      <c r="G50" s="36">
        <v>0.9</v>
      </c>
      <c r="H50" s="36">
        <v>4.3</v>
      </c>
      <c r="I50" s="42">
        <v>16715</v>
      </c>
      <c r="J50" s="36">
        <v>5.0999999999999996</v>
      </c>
      <c r="K50" s="42">
        <v>17065</v>
      </c>
      <c r="L50" s="38">
        <v>8.4000000000000005E-2</v>
      </c>
      <c r="M50" s="36">
        <f>ROUND(K50*(1-L50),0)</f>
        <v>15632</v>
      </c>
      <c r="N50" s="27">
        <v>0.51</v>
      </c>
      <c r="O50" s="24">
        <f>M50*N50</f>
        <v>7972.32</v>
      </c>
      <c r="P50" s="38">
        <v>0.39800000000000002</v>
      </c>
      <c r="Q50" s="24">
        <f>M50*P50</f>
        <v>6221.5360000000001</v>
      </c>
      <c r="R50" s="38">
        <v>9.1999999999999998E-2</v>
      </c>
      <c r="S50" s="134">
        <v>0.25800000000000001</v>
      </c>
      <c r="T50" s="24">
        <f>M50*R50</f>
        <v>1438.144</v>
      </c>
      <c r="U50" s="27">
        <v>0.24399999999999999</v>
      </c>
      <c r="V50" s="24">
        <f>M50*U50</f>
        <v>3814.2080000000001</v>
      </c>
      <c r="W50" s="38">
        <v>0.48299999999999998</v>
      </c>
      <c r="X50" s="24">
        <f>M50*W50</f>
        <v>7550.2559999999994</v>
      </c>
      <c r="Y50" s="38">
        <v>0.4</v>
      </c>
      <c r="Z50" s="24">
        <f>Y50*M50</f>
        <v>6252.8</v>
      </c>
      <c r="AA50" s="147">
        <v>2.5899999999999999E-3</v>
      </c>
      <c r="AB50" s="148">
        <f>M50*AA50</f>
        <v>40.486879999999999</v>
      </c>
      <c r="AC50" s="46">
        <v>2.66E-3</v>
      </c>
      <c r="AD50" s="17">
        <f>M50*AC50</f>
        <v>41.581119999999999</v>
      </c>
      <c r="AE50" s="26">
        <f>IF(M50&gt;0,(AG50+AP50)/M50,0)</f>
        <v>2.9423025588536339E-3</v>
      </c>
      <c r="AF50" s="46">
        <v>3.4000000000000002E-4</v>
      </c>
      <c r="AG50" s="36">
        <f>AF50*M50</f>
        <v>5.3148800000000005</v>
      </c>
      <c r="AH50" s="27">
        <v>0.21099999999999999</v>
      </c>
      <c r="AI50" s="40">
        <f>AL50*(1-AM50)*AH50</f>
        <v>37.108992000000001</v>
      </c>
      <c r="AJ50" s="27">
        <f>IF(AND(AH50&gt;0,AF50&gt;0,AC50&gt;0),((AC50-AF50)*AH50)/((AH50-AF50)*AC50),0)</f>
        <v>0.87358812868114466</v>
      </c>
      <c r="AK50" s="28">
        <f t="shared" si="1"/>
        <v>0.88574624769435306</v>
      </c>
      <c r="AL50" s="42">
        <v>192</v>
      </c>
      <c r="AM50" s="38">
        <v>8.4000000000000005E-2</v>
      </c>
      <c r="AN50" s="27">
        <v>0.23130000000000001</v>
      </c>
      <c r="AO50" s="134">
        <v>0.23569999999999999</v>
      </c>
      <c r="AP50" s="40">
        <f>AL50*(1-AM50)*AN50</f>
        <v>40.679193600000005</v>
      </c>
      <c r="AQ50" s="135">
        <f>AL50*(1-AM50)*AO50</f>
        <v>41.453030400000003</v>
      </c>
      <c r="AR50" s="17">
        <v>1.6</v>
      </c>
      <c r="AS50" s="17"/>
      <c r="AT50" s="117">
        <f>AT49+AL50-AS50</f>
        <v>1505.1399999999999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>SUM(D48:D50)</f>
        <v>47330</v>
      </c>
      <c r="E51" s="50"/>
      <c r="F51" s="50">
        <f>SUM(F48:F50)</f>
        <v>37140</v>
      </c>
      <c r="G51" s="51"/>
      <c r="H51" s="51"/>
      <c r="I51" s="50">
        <f>SUM(I48:I50)</f>
        <v>43908</v>
      </c>
      <c r="J51" s="51"/>
      <c r="K51" s="50">
        <f>SUM(K48:K50)</f>
        <v>48254</v>
      </c>
      <c r="L51" s="20">
        <f>IF(K51&gt;0,(K48*L48+K49*L49+K50*L50)/K51,0)</f>
        <v>8.5252870228374855E-2</v>
      </c>
      <c r="M51" s="51">
        <f>M48+M49+M50</f>
        <v>44141</v>
      </c>
      <c r="N51" s="52">
        <f>IF(M51&gt;0,O51/M51,0)</f>
        <v>0.54916309100382865</v>
      </c>
      <c r="O51" s="53">
        <f>O48+O49+O50</f>
        <v>24240.608</v>
      </c>
      <c r="P51" s="20">
        <f>IF(M51&gt;0,Q51/M51,0)</f>
        <v>0.3744730069549852</v>
      </c>
      <c r="Q51" s="53">
        <f>Q48+Q49+Q50</f>
        <v>16529.613000000001</v>
      </c>
      <c r="R51" s="20">
        <f>IF(M51&gt;0,T51/M51,0)</f>
        <v>7.6363902041186205E-2</v>
      </c>
      <c r="S51" s="136"/>
      <c r="T51" s="53">
        <f>T48+T49+T50</f>
        <v>3370.779</v>
      </c>
      <c r="U51" s="20">
        <f>IF(M51&gt;0,V51/M51,0)</f>
        <v>0.22287841236039058</v>
      </c>
      <c r="V51" s="53">
        <f>V48+V49+V50</f>
        <v>9838.0760000000009</v>
      </c>
      <c r="W51" s="20">
        <f>IF(M51&gt;0,X51/M51,0)</f>
        <v>0.50660594458666552</v>
      </c>
      <c r="X51" s="53">
        <f>X48+X49+X50</f>
        <v>22362.093000000001</v>
      </c>
      <c r="Y51" s="20">
        <f>IF(M51&gt;0,Z51/M51,0)</f>
        <v>0.39666409913685691</v>
      </c>
      <c r="Z51" s="53">
        <f>Z48+Z49+Z50</f>
        <v>17509.150000000001</v>
      </c>
      <c r="AA51" s="152">
        <f>IF(M51&gt;0,AB51/M51,0)</f>
        <v>2.7645959538750821E-3</v>
      </c>
      <c r="AB51" s="55">
        <f>SUM(AB48:AB50)</f>
        <v>122.03203000000001</v>
      </c>
      <c r="AC51" s="54">
        <f>IF(M51&gt;0,AD51/M51,0)</f>
        <v>2.7196198545569876E-3</v>
      </c>
      <c r="AD51" s="55">
        <f>SUM(AD48:AD50)</f>
        <v>120.04674</v>
      </c>
      <c r="AE51" s="54">
        <f>IF(M51&gt;0,(AE48*M48+AE49*M49+AE50*M50)/M51,0)</f>
        <v>2.8686932692961191E-3</v>
      </c>
      <c r="AF51" s="54">
        <f>IF(K51&gt;0,(K48*AF48+K49*AF49+K50*AF50)/K51,0)</f>
        <v>3.5605918680316662E-4</v>
      </c>
      <c r="AG51" s="51">
        <f>SUM(AG48:AG50)</f>
        <v>15.715960000000001</v>
      </c>
      <c r="AH51" s="52">
        <f>IF(K51&gt;0,(K48*AH48+K49*AH49+K50*AH50)/K51,0)</f>
        <v>0.20613209267625482</v>
      </c>
      <c r="AI51" s="57">
        <f>SUM(AI48:AI50)</f>
        <v>100.4171992</v>
      </c>
      <c r="AJ51" s="52">
        <f>IF(AND(AD51&gt;0),((AD48*AJ48+AD49*AJ49+AD50*AJ50)/AD51),0)</f>
        <v>0.87059025689626912</v>
      </c>
      <c r="AK51" s="56">
        <f t="shared" si="1"/>
        <v>0.87725277278215297</v>
      </c>
      <c r="AL51" s="50">
        <f>SUM(AL48:AL50)</f>
        <v>532</v>
      </c>
      <c r="AM51" s="20">
        <f>IF(AL51&gt;0,(AM48*AL48+AM49*AL49+AM50*AL50)/AL51,0)</f>
        <v>8.4616541353383451E-2</v>
      </c>
      <c r="AN51" s="52">
        <f>IF(K51&gt;0,(AN48*K48+AN49*K49+AN50*K50)/K51,0)</f>
        <v>0.22770976706594273</v>
      </c>
      <c r="AO51" s="136">
        <f>IF(L51&gt;0,(AO48*K48+AO49*K49+AO50*K50)/K51,0)</f>
        <v>0.23179763542918722</v>
      </c>
      <c r="AP51" s="57">
        <f>SUM(AP48:AP50)</f>
        <v>110.91102960000001</v>
      </c>
      <c r="AQ51" s="137">
        <f>SUM(AQ48:AQ50)</f>
        <v>112.91010800000001</v>
      </c>
      <c r="AR51" s="55"/>
      <c r="AS51" s="55">
        <f>SUM(AS48:AS50)</f>
        <v>1012.72</v>
      </c>
      <c r="AT51" s="102"/>
      <c r="AU51" s="103">
        <f>AT50</f>
        <v>1505.1399999999999</v>
      </c>
      <c r="AV51" s="50">
        <f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A52" s="186">
        <v>13</v>
      </c>
      <c r="B52" s="22">
        <v>1</v>
      </c>
      <c r="C52" s="10" t="s">
        <v>48</v>
      </c>
      <c r="D52" s="11">
        <v>5700</v>
      </c>
      <c r="E52" s="11">
        <v>0</v>
      </c>
      <c r="F52" s="11">
        <v>14246</v>
      </c>
      <c r="G52" s="12">
        <v>1.1000000000000001</v>
      </c>
      <c r="H52" s="12">
        <v>5.0999999999999996</v>
      </c>
      <c r="I52" s="11">
        <v>16882</v>
      </c>
      <c r="J52" s="12">
        <v>5.4</v>
      </c>
      <c r="K52" s="11">
        <v>16926</v>
      </c>
      <c r="L52" s="13">
        <v>8.1000000000000003E-2</v>
      </c>
      <c r="M52" s="23">
        <f>ROUND(K52*(1-L52),0)</f>
        <v>15555</v>
      </c>
      <c r="N52" s="14">
        <v>0.68500000000000005</v>
      </c>
      <c r="O52" s="24">
        <f>M52*N52</f>
        <v>10655.175000000001</v>
      </c>
      <c r="P52" s="13">
        <v>0.255</v>
      </c>
      <c r="Q52" s="24">
        <f>M52*P52</f>
        <v>3966.5250000000001</v>
      </c>
      <c r="R52" s="15">
        <v>0.06</v>
      </c>
      <c r="S52" s="143">
        <v>0.24540000000000001</v>
      </c>
      <c r="T52" s="24">
        <f>M52*R52</f>
        <v>933.3</v>
      </c>
      <c r="U52" s="25">
        <v>0.24099999999999999</v>
      </c>
      <c r="V52" s="24">
        <f>M52*U52</f>
        <v>3748.7549999999997</v>
      </c>
      <c r="W52" s="15">
        <v>0.48199999999999998</v>
      </c>
      <c r="X52" s="24">
        <f>M52*W52</f>
        <v>7497.5099999999993</v>
      </c>
      <c r="Y52" s="15">
        <v>0.41</v>
      </c>
      <c r="Z52" s="24">
        <f>Y52*M52</f>
        <v>6377.5499999999993</v>
      </c>
      <c r="AA52" s="145">
        <v>2.7599999999999999E-3</v>
      </c>
      <c r="AB52" s="18">
        <f>M52*AA52</f>
        <v>42.931799999999996</v>
      </c>
      <c r="AC52" s="16">
        <v>2.7599999999999999E-3</v>
      </c>
      <c r="AD52" s="17">
        <f>M52*AC52</f>
        <v>42.931799999999996</v>
      </c>
      <c r="AE52" s="26">
        <f>IF(M52&gt;0,(AG52+AP52)/M52,0)</f>
        <v>2.9043659016393447E-3</v>
      </c>
      <c r="AF52" s="16">
        <v>3.3E-4</v>
      </c>
      <c r="AG52" s="23">
        <f>AF52*M52</f>
        <v>5.1331499999999997</v>
      </c>
      <c r="AH52" s="114">
        <v>0.20760000000000001</v>
      </c>
      <c r="AI52" s="29">
        <f>AL52*(1-AM52)*AH52</f>
        <v>36.019015200000005</v>
      </c>
      <c r="AJ52" s="27">
        <f>IF(AND(AH52&gt;0,AF52&gt;0,AC52&gt;0),((AC52-AF52)*AH52)/((AH52-AF52)*AC52),0)</f>
        <v>0.88183654590420801</v>
      </c>
      <c r="AK52" s="59">
        <f t="shared" si="1"/>
        <v>0.887647118806979</v>
      </c>
      <c r="AL52" s="11">
        <v>189</v>
      </c>
      <c r="AM52" s="13">
        <v>8.2000000000000003E-2</v>
      </c>
      <c r="AN52" s="14">
        <v>0.23080000000000001</v>
      </c>
      <c r="AO52" s="130">
        <v>0.2339</v>
      </c>
      <c r="AP52" s="29">
        <f>AL52*(1-AM52)*AN52</f>
        <v>40.044261600000006</v>
      </c>
      <c r="AQ52" s="131">
        <f>AL52*(1-AM52)*AO52</f>
        <v>40.582117799999999</v>
      </c>
      <c r="AR52" s="18">
        <v>1.55</v>
      </c>
      <c r="AS52" s="18">
        <v>503.28</v>
      </c>
      <c r="AT52" s="98">
        <f>AT50+AL52-AS52</f>
        <v>1190.8599999999999</v>
      </c>
      <c r="AU52" s="99"/>
      <c r="AV52" s="11"/>
      <c r="AW52" s="30"/>
      <c r="AX52" s="19"/>
      <c r="AY52" s="19"/>
      <c r="AZ52" s="19"/>
      <c r="BA52" s="19"/>
    </row>
    <row r="53" spans="1:53" x14ac:dyDescent="0.2">
      <c r="A53" s="184"/>
      <c r="B53" s="32">
        <v>2</v>
      </c>
      <c r="C53" s="10" t="s">
        <v>49</v>
      </c>
      <c r="D53" s="33">
        <v>19045</v>
      </c>
      <c r="E53" s="33">
        <v>7</v>
      </c>
      <c r="F53" s="33">
        <v>15251</v>
      </c>
      <c r="G53" s="34">
        <v>1.2</v>
      </c>
      <c r="H53" s="34">
        <v>4.5</v>
      </c>
      <c r="I53" s="33">
        <v>17342</v>
      </c>
      <c r="J53" s="34">
        <v>5.4</v>
      </c>
      <c r="K53" s="33">
        <v>16998</v>
      </c>
      <c r="L53" s="35">
        <v>7.5999999999999998E-2</v>
      </c>
      <c r="M53" s="36">
        <f>ROUND(K53*(1-L53),0)</f>
        <v>15706</v>
      </c>
      <c r="N53" s="37">
        <v>0.66</v>
      </c>
      <c r="O53" s="24">
        <f>M53*N53</f>
        <v>10365.960000000001</v>
      </c>
      <c r="P53" s="35">
        <v>0.27200000000000002</v>
      </c>
      <c r="Q53" s="24">
        <f>M53*P53</f>
        <v>4272.0320000000002</v>
      </c>
      <c r="R53" s="38">
        <v>6.8000000000000005E-2</v>
      </c>
      <c r="S53" s="134">
        <v>0.251</v>
      </c>
      <c r="T53" s="24">
        <f>M53*R53</f>
        <v>1068.008</v>
      </c>
      <c r="U53" s="27">
        <v>0.23799999999999999</v>
      </c>
      <c r="V53" s="24">
        <f>M53*U53</f>
        <v>3738.0279999999998</v>
      </c>
      <c r="W53" s="38">
        <v>0.49299999999999999</v>
      </c>
      <c r="X53" s="24">
        <f>M53*W53</f>
        <v>7743.058</v>
      </c>
      <c r="Y53" s="38">
        <v>0.41</v>
      </c>
      <c r="Z53" s="24">
        <f>Y53*M53</f>
        <v>6439.46</v>
      </c>
      <c r="AA53" s="146">
        <v>2.7299999999999998E-3</v>
      </c>
      <c r="AB53" s="18">
        <f>M53*AA53</f>
        <v>42.877379999999995</v>
      </c>
      <c r="AC53" s="39">
        <v>2.7899999999999999E-3</v>
      </c>
      <c r="AD53" s="17">
        <f>M53*AC53</f>
        <v>43.819739999999996</v>
      </c>
      <c r="AE53" s="26">
        <f>IF(M53&gt;0,(AG53+AP53)/M53,0)</f>
        <v>2.7935616961670701E-3</v>
      </c>
      <c r="AF53" s="39">
        <v>3.2000000000000003E-4</v>
      </c>
      <c r="AG53" s="36">
        <f>AF53*M53</f>
        <v>5.0259200000000002</v>
      </c>
      <c r="AH53" s="27">
        <v>0.21010000000000001</v>
      </c>
      <c r="AI53" s="40">
        <f>AL53*(1-AM53)*AH53</f>
        <v>35.488411200000002</v>
      </c>
      <c r="AJ53" s="27">
        <f>IF(AND(AH53&gt;0,AF53&gt;0,AC53&gt;0),((AC53-AF53)*AH53)/((AH53-AF53)*AC53),0)</f>
        <v>0.88665510992741658</v>
      </c>
      <c r="AK53" s="28">
        <f t="shared" si="1"/>
        <v>0.88668454021306153</v>
      </c>
      <c r="AL53" s="33">
        <v>184</v>
      </c>
      <c r="AM53" s="35">
        <v>8.2000000000000003E-2</v>
      </c>
      <c r="AN53" s="37">
        <v>0.23</v>
      </c>
      <c r="AO53" s="132">
        <v>0.2361</v>
      </c>
      <c r="AP53" s="40">
        <f>AL53*(1-AM53)*AN53</f>
        <v>38.849760000000003</v>
      </c>
      <c r="AQ53" s="133">
        <f>AL53*(1-AM53)*AO53</f>
        <v>39.8801232</v>
      </c>
      <c r="AR53" s="41">
        <v>1.55</v>
      </c>
      <c r="AS53" s="41"/>
      <c r="AT53" s="117">
        <f>AT52+AL53-AS53</f>
        <v>1374.86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A54" s="184"/>
      <c r="B54" s="32">
        <v>3</v>
      </c>
      <c r="C54" s="10" t="s">
        <v>51</v>
      </c>
      <c r="D54" s="42">
        <v>22775</v>
      </c>
      <c r="E54" s="42">
        <v>1</v>
      </c>
      <c r="F54" s="42">
        <v>15739</v>
      </c>
      <c r="G54" s="36">
        <v>1.2</v>
      </c>
      <c r="H54" s="36">
        <v>5.0999999999999996</v>
      </c>
      <c r="I54" s="42">
        <v>18148</v>
      </c>
      <c r="J54" s="36">
        <v>5.2</v>
      </c>
      <c r="K54" s="42">
        <v>17004</v>
      </c>
      <c r="L54" s="38">
        <v>0.08</v>
      </c>
      <c r="M54" s="36">
        <f>ROUND(K54*(1-L54),0)</f>
        <v>15644</v>
      </c>
      <c r="N54" s="27">
        <v>0.61899999999999999</v>
      </c>
      <c r="O54" s="24">
        <f>M54*N54</f>
        <v>9683.6360000000004</v>
      </c>
      <c r="P54" s="38">
        <v>0.316</v>
      </c>
      <c r="Q54" s="24">
        <f>M54*P54</f>
        <v>4943.5039999999999</v>
      </c>
      <c r="R54" s="38">
        <v>6.5000000000000002E-2</v>
      </c>
      <c r="S54" s="134">
        <v>0.25440000000000002</v>
      </c>
      <c r="T54" s="24">
        <f>M54*R54</f>
        <v>1016.86</v>
      </c>
      <c r="U54" s="27">
        <v>0.24099999999999999</v>
      </c>
      <c r="V54" s="24">
        <f>M54*U54</f>
        <v>3770.2039999999997</v>
      </c>
      <c r="W54" s="38">
        <v>0.48399999999999999</v>
      </c>
      <c r="X54" s="24">
        <f>M54*W54</f>
        <v>7571.6959999999999</v>
      </c>
      <c r="Y54" s="38">
        <v>0.4</v>
      </c>
      <c r="Z54" s="24">
        <f>Y54*M54</f>
        <v>6257.6</v>
      </c>
      <c r="AA54" s="147">
        <v>2.6900000000000001E-3</v>
      </c>
      <c r="AB54" s="148">
        <f>M54*AA54</f>
        <v>42.082360000000001</v>
      </c>
      <c r="AC54" s="46">
        <v>2.7399999999999998E-3</v>
      </c>
      <c r="AD54" s="17">
        <f>M54*AC54</f>
        <v>42.864559999999997</v>
      </c>
      <c r="AE54" s="26">
        <f>IF(M54&gt;0,(AG54+AP54)/M54,0)</f>
        <v>3.0201847992840712E-3</v>
      </c>
      <c r="AF54" s="46">
        <v>3.3E-4</v>
      </c>
      <c r="AG54" s="36">
        <f>AF54*M54</f>
        <v>5.1625199999999998</v>
      </c>
      <c r="AH54" s="27">
        <v>0.20780000000000001</v>
      </c>
      <c r="AI54" s="40">
        <f>AL54*(1-AM54)*AH54</f>
        <v>37.198278000000009</v>
      </c>
      <c r="AJ54" s="27">
        <f>IF(AND(AH54&gt;0,AF54&gt;0,AC54&gt;0),((AC54-AF54)*AH54)/((AH54-AF54)*AC54),0)</f>
        <v>0.88096106762775306</v>
      </c>
      <c r="AK54" s="28">
        <f t="shared" si="1"/>
        <v>0.89198720793123354</v>
      </c>
      <c r="AL54" s="42">
        <v>195</v>
      </c>
      <c r="AM54" s="38">
        <v>8.2000000000000003E-2</v>
      </c>
      <c r="AN54" s="27">
        <v>0.2351</v>
      </c>
      <c r="AO54" s="134">
        <v>0.2394</v>
      </c>
      <c r="AP54" s="40">
        <f>AL54*(1-AM54)*AN54</f>
        <v>42.085251000000007</v>
      </c>
      <c r="AQ54" s="135">
        <f>AL54*(1-AM54)*AO54</f>
        <v>42.854994000000005</v>
      </c>
      <c r="AR54" s="17">
        <v>1.6</v>
      </c>
      <c r="AS54" s="17"/>
      <c r="AT54" s="117">
        <f>AT53+AL54-AS54</f>
        <v>1569.86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>SUM(D52:D54)</f>
        <v>47520</v>
      </c>
      <c r="E55" s="50"/>
      <c r="F55" s="50">
        <f>SUM(F52:F54)</f>
        <v>45236</v>
      </c>
      <c r="G55" s="51"/>
      <c r="H55" s="51"/>
      <c r="I55" s="50">
        <f>SUM(I52:I54)</f>
        <v>52372</v>
      </c>
      <c r="J55" s="51"/>
      <c r="K55" s="50">
        <f>SUM(K52:K54)</f>
        <v>50928</v>
      </c>
      <c r="L55" s="20">
        <f>IF(K55&gt;0,(K52*L52+K53*L53+K54*L54)/K55,0)</f>
        <v>7.8997290292177197E-2</v>
      </c>
      <c r="M55" s="51">
        <f>M52+M53+M54</f>
        <v>46905</v>
      </c>
      <c r="N55" s="52">
        <f>IF(M55&gt;0,O55/M55,0)</f>
        <v>0.65461616032405934</v>
      </c>
      <c r="O55" s="53">
        <f>O52+O53+O54</f>
        <v>30704.771000000001</v>
      </c>
      <c r="P55" s="20">
        <f>IF(M55&gt;0,Q55/M55,0)</f>
        <v>0.28103743737341436</v>
      </c>
      <c r="Q55" s="53">
        <f>Q52+Q53+Q54</f>
        <v>13182.061000000002</v>
      </c>
      <c r="R55" s="20">
        <f>IF(M55&gt;0,T55/M55,0)</f>
        <v>6.434640230252639E-2</v>
      </c>
      <c r="S55" s="136"/>
      <c r="T55" s="53">
        <f>T52+T53+T54</f>
        <v>3018.1680000000001</v>
      </c>
      <c r="U55" s="20">
        <f>IF(M55&gt;0,V55/M55,0)</f>
        <v>0.23999545890629995</v>
      </c>
      <c r="V55" s="53">
        <f>V52+V53+V54</f>
        <v>11256.986999999999</v>
      </c>
      <c r="W55" s="20">
        <f>IF(M55&gt;0,X55/M55,0)</f>
        <v>0.48635036776463064</v>
      </c>
      <c r="X55" s="53">
        <f>X52+X53+X54</f>
        <v>22812.263999999999</v>
      </c>
      <c r="Y55" s="20">
        <f>IF(M55&gt;0,Z55/M55,0)</f>
        <v>0.40666474789468077</v>
      </c>
      <c r="Z55" s="53">
        <f>Z52+Z53+Z54</f>
        <v>19074.61</v>
      </c>
      <c r="AA55" s="152">
        <f>IF(M55&gt;0,AB55/M55,0)</f>
        <v>2.7266078243257646E-3</v>
      </c>
      <c r="AB55" s="55">
        <f>SUM(AB52:AB54)</f>
        <v>127.89153999999999</v>
      </c>
      <c r="AC55" s="54">
        <f>IF(M55&gt;0,AD55/M55,0)</f>
        <v>2.7633749067263614E-3</v>
      </c>
      <c r="AD55" s="55">
        <f>SUM(AD52:AD54)</f>
        <v>129.61609999999999</v>
      </c>
      <c r="AE55" s="54">
        <f>IF(M55&gt;0,(AE52*M52+AE53*M53+AE54*M54)/M55,0)</f>
        <v>2.9058919646093172E-3</v>
      </c>
      <c r="AF55" s="54">
        <f>IF(K55&gt;0,(K52*AF52+K53*AF53+K54*AF54)/K55,0)</f>
        <v>3.2666234684260132E-4</v>
      </c>
      <c r="AG55" s="51">
        <f>SUM(AG52:AG54)</f>
        <v>15.32159</v>
      </c>
      <c r="AH55" s="52">
        <f>IF(K55&gt;0,(K52*AH52+K53*AH53+K54*AH54)/K55,0)</f>
        <v>0.20850118991517441</v>
      </c>
      <c r="AI55" s="57">
        <f>SUM(AI52:AI54)</f>
        <v>108.70570440000003</v>
      </c>
      <c r="AJ55" s="52">
        <f>IF(AND(AD55&gt;0),((AD52*AJ52+AD53*AJ53+AD54*AJ54)/AD55),0)</f>
        <v>0.8831760494964358</v>
      </c>
      <c r="AK55" s="56">
        <f t="shared" si="1"/>
        <v>0.88883788088534887</v>
      </c>
      <c r="AL55" s="50">
        <f>SUM(AL52:AL54)</f>
        <v>568</v>
      </c>
      <c r="AM55" s="20">
        <f>IF(AL55&gt;0,(AM52*AL52+AM53*AL53+AM54*AL54)/AL55,0)</f>
        <v>8.2000000000000003E-2</v>
      </c>
      <c r="AN55" s="52">
        <f>IF(K55&gt;0,(AN52*K52+AN53*K53+AN54*K54)/K55,0)</f>
        <v>0.231968685202639</v>
      </c>
      <c r="AO55" s="136">
        <f>IF(L55&gt;0,(AO52*K52+AO53*K53+AO54*K54)/K55,0)</f>
        <v>0.23647064090480679</v>
      </c>
      <c r="AP55" s="57">
        <f>SUM(AP52:AP54)</f>
        <v>120.9792726</v>
      </c>
      <c r="AQ55" s="137">
        <f>SUM(AQ52:AQ54)</f>
        <v>123.31723500000001</v>
      </c>
      <c r="AR55" s="55"/>
      <c r="AS55" s="55">
        <f>SUM(AS52:AS54)</f>
        <v>503.28</v>
      </c>
      <c r="AT55" s="102"/>
      <c r="AU55" s="103">
        <f>AT54</f>
        <v>1569.86</v>
      </c>
      <c r="AV55" s="50">
        <f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10" t="s">
        <v>48</v>
      </c>
      <c r="D56" s="11">
        <v>6400</v>
      </c>
      <c r="E56" s="11">
        <v>0</v>
      </c>
      <c r="F56" s="11">
        <v>11791</v>
      </c>
      <c r="G56" s="12">
        <v>1.2</v>
      </c>
      <c r="H56" s="12">
        <v>4.5</v>
      </c>
      <c r="I56" s="11">
        <v>14218</v>
      </c>
      <c r="J56" s="12">
        <v>5.8</v>
      </c>
      <c r="K56" s="11">
        <v>16805</v>
      </c>
      <c r="L56" s="13">
        <v>7.9000000000000001E-2</v>
      </c>
      <c r="M56" s="23">
        <f>ROUND(K56*(1-L56),0)</f>
        <v>15477</v>
      </c>
      <c r="N56" s="14">
        <v>0.65200000000000002</v>
      </c>
      <c r="O56" s="24">
        <f>M56*N56</f>
        <v>10091.004000000001</v>
      </c>
      <c r="P56" s="13">
        <v>0.27100000000000002</v>
      </c>
      <c r="Q56" s="24">
        <f>M56*P56</f>
        <v>4194.2670000000007</v>
      </c>
      <c r="R56" s="15">
        <v>7.6999999999999999E-2</v>
      </c>
      <c r="S56" s="143">
        <v>0.24529999999999999</v>
      </c>
      <c r="T56" s="24">
        <f>M56*R56</f>
        <v>1191.729</v>
      </c>
      <c r="U56" s="25">
        <v>0.23300000000000001</v>
      </c>
      <c r="V56" s="24">
        <f>M56*U56</f>
        <v>3606.1410000000001</v>
      </c>
      <c r="W56" s="15">
        <v>0.48499999999999999</v>
      </c>
      <c r="X56" s="24">
        <f>M56*W56</f>
        <v>7506.3449999999993</v>
      </c>
      <c r="Y56" s="15">
        <v>0.41</v>
      </c>
      <c r="Z56" s="24">
        <f>Y56*M56</f>
        <v>6345.57</v>
      </c>
      <c r="AA56" s="145">
        <v>2.7599999999999999E-3</v>
      </c>
      <c r="AB56" s="18">
        <f>M56*AA56</f>
        <v>42.716519999999996</v>
      </c>
      <c r="AC56" s="16">
        <v>2.7000000000000001E-3</v>
      </c>
      <c r="AD56" s="17">
        <f>M56*AC56</f>
        <v>41.7879</v>
      </c>
      <c r="AE56" s="26">
        <f>IF(M56&gt;0,(AG56+AP56)/M56,0)</f>
        <v>2.7600938166311303E-3</v>
      </c>
      <c r="AF56" s="16">
        <v>3.2000000000000003E-4</v>
      </c>
      <c r="AG56" s="23">
        <f>AF56*M56</f>
        <v>4.9526400000000006</v>
      </c>
      <c r="AH56" s="114">
        <v>0.20619999999999999</v>
      </c>
      <c r="AI56" s="29">
        <f>AL56*(1-AM56)*AH56</f>
        <v>33.886907999999998</v>
      </c>
      <c r="AJ56" s="27">
        <f>IF(AND(AH56&gt;0,AF56&gt;0,AC56&gt;0),((AC56-AF56)*AH56)/((AH56-AF56)*AC56),0)</f>
        <v>0.88285157121372393</v>
      </c>
      <c r="AK56" s="59">
        <f t="shared" si="1"/>
        <v>0.88529469827879537</v>
      </c>
      <c r="AL56" s="11">
        <v>180</v>
      </c>
      <c r="AM56" s="13">
        <v>8.6999999999999994E-2</v>
      </c>
      <c r="AN56" s="14">
        <v>0.2298</v>
      </c>
      <c r="AO56" s="130">
        <v>0.2334</v>
      </c>
      <c r="AP56" s="29">
        <f>AL56*(1-AM56)*AN56</f>
        <v>37.765332000000001</v>
      </c>
      <c r="AQ56" s="131">
        <f>AL56*(1-AM56)*AO56</f>
        <v>38.356955999999997</v>
      </c>
      <c r="AR56" s="18">
        <v>1.55</v>
      </c>
      <c r="AS56" s="18">
        <v>500.84</v>
      </c>
      <c r="AT56" s="98">
        <f>AT54+AL56-AS56</f>
        <v>1249.02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10" t="s">
        <v>49</v>
      </c>
      <c r="D57" s="33">
        <v>19425</v>
      </c>
      <c r="E57" s="33">
        <v>7</v>
      </c>
      <c r="F57" s="33">
        <v>17476</v>
      </c>
      <c r="G57" s="34">
        <v>0.9</v>
      </c>
      <c r="H57" s="34">
        <v>4.9000000000000004</v>
      </c>
      <c r="I57" s="33">
        <v>19444</v>
      </c>
      <c r="J57" s="34">
        <v>5.3</v>
      </c>
      <c r="K57" s="33">
        <v>17011</v>
      </c>
      <c r="L57" s="35">
        <v>7.9000000000000001E-2</v>
      </c>
      <c r="M57" s="36">
        <f>ROUND(K57*(1-L57),0)</f>
        <v>15667</v>
      </c>
      <c r="N57" s="37">
        <v>0.71099999999999997</v>
      </c>
      <c r="O57" s="24">
        <f>M57*N57</f>
        <v>11139.236999999999</v>
      </c>
      <c r="P57" s="35">
        <v>0.20300000000000001</v>
      </c>
      <c r="Q57" s="24">
        <f>M57*P57</f>
        <v>3180.4010000000003</v>
      </c>
      <c r="R57" s="38">
        <v>8.5999999999999993E-2</v>
      </c>
      <c r="S57" s="134">
        <v>0.2515</v>
      </c>
      <c r="T57" s="24">
        <f>M57*R57</f>
        <v>1347.3619999999999</v>
      </c>
      <c r="U57" s="27">
        <v>0.23899999999999999</v>
      </c>
      <c r="V57" s="24">
        <f>M57*U57</f>
        <v>3744.413</v>
      </c>
      <c r="W57" s="38">
        <v>0.48299999999999998</v>
      </c>
      <c r="X57" s="24">
        <f>M57*W57</f>
        <v>7567.1610000000001</v>
      </c>
      <c r="Y57" s="38">
        <v>0.41</v>
      </c>
      <c r="Z57" s="24">
        <f>Y57*M57</f>
        <v>6423.4699999999993</v>
      </c>
      <c r="AA57" s="146">
        <v>2.64E-3</v>
      </c>
      <c r="AB57" s="18">
        <f>M57*AA57</f>
        <v>41.360880000000002</v>
      </c>
      <c r="AC57" s="39">
        <v>2.65E-3</v>
      </c>
      <c r="AD57" s="17">
        <f>M57*AC57</f>
        <v>41.51755</v>
      </c>
      <c r="AE57" s="26">
        <f>IF(M57&gt;0,(AG57+AP57)/M57,0)</f>
        <v>2.7662425097338358E-3</v>
      </c>
      <c r="AF57" s="39">
        <v>3.2000000000000003E-4</v>
      </c>
      <c r="AG57" s="36">
        <f>AF57*M57</f>
        <v>5.0134400000000001</v>
      </c>
      <c r="AH57" s="27">
        <v>0.2054</v>
      </c>
      <c r="AI57" s="40">
        <f>AL57*(1-AM57)*AH57</f>
        <v>35.033434800000002</v>
      </c>
      <c r="AJ57" s="27">
        <f>IF(AND(AH57&gt;0,AF57&gt;0,AC57&gt;0),((AC57-AF57)*AH57)/((AH57-AF57)*AC57),0)</f>
        <v>0.8806172280674639</v>
      </c>
      <c r="AK57" s="28">
        <f t="shared" si="1"/>
        <v>0.8855807887113033</v>
      </c>
      <c r="AL57" s="33">
        <v>186</v>
      </c>
      <c r="AM57" s="35">
        <v>8.3000000000000004E-2</v>
      </c>
      <c r="AN57" s="37">
        <v>0.22470000000000001</v>
      </c>
      <c r="AO57" s="132">
        <v>0.22839999999999999</v>
      </c>
      <c r="AP57" s="40">
        <f>AL57*(1-AM57)*AN57</f>
        <v>38.325281400000001</v>
      </c>
      <c r="AQ57" s="133">
        <f>AL57*(1-AM57)*AO57</f>
        <v>38.956360799999999</v>
      </c>
      <c r="AR57" s="41">
        <v>1.55</v>
      </c>
      <c r="AS57" s="41"/>
      <c r="AT57" s="117">
        <f>AT56+AL57-AS57</f>
        <v>1435.02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10" t="s">
        <v>52</v>
      </c>
      <c r="D58" s="42">
        <v>21755</v>
      </c>
      <c r="E58" s="42">
        <v>2</v>
      </c>
      <c r="F58" s="42">
        <v>16631</v>
      </c>
      <c r="G58" s="36">
        <v>0.6</v>
      </c>
      <c r="H58" s="36">
        <v>4</v>
      </c>
      <c r="I58" s="42">
        <v>19253</v>
      </c>
      <c r="J58" s="36">
        <v>4.8</v>
      </c>
      <c r="K58" s="42">
        <v>17319</v>
      </c>
      <c r="L58" s="38">
        <v>7.0999999999999994E-2</v>
      </c>
      <c r="M58" s="36">
        <f>ROUND(K58*(1-L58),0)</f>
        <v>16089</v>
      </c>
      <c r="N58" s="27">
        <v>0.71799999999999997</v>
      </c>
      <c r="O58" s="24">
        <f>M58*N58</f>
        <v>11551.902</v>
      </c>
      <c r="P58" s="38">
        <v>0.223</v>
      </c>
      <c r="Q58" s="24">
        <f>M58*P58</f>
        <v>3587.8470000000002</v>
      </c>
      <c r="R58" s="38">
        <v>5.8999999999999997E-2</v>
      </c>
      <c r="S58" s="134">
        <v>0.2409</v>
      </c>
      <c r="T58" s="24">
        <f>M58*R58</f>
        <v>949.25099999999998</v>
      </c>
      <c r="U58" s="27">
        <v>0.23799999999999999</v>
      </c>
      <c r="V58" s="24">
        <f>M58*U58</f>
        <v>3829.1819999999998</v>
      </c>
      <c r="W58" s="38">
        <v>0.48399999999999999</v>
      </c>
      <c r="X58" s="24">
        <f>M58*W58</f>
        <v>7787.076</v>
      </c>
      <c r="Y58" s="38">
        <v>0.41</v>
      </c>
      <c r="Z58" s="24">
        <f>Y58*M58</f>
        <v>6596.49</v>
      </c>
      <c r="AA58" s="147">
        <v>2.6800000000000001E-3</v>
      </c>
      <c r="AB58" s="148">
        <f>M58*AA58</f>
        <v>43.118520000000004</v>
      </c>
      <c r="AC58" s="46">
        <v>2.6700000000000001E-3</v>
      </c>
      <c r="AD58" s="17">
        <f>M58*AC58</f>
        <v>42.957630000000002</v>
      </c>
      <c r="AE58" s="26">
        <f>IF(M58&gt;0,(AG58+AP58)/M58,0)</f>
        <v>2.6831372676984276E-3</v>
      </c>
      <c r="AF58" s="46">
        <v>3.2000000000000003E-4</v>
      </c>
      <c r="AG58" s="36">
        <f>AF58*M58</f>
        <v>5.1484800000000002</v>
      </c>
      <c r="AH58" s="27">
        <v>0.20799999999999999</v>
      </c>
      <c r="AI58" s="40">
        <f>AL58*(1-AM58)*AH58</f>
        <v>35.132239999999996</v>
      </c>
      <c r="AJ58" s="27">
        <f>IF(AND(AH58&gt;0,AF58&gt;0,AC58&gt;0),((AC58-AF58)*AH58)/((AH58-AF58)*AC58),0)</f>
        <v>0.88150597577373413</v>
      </c>
      <c r="AK58" s="28">
        <f t="shared" si="1"/>
        <v>0.88199045645567764</v>
      </c>
      <c r="AL58" s="42">
        <v>185</v>
      </c>
      <c r="AM58" s="38">
        <v>8.6999999999999994E-2</v>
      </c>
      <c r="AN58" s="27">
        <v>0.22509999999999999</v>
      </c>
      <c r="AO58" s="134">
        <v>0.2291</v>
      </c>
      <c r="AP58" s="40">
        <f>AL58*(1-AM58)*AN58</f>
        <v>38.020515500000002</v>
      </c>
      <c r="AQ58" s="135">
        <f>AL58*(1-AM58)*AO58</f>
        <v>38.696135499999997</v>
      </c>
      <c r="AR58" s="17">
        <v>1.55</v>
      </c>
      <c r="AS58" s="17"/>
      <c r="AT58" s="117">
        <f>AT57+AL58-AS58</f>
        <v>1620.02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>SUM(D56:D58)</f>
        <v>47580</v>
      </c>
      <c r="E59" s="50"/>
      <c r="F59" s="50">
        <f>SUM(F56:F58)</f>
        <v>45898</v>
      </c>
      <c r="G59" s="51"/>
      <c r="H59" s="51"/>
      <c r="I59" s="50">
        <f>SUM(I56:I58)</f>
        <v>52915</v>
      </c>
      <c r="J59" s="51"/>
      <c r="K59" s="50">
        <f>SUM(K56:K58)</f>
        <v>51135</v>
      </c>
      <c r="L59" s="20">
        <f>IF(K59&gt;0,(K56*L56+K57*L57+K58*L58)/K59,0)</f>
        <v>7.6290466412437669E-2</v>
      </c>
      <c r="M59" s="51">
        <f>M56+M57+M58</f>
        <v>47233</v>
      </c>
      <c r="N59" s="52">
        <f>IF(M59&gt;0,O59/M59,0)</f>
        <v>0.69405167996951289</v>
      </c>
      <c r="O59" s="53">
        <f>O56+O57+O58</f>
        <v>32782.143000000004</v>
      </c>
      <c r="P59" s="20">
        <f>IF(M59&gt;0,Q59/M59,0)</f>
        <v>0.23209440433595158</v>
      </c>
      <c r="Q59" s="53">
        <f>Q56+Q57+Q58</f>
        <v>10962.515000000001</v>
      </c>
      <c r="R59" s="20">
        <f>IF(M59&gt;0,T59/M59,0)</f>
        <v>7.3853915694535588E-2</v>
      </c>
      <c r="S59" s="136"/>
      <c r="T59" s="53">
        <f>T56+T57+T58</f>
        <v>3488.3419999999996</v>
      </c>
      <c r="U59" s="20">
        <f>IF(M59&gt;0,V59/M59,0)</f>
        <v>0.23669332881671715</v>
      </c>
      <c r="V59" s="53">
        <f>V56+V57+V58</f>
        <v>11179.736000000001</v>
      </c>
      <c r="W59" s="20">
        <f>IF(M59&gt;0,X59/M59,0)</f>
        <v>0.4839959773886901</v>
      </c>
      <c r="X59" s="53">
        <f>X56+X57+X58</f>
        <v>22860.581999999999</v>
      </c>
      <c r="Y59" s="20">
        <f>IF(M59&gt;0,Z59/M59,0)</f>
        <v>0.41</v>
      </c>
      <c r="Z59" s="53">
        <f>Z56+Z57+Z58</f>
        <v>19365.53</v>
      </c>
      <c r="AA59" s="152">
        <f>IF(M59&gt;0,AB59/M59,0)</f>
        <v>2.692946033493532E-3</v>
      </c>
      <c r="AB59" s="55">
        <f>SUM(AB56:AB58)</f>
        <v>127.19592</v>
      </c>
      <c r="AC59" s="54">
        <f>IF(M59&gt;0,AD59/M59,0)</f>
        <v>2.6731962822602842E-3</v>
      </c>
      <c r="AD59" s="55">
        <f>SUM(AD56:AD58)</f>
        <v>126.26308</v>
      </c>
      <c r="AE59" s="54">
        <f>IF(M59&gt;0,(AE56*M56+AE57*M57+AE58*M58)/M59,0)</f>
        <v>2.7359195668282769E-3</v>
      </c>
      <c r="AF59" s="54">
        <f>IF(K59&gt;0,(K56*AF56+K57*AF57+K58*AF58)/K59,0)</f>
        <v>3.1999999999999997E-4</v>
      </c>
      <c r="AG59" s="51">
        <f>SUM(AG56:AG58)</f>
        <v>15.114560000000001</v>
      </c>
      <c r="AH59" s="52">
        <f>IF(K59&gt;0,(K56*AH56+K57*AH57+K58*AH58)/K59,0)</f>
        <v>0.20654351031583065</v>
      </c>
      <c r="AI59" s="57">
        <f>SUM(AI56:AI58)</f>
        <v>104.0525828</v>
      </c>
      <c r="AJ59" s="52">
        <f>IF(AND(AD59&gt;0),((AD56*AJ56+AD57*AJ57+AD58*AJ58)/AD59),0)</f>
        <v>0.88165907658795695</v>
      </c>
      <c r="AK59" s="56">
        <f t="shared" si="1"/>
        <v>0.88428675700299231</v>
      </c>
      <c r="AL59" s="50">
        <f>SUM(AL56:AL58)</f>
        <v>551</v>
      </c>
      <c r="AM59" s="20">
        <f>IF(AL59&gt;0,(AM56*AL56+AM57*AL57+AM58*AL58)/AL59,0)</f>
        <v>8.5649727767695097E-2</v>
      </c>
      <c r="AN59" s="52">
        <f>IF(K59&gt;0,(AN56*K56+AN57*K57+AN58*K58)/K59,0)</f>
        <v>0.22651154004106777</v>
      </c>
      <c r="AO59" s="136">
        <f>IF(L59&gt;0,(AO56*K56+AO57*K57+AO58*K58)/K59,0)</f>
        <v>0.23028028356311722</v>
      </c>
      <c r="AP59" s="57">
        <f>SUM(AP56:AP58)</f>
        <v>114.1111289</v>
      </c>
      <c r="AQ59" s="137">
        <f>SUM(AQ56:AQ58)</f>
        <v>116.00945229999999</v>
      </c>
      <c r="AR59" s="55"/>
      <c r="AS59" s="55">
        <f>SUM(AS56:AS58)</f>
        <v>500.84</v>
      </c>
      <c r="AT59" s="102"/>
      <c r="AU59" s="103">
        <f>AT58</f>
        <v>1620.02</v>
      </c>
      <c r="AV59" s="50">
        <f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10" t="s">
        <v>48</v>
      </c>
      <c r="D60" s="11">
        <v>19400</v>
      </c>
      <c r="E60" s="11">
        <v>0</v>
      </c>
      <c r="F60" s="11">
        <v>16988</v>
      </c>
      <c r="G60" s="12">
        <v>0.5</v>
      </c>
      <c r="H60" s="12">
        <v>4.2</v>
      </c>
      <c r="I60" s="11">
        <v>19854</v>
      </c>
      <c r="J60" s="12">
        <v>3.9</v>
      </c>
      <c r="K60" s="11">
        <v>17181</v>
      </c>
      <c r="L60" s="13">
        <v>0.08</v>
      </c>
      <c r="M60" s="23">
        <f>ROUND(K60*(1-L60),0)</f>
        <v>15807</v>
      </c>
      <c r="N60" s="14">
        <v>0.59099999999999997</v>
      </c>
      <c r="O60" s="24">
        <f>M60*N60</f>
        <v>9341.9369999999999</v>
      </c>
      <c r="P60" s="13">
        <v>0.32800000000000001</v>
      </c>
      <c r="Q60" s="24">
        <f>M60*P60</f>
        <v>5184.6959999999999</v>
      </c>
      <c r="R60" s="15">
        <v>8.1000000000000003E-2</v>
      </c>
      <c r="S60" s="143">
        <v>0.25030000000000002</v>
      </c>
      <c r="T60" s="24">
        <f>M60*R60</f>
        <v>1280.367</v>
      </c>
      <c r="U60" s="25">
        <v>0.247</v>
      </c>
      <c r="V60" s="24">
        <f>M60*U60</f>
        <v>3904.3290000000002</v>
      </c>
      <c r="W60" s="15">
        <v>0.45600000000000002</v>
      </c>
      <c r="X60" s="24">
        <f>M60*W60</f>
        <v>7207.9920000000002</v>
      </c>
      <c r="Y60" s="15">
        <v>0.38</v>
      </c>
      <c r="Z60" s="24">
        <f>Y60*M60</f>
        <v>6006.66</v>
      </c>
      <c r="AA60" s="145">
        <v>2.3600000000000001E-3</v>
      </c>
      <c r="AB60" s="18">
        <f>M60*AA60</f>
        <v>37.304520000000004</v>
      </c>
      <c r="AC60" s="16">
        <v>2.5000000000000001E-3</v>
      </c>
      <c r="AD60" s="17">
        <f>M60*AC60</f>
        <v>39.517499999999998</v>
      </c>
      <c r="AE60" s="26">
        <f>IF(M60&gt;0,(AG60+AP60)/M60,0)</f>
        <v>2.9022827354969315E-3</v>
      </c>
      <c r="AF60" s="16">
        <v>3.2000000000000003E-4</v>
      </c>
      <c r="AG60" s="23">
        <f>AF60*M60</f>
        <v>5.0582400000000005</v>
      </c>
      <c r="AH60" s="114">
        <v>0.20449999999999999</v>
      </c>
      <c r="AI60" s="29">
        <f>AL60*(1-AM60)*AH60</f>
        <v>36.261122</v>
      </c>
      <c r="AJ60" s="27">
        <f>IF(AND(AH60&gt;0,AF60&gt;0,AC60&gt;0),((AC60-AF60)*AH60)/((AH60-AF60)*AC60),0)</f>
        <v>0.87336663728083064</v>
      </c>
      <c r="AK60" s="59">
        <f t="shared" si="1"/>
        <v>0.89098051010648804</v>
      </c>
      <c r="AL60" s="11">
        <v>194</v>
      </c>
      <c r="AM60" s="13">
        <v>8.5999999999999993E-2</v>
      </c>
      <c r="AN60" s="14">
        <v>0.23019999999999999</v>
      </c>
      <c r="AO60" s="130">
        <v>0.23019999999999999</v>
      </c>
      <c r="AP60" s="29">
        <f>AL60*(1-AM60)*AN60</f>
        <v>40.818143200000002</v>
      </c>
      <c r="AQ60" s="131">
        <f>AL60*(1-AM60)*AO60</f>
        <v>40.818143200000002</v>
      </c>
      <c r="AR60" s="18">
        <v>1.55</v>
      </c>
      <c r="AS60" s="18"/>
      <c r="AT60" s="98">
        <f>AT58+AL60-AS60</f>
        <v>1814.02</v>
      </c>
      <c r="AU60" s="99"/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10" t="s">
        <v>49</v>
      </c>
      <c r="D61" s="33">
        <v>18445</v>
      </c>
      <c r="E61" s="33">
        <v>4</v>
      </c>
      <c r="F61" s="33">
        <v>17360</v>
      </c>
      <c r="G61" s="34">
        <v>0.2</v>
      </c>
      <c r="H61" s="34">
        <v>3.1</v>
      </c>
      <c r="I61" s="33">
        <v>20691</v>
      </c>
      <c r="J61" s="34">
        <v>2.8</v>
      </c>
      <c r="K61" s="33">
        <v>16363</v>
      </c>
      <c r="L61" s="35">
        <v>7.9000000000000001E-2</v>
      </c>
      <c r="M61" s="36">
        <f>ROUND(K61*(1-L61),0)</f>
        <v>15070</v>
      </c>
      <c r="N61" s="37">
        <v>0.747</v>
      </c>
      <c r="O61" s="24">
        <f>M61*N61</f>
        <v>11257.289999999999</v>
      </c>
      <c r="P61" s="35">
        <v>0.16700000000000001</v>
      </c>
      <c r="Q61" s="24">
        <f>M61*P61</f>
        <v>2516.69</v>
      </c>
      <c r="R61" s="38">
        <v>8.5999999999999993E-2</v>
      </c>
      <c r="S61" s="134">
        <v>0.2387</v>
      </c>
      <c r="T61" s="24">
        <f>M61*R61</f>
        <v>1296.02</v>
      </c>
      <c r="U61" s="27">
        <v>0.21299999999999999</v>
      </c>
      <c r="V61" s="24">
        <f>M61*U61</f>
        <v>3209.91</v>
      </c>
      <c r="W61" s="38">
        <v>0.49199999999999999</v>
      </c>
      <c r="X61" s="24">
        <f>M61*W61</f>
        <v>7414.44</v>
      </c>
      <c r="Y61" s="38">
        <v>0.4</v>
      </c>
      <c r="Z61" s="24">
        <f>Y61*M61</f>
        <v>6028</v>
      </c>
      <c r="AA61" s="146">
        <v>2.7899999999999999E-3</v>
      </c>
      <c r="AB61" s="18">
        <f>M61*AA61</f>
        <v>42.045299999999997</v>
      </c>
      <c r="AC61" s="39">
        <v>2.7799999999999999E-3</v>
      </c>
      <c r="AD61" s="17">
        <f>M61*AC61</f>
        <v>41.894599999999997</v>
      </c>
      <c r="AE61" s="26">
        <f>IF(M61&gt;0,(AG61+AP61)/M61,0)</f>
        <v>2.7434945985401462E-3</v>
      </c>
      <c r="AF61" s="39">
        <v>3.3E-4</v>
      </c>
      <c r="AG61" s="36">
        <f>AF61*M61</f>
        <v>4.9730999999999996</v>
      </c>
      <c r="AH61" s="27">
        <v>0.1978</v>
      </c>
      <c r="AI61" s="40">
        <f>AL61*(1-AM61)*AH61</f>
        <v>33.951183200000003</v>
      </c>
      <c r="AJ61" s="27">
        <f>IF(AND(AH61&gt;0,AF61&gt;0,AC61&gt;0),((AC61-AF61)*AH61)/((AH61-AF61)*AC61),0)</f>
        <v>0.88276773122444974</v>
      </c>
      <c r="AK61" s="28">
        <f t="shared" si="1"/>
        <v>0.88108760635025241</v>
      </c>
      <c r="AL61" s="33">
        <v>188</v>
      </c>
      <c r="AM61" s="35">
        <v>8.6999999999999994E-2</v>
      </c>
      <c r="AN61" s="37">
        <v>0.21190000000000001</v>
      </c>
      <c r="AO61" s="132">
        <v>0.21329999999999999</v>
      </c>
      <c r="AP61" s="40">
        <f>AL61*(1-AM61)*AN61</f>
        <v>36.371363600000002</v>
      </c>
      <c r="AQ61" s="133">
        <f>AL61*(1-AM61)*AO61</f>
        <v>36.611665199999997</v>
      </c>
      <c r="AR61" s="41">
        <v>1.55</v>
      </c>
      <c r="AS61" s="41"/>
      <c r="AT61" s="117">
        <f>AT60+AL61-AS61</f>
        <v>2002.02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10" t="s">
        <v>52</v>
      </c>
      <c r="D62" s="42">
        <v>16380</v>
      </c>
      <c r="E62" s="42">
        <v>4</v>
      </c>
      <c r="F62" s="42">
        <v>17578</v>
      </c>
      <c r="G62" s="36">
        <v>0.6</v>
      </c>
      <c r="H62" s="36">
        <v>3.2</v>
      </c>
      <c r="I62" s="42">
        <v>19599</v>
      </c>
      <c r="J62" s="36">
        <v>1.6</v>
      </c>
      <c r="K62" s="42">
        <v>16267</v>
      </c>
      <c r="L62" s="38">
        <v>7.8E-2</v>
      </c>
      <c r="M62" s="36">
        <f>ROUND(K62*(1-L62),0)</f>
        <v>14998</v>
      </c>
      <c r="N62" s="27">
        <v>0.65800000000000003</v>
      </c>
      <c r="O62" s="24">
        <f>M62*N62</f>
        <v>9868.6840000000011</v>
      </c>
      <c r="P62" s="38">
        <v>0.253</v>
      </c>
      <c r="Q62" s="24">
        <f>M62*P62</f>
        <v>3794.4940000000001</v>
      </c>
      <c r="R62" s="38">
        <v>8.8999999999999996E-2</v>
      </c>
      <c r="S62" s="134">
        <v>0.23949999999999999</v>
      </c>
      <c r="T62" s="24">
        <f>M62*R62</f>
        <v>1334.8219999999999</v>
      </c>
      <c r="U62" s="27">
        <v>0.20399999999999999</v>
      </c>
      <c r="V62" s="24">
        <f>M62*U62</f>
        <v>3059.5919999999996</v>
      </c>
      <c r="W62" s="38">
        <v>0.504</v>
      </c>
      <c r="X62" s="24">
        <f>M62*W62</f>
        <v>7558.9920000000002</v>
      </c>
      <c r="Y62" s="38">
        <v>0.41</v>
      </c>
      <c r="Z62" s="24">
        <f>Y62*M62</f>
        <v>6149.1799999999994</v>
      </c>
      <c r="AA62" s="147">
        <v>2.7499999999999998E-3</v>
      </c>
      <c r="AB62" s="148">
        <f>M62*AA62</f>
        <v>41.244499999999995</v>
      </c>
      <c r="AC62" s="46">
        <v>2.5699999999999998E-3</v>
      </c>
      <c r="AD62" s="17">
        <f>M62*AC62</f>
        <v>38.54486</v>
      </c>
      <c r="AE62" s="26">
        <f>IF(M62&gt;0,(AG62+AP62)/M62,0)</f>
        <v>2.79856824909988E-3</v>
      </c>
      <c r="AF62" s="46">
        <v>3.3E-4</v>
      </c>
      <c r="AG62" s="36">
        <f>AF62*M62</f>
        <v>4.9493400000000003</v>
      </c>
      <c r="AH62" s="27">
        <v>0.2072</v>
      </c>
      <c r="AI62" s="40">
        <f>AL62*(1-AM62)*AH62</f>
        <v>34.354174399999998</v>
      </c>
      <c r="AJ62" s="27">
        <f>IF(AND(AH62&gt;0,AF62&gt;0,AC62&gt;0),((AC62-AF62)*AH62)/((AH62-AF62)*AC62),0)</f>
        <v>0.87298570372302831</v>
      </c>
      <c r="AK62" s="28">
        <f t="shared" si="1"/>
        <v>0.88338806088342947</v>
      </c>
      <c r="AL62" s="42">
        <v>182</v>
      </c>
      <c r="AM62" s="38">
        <v>8.8999999999999996E-2</v>
      </c>
      <c r="AN62" s="27">
        <v>0.2233</v>
      </c>
      <c r="AO62" s="134">
        <v>0.22789999999999999</v>
      </c>
      <c r="AP62" s="40">
        <f>AL62*(1-AM62)*AN62</f>
        <v>37.023586600000002</v>
      </c>
      <c r="AQ62" s="135">
        <f>AL62*(1-AM62)*AO62</f>
        <v>37.786275799999999</v>
      </c>
      <c r="AR62" s="17">
        <v>1.55</v>
      </c>
      <c r="AS62" s="17"/>
      <c r="AT62" s="117">
        <f>AT61+AL62-AS62</f>
        <v>2184.02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>SUM(D60:D62)</f>
        <v>54225</v>
      </c>
      <c r="E63" s="50"/>
      <c r="F63" s="50">
        <f>SUM(F60:F62)</f>
        <v>51926</v>
      </c>
      <c r="G63" s="51"/>
      <c r="H63" s="51"/>
      <c r="I63" s="50">
        <f>SUM(I60:I62)</f>
        <v>60144</v>
      </c>
      <c r="J63" s="51"/>
      <c r="K63" s="50">
        <f>SUM(K60:K62)</f>
        <v>49811</v>
      </c>
      <c r="L63" s="20">
        <f>IF(K63&gt;0,(K60*L60+K61*L61+K62*L62)/K63,0)</f>
        <v>7.901834936058301E-2</v>
      </c>
      <c r="M63" s="51">
        <f>M60+M61+M62</f>
        <v>45875</v>
      </c>
      <c r="N63" s="52">
        <f>IF(M63&gt;0,O63/M63,0)</f>
        <v>0.66415064850136241</v>
      </c>
      <c r="O63" s="53">
        <f>O60+O61+O62</f>
        <v>30467.911</v>
      </c>
      <c r="P63" s="20">
        <f>IF(M63&gt;0,Q63/M63,0)</f>
        <v>0.2505913896457766</v>
      </c>
      <c r="Q63" s="53">
        <f>Q60+Q61+Q62</f>
        <v>11495.880000000001</v>
      </c>
      <c r="R63" s="20">
        <f>IF(M63&gt;0,T63/M63,0)</f>
        <v>8.5257961852861025E-2</v>
      </c>
      <c r="S63" s="136"/>
      <c r="T63" s="53">
        <f>T60+T61+T62</f>
        <v>3911.2089999999998</v>
      </c>
      <c r="U63" s="20">
        <f>IF(M63&gt;0,V63/M63,0)</f>
        <v>0.22177288283378743</v>
      </c>
      <c r="V63" s="53">
        <f>V60+V61+V62</f>
        <v>10173.830999999998</v>
      </c>
      <c r="W63" s="20">
        <f>IF(M63&gt;0,X63/M63,0)</f>
        <v>0.48351877929155312</v>
      </c>
      <c r="X63" s="53">
        <f>X60+X61+X62</f>
        <v>22181.423999999999</v>
      </c>
      <c r="Y63" s="20">
        <f>IF(M63&gt;0,Z63/M63,0)</f>
        <v>0.39637798365122617</v>
      </c>
      <c r="Z63" s="53">
        <f>Z60+Z61+Z62</f>
        <v>18183.84</v>
      </c>
      <c r="AA63" s="152">
        <f>IF(M63&gt;0,AB63/M63,0)</f>
        <v>2.6287590190735692E-3</v>
      </c>
      <c r="AB63" s="55">
        <f>SUM(AB60:AB62)</f>
        <v>120.59431999999998</v>
      </c>
      <c r="AC63" s="54">
        <f>IF(M63&gt;0,AD63/M63,0)</f>
        <v>2.614865613079019E-3</v>
      </c>
      <c r="AD63" s="55">
        <f>SUM(AD60:AD62)</f>
        <v>119.95696</v>
      </c>
      <c r="AE63" s="54">
        <f>IF(M63&gt;0,(AE60*M60+AE61*M61+AE62*M62)/M63,0)</f>
        <v>2.8162130441416891E-3</v>
      </c>
      <c r="AF63" s="54">
        <f>IF(K63&gt;0,(K60*AF60+K61*AF61+K62*AF62)/K63,0)</f>
        <v>3.26550761879906E-4</v>
      </c>
      <c r="AG63" s="51">
        <f>SUM(AG60:AG62)</f>
        <v>14.98068</v>
      </c>
      <c r="AH63" s="52">
        <f>IF(K63&gt;0,(K60*AH60+K61*AH61+K62*AH62)/K63,0)</f>
        <v>0.20318078938387102</v>
      </c>
      <c r="AI63" s="57">
        <f>SUM(AI60:AI62)</f>
        <v>104.56647960000001</v>
      </c>
      <c r="AJ63" s="52">
        <f>IF(AND(AD63&gt;0),((AD60*AJ60+AD61*AJ61+AD62*AJ62)/AD63),0)</f>
        <v>0.87652753798784722</v>
      </c>
      <c r="AK63" s="56">
        <f t="shared" si="1"/>
        <v>0.88534882837158702</v>
      </c>
      <c r="AL63" s="50">
        <f>SUM(AL60:AL62)</f>
        <v>564</v>
      </c>
      <c r="AM63" s="20">
        <f>IF(AL63&gt;0,(AM60*AL60+AM61*AL61+AM62*AL62)/AL63,0)</f>
        <v>8.7301418439716297E-2</v>
      </c>
      <c r="AN63" s="52">
        <f>IF(K63&gt;0,(AN60*K60+AN61*K61+AN62*K62)/K63,0)</f>
        <v>0.22193505450603279</v>
      </c>
      <c r="AO63" s="136">
        <f>IF(L63&gt;0,(AO60*K60+AO61*K61+AO62*K62)/K63,0)</f>
        <v>0.22389719941378408</v>
      </c>
      <c r="AP63" s="57">
        <f>SUM(AP60:AP62)</f>
        <v>114.21309340000001</v>
      </c>
      <c r="AQ63" s="137">
        <f>SUM(AQ60:AQ62)</f>
        <v>115.2160842</v>
      </c>
      <c r="AR63" s="55"/>
      <c r="AS63" s="55">
        <f>SUM(AS60:AS62)</f>
        <v>0</v>
      </c>
      <c r="AT63" s="102"/>
      <c r="AU63" s="103">
        <f>AT62</f>
        <v>2184.02</v>
      </c>
      <c r="AV63" s="50">
        <f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10" t="s">
        <v>48</v>
      </c>
      <c r="D64" s="11">
        <v>18800</v>
      </c>
      <c r="E64" s="11">
        <v>1</v>
      </c>
      <c r="F64" s="11">
        <v>15179</v>
      </c>
      <c r="G64" s="12">
        <v>0.7</v>
      </c>
      <c r="H64" s="12">
        <v>4.5</v>
      </c>
      <c r="I64" s="11">
        <v>18399</v>
      </c>
      <c r="J64" s="12">
        <v>1.8</v>
      </c>
      <c r="K64" s="11">
        <v>16256</v>
      </c>
      <c r="L64" s="13">
        <v>7.8E-2</v>
      </c>
      <c r="M64" s="23">
        <f>ROUND(K64*(1-L64),0)</f>
        <v>14988</v>
      </c>
      <c r="N64" s="14">
        <v>0.68400000000000005</v>
      </c>
      <c r="O64" s="24">
        <f>M64*N64</f>
        <v>10251.792000000001</v>
      </c>
      <c r="P64" s="13">
        <v>0.26500000000000001</v>
      </c>
      <c r="Q64" s="24">
        <f>M64*P64</f>
        <v>3971.82</v>
      </c>
      <c r="R64" s="15">
        <v>5.0999999999999997E-2</v>
      </c>
      <c r="S64" s="143">
        <v>0.24640000000000001</v>
      </c>
      <c r="T64" s="24">
        <f>M64*R64</f>
        <v>764.38799999999992</v>
      </c>
      <c r="U64" s="25">
        <v>0.20899999999999999</v>
      </c>
      <c r="V64" s="24">
        <f>M64*U64</f>
        <v>3132.4919999999997</v>
      </c>
      <c r="W64" s="15">
        <v>0.48299999999999998</v>
      </c>
      <c r="X64" s="24">
        <f>M64*W64</f>
        <v>7239.2039999999997</v>
      </c>
      <c r="Y64" s="15">
        <v>0.37</v>
      </c>
      <c r="Z64" s="24">
        <f>Y64*M64</f>
        <v>5545.5599999999995</v>
      </c>
      <c r="AA64" s="145">
        <v>2.4399999999999999E-3</v>
      </c>
      <c r="AB64" s="18">
        <f>M64*AA64</f>
        <v>36.570720000000001</v>
      </c>
      <c r="AC64" s="16">
        <v>2.4499999999999999E-3</v>
      </c>
      <c r="AD64" s="17">
        <f>M64*AC64</f>
        <v>36.720599999999997</v>
      </c>
      <c r="AE64" s="26">
        <f>IF(M64&gt;0,(AG64+AP64)/M64,0)</f>
        <v>2.6140772618094472E-3</v>
      </c>
      <c r="AF64" s="16">
        <v>3.1E-4</v>
      </c>
      <c r="AG64" s="23">
        <f>AF64*M64</f>
        <v>4.64628</v>
      </c>
      <c r="AH64" s="114">
        <v>0.20860000000000001</v>
      </c>
      <c r="AI64" s="29">
        <f>AL64*(1-AM64)*AH64</f>
        <v>31.252451999999998</v>
      </c>
      <c r="AJ64" s="27">
        <f>IF(AND(AH64&gt;0,AF64&gt;0,AC64&gt;0),((AC64-AF64)*AH64)/((AH64-AF64)*AC64),0)</f>
        <v>0.8747693806025939</v>
      </c>
      <c r="AK64" s="59">
        <f t="shared" si="1"/>
        <v>0.88259831783261367</v>
      </c>
      <c r="AL64" s="11">
        <v>165</v>
      </c>
      <c r="AM64" s="13">
        <v>9.1999999999999998E-2</v>
      </c>
      <c r="AN64" s="14">
        <v>0.23050000000000001</v>
      </c>
      <c r="AO64" s="130">
        <v>0.2336</v>
      </c>
      <c r="AP64" s="29">
        <f>AL64*(1-AM64)*AN64</f>
        <v>34.53351</v>
      </c>
      <c r="AQ64" s="131">
        <f>AL64*(1-AM64)*AO64</f>
        <v>34.997951999999998</v>
      </c>
      <c r="AR64" s="18">
        <v>1.55</v>
      </c>
      <c r="AS64" s="18"/>
      <c r="AT64" s="98">
        <f>AT62+AL64-AS64</f>
        <v>2349.02</v>
      </c>
      <c r="AU64" s="99"/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10" t="s">
        <v>51</v>
      </c>
      <c r="D65" s="33">
        <v>19915</v>
      </c>
      <c r="E65" s="33">
        <v>2</v>
      </c>
      <c r="F65" s="33">
        <v>13991</v>
      </c>
      <c r="G65" s="34">
        <v>1</v>
      </c>
      <c r="H65" s="34">
        <v>4.3</v>
      </c>
      <c r="I65" s="33">
        <v>16858</v>
      </c>
      <c r="J65" s="34">
        <v>1.7</v>
      </c>
      <c r="K65" s="33">
        <v>16235</v>
      </c>
      <c r="L65" s="35">
        <v>8.1000000000000003E-2</v>
      </c>
      <c r="M65" s="36">
        <f>ROUND(K65*(1-L65),0)</f>
        <v>14920</v>
      </c>
      <c r="N65" s="37">
        <v>0.72099999999999997</v>
      </c>
      <c r="O65" s="24">
        <f>M65*N65</f>
        <v>10757.32</v>
      </c>
      <c r="P65" s="35">
        <v>0.22</v>
      </c>
      <c r="Q65" s="24">
        <f>M65*P65</f>
        <v>3282.4</v>
      </c>
      <c r="R65" s="38">
        <v>5.8999999999999997E-2</v>
      </c>
      <c r="S65" s="134">
        <v>0.25130000000000002</v>
      </c>
      <c r="T65" s="24">
        <f>M65*R65</f>
        <v>880.28</v>
      </c>
      <c r="U65" s="27">
        <v>0.20599999999999999</v>
      </c>
      <c r="V65" s="24">
        <f>M65*U65</f>
        <v>3073.52</v>
      </c>
      <c r="W65" s="38">
        <v>0.497</v>
      </c>
      <c r="X65" s="24">
        <f>M65*W65</f>
        <v>7415.24</v>
      </c>
      <c r="Y65" s="38">
        <v>0.4</v>
      </c>
      <c r="Z65" s="24">
        <f>Y65*M65</f>
        <v>5968</v>
      </c>
      <c r="AA65" s="146">
        <v>2.3600000000000001E-3</v>
      </c>
      <c r="AB65" s="18">
        <f>M65*AA65</f>
        <v>35.211200000000005</v>
      </c>
      <c r="AC65" s="39">
        <v>2.2799999999999999E-3</v>
      </c>
      <c r="AD65" s="17">
        <f>M65*AC65</f>
        <v>34.017600000000002</v>
      </c>
      <c r="AE65" s="26">
        <f>IF(M65&gt;0,(AG65+AP65)/M65,0)</f>
        <v>2.570769839142091E-3</v>
      </c>
      <c r="AF65" s="39">
        <v>3.1E-4</v>
      </c>
      <c r="AG65" s="36">
        <f>AF65*M65</f>
        <v>4.6252000000000004</v>
      </c>
      <c r="AH65" s="27">
        <v>0.20610000000000001</v>
      </c>
      <c r="AI65" s="40">
        <f>AL65*(1-AM65)*AH65</f>
        <v>30.9799215</v>
      </c>
      <c r="AJ65" s="27">
        <f>IF(AND(AH65&gt;0,AF65&gt;0,AC65&gt;0),((AC65-AF65)*AH65)/((AH65-AF65)*AC65),0)</f>
        <v>0.8653366615430651</v>
      </c>
      <c r="AK65" s="28">
        <f t="shared" si="1"/>
        <v>0.88063011011971726</v>
      </c>
      <c r="AL65" s="33">
        <v>165</v>
      </c>
      <c r="AM65" s="35">
        <v>8.8999999999999996E-2</v>
      </c>
      <c r="AN65" s="37">
        <v>0.22439999999999999</v>
      </c>
      <c r="AO65" s="132">
        <v>0.2263</v>
      </c>
      <c r="AP65" s="40">
        <f>AL65*(1-AM65)*AN65</f>
        <v>33.730685999999999</v>
      </c>
      <c r="AQ65" s="133">
        <f>AL65*(1-AM65)*AO65</f>
        <v>34.016284499999998</v>
      </c>
      <c r="AR65" s="41">
        <v>1.55</v>
      </c>
      <c r="AS65" s="41"/>
      <c r="AT65" s="117">
        <f>AT64+AL65-AS65</f>
        <v>2514.02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10" t="s">
        <v>52</v>
      </c>
      <c r="D66" s="42">
        <v>17135</v>
      </c>
      <c r="E66" s="42">
        <v>1</v>
      </c>
      <c r="F66" s="42">
        <v>14183</v>
      </c>
      <c r="G66" s="36">
        <v>0.6</v>
      </c>
      <c r="H66" s="36">
        <v>5.0999999999999996</v>
      </c>
      <c r="I66" s="42">
        <v>16954</v>
      </c>
      <c r="J66" s="36">
        <v>2.1</v>
      </c>
      <c r="K66" s="42">
        <v>17171</v>
      </c>
      <c r="L66" s="38">
        <v>7.1999999999999995E-2</v>
      </c>
      <c r="M66" s="36">
        <f>ROUND(K66*(1-L66),0)</f>
        <v>15935</v>
      </c>
      <c r="N66" s="27">
        <v>0.69</v>
      </c>
      <c r="O66" s="24">
        <f>M66*N66</f>
        <v>10995.15</v>
      </c>
      <c r="P66" s="38">
        <v>0.26500000000000001</v>
      </c>
      <c r="Q66" s="24">
        <f>M66*P66</f>
        <v>4222.7750000000005</v>
      </c>
      <c r="R66" s="38">
        <v>4.4999999999999998E-2</v>
      </c>
      <c r="S66" s="134">
        <v>0.26719999999999999</v>
      </c>
      <c r="T66" s="24">
        <f>M66*R66</f>
        <v>717.07499999999993</v>
      </c>
      <c r="U66" s="27">
        <v>0.24399999999999999</v>
      </c>
      <c r="V66" s="24">
        <f>M66*U66</f>
        <v>3888.14</v>
      </c>
      <c r="W66" s="38">
        <v>0.46400000000000002</v>
      </c>
      <c r="X66" s="24">
        <f>M66*W66</f>
        <v>7393.84</v>
      </c>
      <c r="Y66" s="38">
        <v>0.41</v>
      </c>
      <c r="Z66" s="24">
        <f>Y66*M66</f>
        <v>6533.3499999999995</v>
      </c>
      <c r="AA66" s="147">
        <v>2.2899999999999999E-3</v>
      </c>
      <c r="AB66" s="148">
        <f>M66*AA66</f>
        <v>36.491149999999998</v>
      </c>
      <c r="AC66" s="46">
        <v>2.31E-3</v>
      </c>
      <c r="AD66" s="17">
        <f>M66*AC66</f>
        <v>36.809849999999997</v>
      </c>
      <c r="AE66" s="26">
        <f>IF(M66&gt;0,(AG66+AP66)/M66,0)</f>
        <v>2.5040051459052403E-3</v>
      </c>
      <c r="AF66" s="46">
        <v>3.1E-4</v>
      </c>
      <c r="AG66" s="36">
        <f>AF66*M66</f>
        <v>4.9398499999999999</v>
      </c>
      <c r="AH66" s="27">
        <v>0.2006</v>
      </c>
      <c r="AI66" s="40">
        <f>AL66*(1-AM66)*AH66</f>
        <v>31.763004000000002</v>
      </c>
      <c r="AJ66" s="27">
        <f>IF(AND(AH66&gt;0,AF66&gt;0,AC66&gt;0),((AC66-AF66)*AH66)/((AH66-AF66)*AC66),0)</f>
        <v>0.86714091407286276</v>
      </c>
      <c r="AK66" s="28">
        <f t="shared" si="1"/>
        <v>0.87743023682478949</v>
      </c>
      <c r="AL66" s="42">
        <v>174</v>
      </c>
      <c r="AM66" s="38">
        <v>0.09</v>
      </c>
      <c r="AN66" s="27">
        <v>0.2208</v>
      </c>
      <c r="AO66" s="134">
        <v>0.2215</v>
      </c>
      <c r="AP66" s="40">
        <f>AL66*(1-AM66)*AN66</f>
        <v>34.961472000000001</v>
      </c>
      <c r="AQ66" s="135">
        <f>AL66*(1-AM66)*AO66</f>
        <v>35.072310000000002</v>
      </c>
      <c r="AR66" s="17">
        <v>1.65</v>
      </c>
      <c r="AS66" s="17"/>
      <c r="AT66" s="117">
        <f>AT65+AL66-AS66</f>
        <v>2688.02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>SUM(D64:D66)</f>
        <v>55850</v>
      </c>
      <c r="E67" s="50"/>
      <c r="F67" s="50">
        <f>SUM(F64:F66)</f>
        <v>43353</v>
      </c>
      <c r="G67" s="51"/>
      <c r="H67" s="51"/>
      <c r="I67" s="50">
        <f>SUM(I64:I66)</f>
        <v>52211</v>
      </c>
      <c r="J67" s="51"/>
      <c r="K67" s="50">
        <f>SUM(K64:K66)</f>
        <v>49662</v>
      </c>
      <c r="L67" s="20">
        <f>IF(K67&gt;0,(K64*L64+K65*L65+K66*L66)/K67,0)</f>
        <v>7.6906185816116954E-2</v>
      </c>
      <c r="M67" s="51">
        <f>M64+M65+M66</f>
        <v>45843</v>
      </c>
      <c r="N67" s="52">
        <f>IF(M67&gt;0,O67/M67,0)</f>
        <v>0.69812756582248114</v>
      </c>
      <c r="O67" s="53">
        <f>O64+O65+O66</f>
        <v>32004.262000000002</v>
      </c>
      <c r="P67" s="20">
        <f>IF(M67&gt;0,Q67/M67,0)</f>
        <v>0.25035436162554808</v>
      </c>
      <c r="Q67" s="53">
        <f>Q64+Q65+Q66</f>
        <v>11476.995000000001</v>
      </c>
      <c r="R67" s="20">
        <f>IF(M67&gt;0,T67/M67,0)</f>
        <v>5.1518072551970856E-2</v>
      </c>
      <c r="S67" s="136"/>
      <c r="T67" s="53">
        <f>T64+T65+T66</f>
        <v>2361.7429999999999</v>
      </c>
      <c r="U67" s="20">
        <f>IF(M67&gt;0,V67/M67,0)</f>
        <v>0.22018960364723078</v>
      </c>
      <c r="V67" s="53">
        <f>V64+V65+V66</f>
        <v>10094.152</v>
      </c>
      <c r="W67" s="20">
        <f>IF(M67&gt;0,X67/M67,0)</f>
        <v>0.48095203193508279</v>
      </c>
      <c r="X67" s="53">
        <f>X64+X65+X66</f>
        <v>22048.284</v>
      </c>
      <c r="Y67" s="20">
        <f>IF(M67&gt;0,Z67/M67,0)</f>
        <v>0.39366773553214229</v>
      </c>
      <c r="Z67" s="53">
        <f>Z64+Z65+Z66</f>
        <v>18046.91</v>
      </c>
      <c r="AA67" s="152">
        <f>IF(M67&gt;0,AB67/M67,0)</f>
        <v>2.3618233972471266E-3</v>
      </c>
      <c r="AB67" s="55">
        <f>SUM(AB64:AB66)</f>
        <v>108.27307000000002</v>
      </c>
      <c r="AC67" s="54">
        <f>IF(M67&gt;0,AD67/M67,0)</f>
        <v>2.3460081146521824E-3</v>
      </c>
      <c r="AD67" s="55">
        <f>SUM(AD64:AD66)</f>
        <v>107.54805</v>
      </c>
      <c r="AE67" s="54">
        <f>IF(M67&gt;0,(AE64*M64+AE65*M65+AE66*M66)/M67,0)</f>
        <v>2.5617214841960603E-3</v>
      </c>
      <c r="AF67" s="54">
        <f>IF(K67&gt;0,(K64*AF64+K65*AF65+K66*AF66)/K67,0)</f>
        <v>3.1E-4</v>
      </c>
      <c r="AG67" s="51">
        <f>SUM(AG64:AG66)</f>
        <v>14.21133</v>
      </c>
      <c r="AH67" s="52">
        <f>IF(K67&gt;0,(K64*AH64+K65*AH65+K66*AH66)/K67,0)</f>
        <v>0.20501666666666668</v>
      </c>
      <c r="AI67" s="57">
        <f>SUM(AI64:AI66)</f>
        <v>93.995377499999989</v>
      </c>
      <c r="AJ67" s="52">
        <f>IF(AND(AD67&gt;0),((AD64*AJ64+AD65*AJ65+AD66*AJ66)/AD67),0)</f>
        <v>0.86917484706554815</v>
      </c>
      <c r="AK67" s="56">
        <f t="shared" si="1"/>
        <v>0.88019952596945328</v>
      </c>
      <c r="AL67" s="50">
        <f>SUM(AL64:AL66)</f>
        <v>504</v>
      </c>
      <c r="AM67" s="20">
        <f>IF(AL67&gt;0,(AM64*AL64+AM65*AL65+AM66*AL66)/AL67,0)</f>
        <v>9.0327380952380951E-2</v>
      </c>
      <c r="AN67" s="52">
        <f>IF(K67&gt;0,(AN64*K64+AN65*K65+AN66*K66)/K67,0)</f>
        <v>0.22515200354395715</v>
      </c>
      <c r="AO67" s="136">
        <f>IF(L67&gt;0,(AO64*K64+AO65*K65+AO66*K66)/K67,0)</f>
        <v>0.22702989408400792</v>
      </c>
      <c r="AP67" s="57">
        <f>SUM(AP64:AP66)</f>
        <v>103.225668</v>
      </c>
      <c r="AQ67" s="137">
        <f>SUM(AQ64:AQ66)</f>
        <v>104.0865465</v>
      </c>
      <c r="AR67" s="55"/>
      <c r="AS67" s="55">
        <f>SUM(AS64:AS66)</f>
        <v>0</v>
      </c>
      <c r="AT67" s="102"/>
      <c r="AU67" s="103">
        <f>AT66</f>
        <v>2688.02</v>
      </c>
      <c r="AV67" s="50">
        <f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10" t="s">
        <v>53</v>
      </c>
      <c r="D68" s="11">
        <v>4226</v>
      </c>
      <c r="E68" s="11">
        <v>0</v>
      </c>
      <c r="F68" s="11">
        <v>10104</v>
      </c>
      <c r="G68" s="12">
        <v>0.5</v>
      </c>
      <c r="H68" s="12">
        <v>4</v>
      </c>
      <c r="I68" s="11">
        <v>11747</v>
      </c>
      <c r="J68" s="12">
        <v>4</v>
      </c>
      <c r="K68" s="11">
        <v>17254</v>
      </c>
      <c r="L68" s="13">
        <v>7.1999999999999995E-2</v>
      </c>
      <c r="M68" s="23">
        <f>ROUND(K68*(1-L68),0)</f>
        <v>16012</v>
      </c>
      <c r="N68" s="14">
        <v>0.71199999999999997</v>
      </c>
      <c r="O68" s="24">
        <f>M68*N68</f>
        <v>11400.544</v>
      </c>
      <c r="P68" s="13">
        <v>0.193</v>
      </c>
      <c r="Q68" s="24">
        <f>M68*P68</f>
        <v>3090.3160000000003</v>
      </c>
      <c r="R68" s="15">
        <v>9.5000000000000001E-2</v>
      </c>
      <c r="S68" s="143">
        <v>0.26340000000000002</v>
      </c>
      <c r="T68" s="24">
        <f>M68*R68</f>
        <v>1521.14</v>
      </c>
      <c r="U68" s="25">
        <v>0.23200000000000001</v>
      </c>
      <c r="V68" s="24">
        <f>M68*U68</f>
        <v>3714.7840000000001</v>
      </c>
      <c r="W68" s="15">
        <v>0.48199999999999998</v>
      </c>
      <c r="X68" s="24">
        <f>M68*W68</f>
        <v>7717.7839999999997</v>
      </c>
      <c r="Y68" s="15">
        <v>0.4</v>
      </c>
      <c r="Z68" s="24">
        <f>Y68*M68</f>
        <v>6404.8</v>
      </c>
      <c r="AA68" s="145">
        <v>2.7100000000000002E-3</v>
      </c>
      <c r="AB68" s="18">
        <f>M68*AA68</f>
        <v>43.392520000000005</v>
      </c>
      <c r="AC68" s="16">
        <v>2.5899999999999999E-3</v>
      </c>
      <c r="AD68" s="17">
        <f>M68*AC68</f>
        <v>41.471080000000001</v>
      </c>
      <c r="AE68" s="26">
        <f>IF(M68&gt;0,(AG68+AP68)/M68,0)</f>
        <v>2.4156942293280044E-3</v>
      </c>
      <c r="AF68" s="16">
        <v>2.9999999999999997E-4</v>
      </c>
      <c r="AG68" s="23">
        <f>AF68*M68</f>
        <v>4.8035999999999994</v>
      </c>
      <c r="AH68" s="114">
        <v>0.21</v>
      </c>
      <c r="AI68" s="29">
        <f>AL68*(1-AM68)*AH68</f>
        <v>31.478160000000003</v>
      </c>
      <c r="AJ68" s="27">
        <f>IF(AND(AH68&gt;0,AF68&gt;0,AC68&gt;0),((AC68-AF68)*AH68)/((AH68-AF68)*AC68),0)</f>
        <v>0.8854347910141902</v>
      </c>
      <c r="AK68" s="59">
        <f t="shared" ref="AK68:AK99" si="2">IF(AND(AE68&gt;0,AN68&gt;0,AF68&gt;0),((AN68*(AE68-AF68))/(AE68*(AN68-AF68))),0)</f>
        <v>0.87697622499285666</v>
      </c>
      <c r="AL68" s="11">
        <v>164</v>
      </c>
      <c r="AM68" s="13">
        <v>8.5999999999999993E-2</v>
      </c>
      <c r="AN68" s="14">
        <v>0.22600000000000001</v>
      </c>
      <c r="AO68" s="130">
        <v>0.22650000000000001</v>
      </c>
      <c r="AP68" s="29">
        <f>AL68*(1-AM68)*AN68</f>
        <v>33.876496000000003</v>
      </c>
      <c r="AQ68" s="131">
        <f>AL68*(1-AM68)*AO68</f>
        <v>33.951444000000002</v>
      </c>
      <c r="AR68" s="18">
        <v>1.5</v>
      </c>
      <c r="AS68" s="18">
        <v>1002.24</v>
      </c>
      <c r="AT68" s="98">
        <f>AT66+AL68-AS68</f>
        <v>1849.78</v>
      </c>
      <c r="AU68" s="99"/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10" t="s">
        <v>51</v>
      </c>
      <c r="D69" s="33">
        <v>20869</v>
      </c>
      <c r="E69" s="33">
        <v>3</v>
      </c>
      <c r="F69" s="33">
        <v>14124</v>
      </c>
      <c r="G69" s="34">
        <v>0.9</v>
      </c>
      <c r="H69" s="34">
        <v>5.7</v>
      </c>
      <c r="I69" s="33">
        <v>16211</v>
      </c>
      <c r="J69" s="34">
        <v>4.3</v>
      </c>
      <c r="K69" s="33">
        <v>17136</v>
      </c>
      <c r="L69" s="35">
        <v>8.1000000000000003E-2</v>
      </c>
      <c r="M69" s="36">
        <f>ROUND(K69*(1-L69),0)</f>
        <v>15748</v>
      </c>
      <c r="N69" s="37">
        <v>0.58699999999999997</v>
      </c>
      <c r="O69" s="24">
        <f>M69*N69</f>
        <v>9244.0759999999991</v>
      </c>
      <c r="P69" s="35">
        <v>0.34899999999999998</v>
      </c>
      <c r="Q69" s="24">
        <f>M69*P69</f>
        <v>5496.0519999999997</v>
      </c>
      <c r="R69" s="38">
        <v>6.4000000000000001E-2</v>
      </c>
      <c r="S69" s="134">
        <v>0.2641</v>
      </c>
      <c r="T69" s="24">
        <f>M69*R69</f>
        <v>1007.8720000000001</v>
      </c>
      <c r="U69" s="27">
        <v>0.246</v>
      </c>
      <c r="V69" s="24">
        <f>M69*U69</f>
        <v>3874.0079999999998</v>
      </c>
      <c r="W69" s="38">
        <v>0.44600000000000001</v>
      </c>
      <c r="X69" s="24">
        <f>M69*W69</f>
        <v>7023.6080000000002</v>
      </c>
      <c r="Y69" s="38">
        <v>0.41</v>
      </c>
      <c r="Z69" s="24">
        <f>Y69*M69</f>
        <v>6456.6799999999994</v>
      </c>
      <c r="AA69" s="146">
        <v>2.7000000000000001E-3</v>
      </c>
      <c r="AB69" s="18">
        <f>M69*AA69</f>
        <v>42.519600000000004</v>
      </c>
      <c r="AC69" s="39">
        <v>2.5699999999999998E-3</v>
      </c>
      <c r="AD69" s="17">
        <f>M69*AC69</f>
        <v>40.472359999999995</v>
      </c>
      <c r="AE69" s="26">
        <f>IF(M69&gt;0,(AG69+AP69)/M69,0)</f>
        <v>2.6893567437134874E-3</v>
      </c>
      <c r="AF69" s="39">
        <v>2.9999999999999997E-4</v>
      </c>
      <c r="AG69" s="36">
        <f>AF69*M69</f>
        <v>4.7243999999999993</v>
      </c>
      <c r="AH69" s="27">
        <v>0.20830000000000001</v>
      </c>
      <c r="AI69" s="40">
        <f>AL69*(1-AM69)*AH69</f>
        <v>33.929987000000004</v>
      </c>
      <c r="AJ69" s="27">
        <f>IF(AND(AH69&gt;0,AF69&gt;0,AC69&gt;0),((AC69-AF69)*AH69)/((AH69-AF69)*AC69),0)</f>
        <v>0.884542427416941</v>
      </c>
      <c r="AK69" s="28">
        <f t="shared" si="2"/>
        <v>0.88960449192974989</v>
      </c>
      <c r="AL69" s="33">
        <v>179</v>
      </c>
      <c r="AM69" s="35">
        <v>0.09</v>
      </c>
      <c r="AN69" s="37">
        <v>0.23100000000000001</v>
      </c>
      <c r="AO69" s="132">
        <v>0.2316</v>
      </c>
      <c r="AP69" s="40">
        <f>AL69*(1-AM69)*AN69</f>
        <v>37.627590000000005</v>
      </c>
      <c r="AQ69" s="133">
        <f>AL69*(1-AM69)*AO69</f>
        <v>37.725324000000001</v>
      </c>
      <c r="AR69" s="41">
        <v>1.6</v>
      </c>
      <c r="AS69" s="41"/>
      <c r="AT69" s="117">
        <f>AT68+AL69-AS69</f>
        <v>2028.78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10" t="s">
        <v>52</v>
      </c>
      <c r="D70" s="42">
        <v>19975</v>
      </c>
      <c r="E70" s="42">
        <v>1</v>
      </c>
      <c r="F70" s="42">
        <v>14976</v>
      </c>
      <c r="G70" s="36">
        <v>0.5</v>
      </c>
      <c r="H70" s="36">
        <v>4.5999999999999996</v>
      </c>
      <c r="I70" s="42">
        <v>17354</v>
      </c>
      <c r="J70" s="36">
        <v>4.3</v>
      </c>
      <c r="K70" s="42">
        <v>17174</v>
      </c>
      <c r="L70" s="38">
        <v>0.08</v>
      </c>
      <c r="M70" s="36">
        <f>ROUND(K70*(1-L70),0)</f>
        <v>15800</v>
      </c>
      <c r="N70" s="27">
        <v>0.50600000000000001</v>
      </c>
      <c r="O70" s="24">
        <f>M70*N70</f>
        <v>7994.8</v>
      </c>
      <c r="P70" s="38">
        <v>0.39600000000000002</v>
      </c>
      <c r="Q70" s="24">
        <f>M70*P70</f>
        <v>6256.8</v>
      </c>
      <c r="R70" s="38">
        <v>9.8000000000000004E-2</v>
      </c>
      <c r="S70" s="134">
        <v>0.27529999999999999</v>
      </c>
      <c r="T70" s="24">
        <f>M70*R70</f>
        <v>1548.4</v>
      </c>
      <c r="U70" s="27">
        <v>0.25700000000000001</v>
      </c>
      <c r="V70" s="24">
        <f>M70*U70</f>
        <v>4060.6</v>
      </c>
      <c r="W70" s="38">
        <v>0.45900000000000002</v>
      </c>
      <c r="X70" s="24">
        <f>M70*W70</f>
        <v>7252.2000000000007</v>
      </c>
      <c r="Y70" s="38">
        <v>0.42</v>
      </c>
      <c r="Z70" s="24">
        <f>Y70*M70</f>
        <v>6636</v>
      </c>
      <c r="AA70" s="147">
        <v>2.4099999999999998E-3</v>
      </c>
      <c r="AB70" s="148">
        <f>M70*AA70</f>
        <v>38.077999999999996</v>
      </c>
      <c r="AC70" s="46">
        <v>2.33E-3</v>
      </c>
      <c r="AD70" s="17">
        <f>M70*AC70</f>
        <v>36.814</v>
      </c>
      <c r="AE70" s="26">
        <f>IF(M70&gt;0,(AG70+AP70)/M70,0)</f>
        <v>2.5123890632911391E-3</v>
      </c>
      <c r="AF70" s="46">
        <v>2.9999999999999997E-4</v>
      </c>
      <c r="AG70" s="36">
        <f>AF70*M70</f>
        <v>4.7399999999999993</v>
      </c>
      <c r="AH70" s="27">
        <v>0.19919999999999999</v>
      </c>
      <c r="AI70" s="40">
        <f>AL70*(1-AM70)*AH70</f>
        <v>32.044108799999997</v>
      </c>
      <c r="AJ70" s="27">
        <f>IF(AND(AH70&gt;0,AF70&gt;0,AC70&gt;0),((AC70-AF70)*AH70)/((AH70-AF70)*AC70),0)</f>
        <v>0.87255872966552095</v>
      </c>
      <c r="AK70" s="28">
        <f t="shared" si="2"/>
        <v>0.88180915052250275</v>
      </c>
      <c r="AL70" s="42">
        <v>176</v>
      </c>
      <c r="AM70" s="38">
        <v>8.5999999999999993E-2</v>
      </c>
      <c r="AN70" s="27">
        <v>0.21729999999999999</v>
      </c>
      <c r="AO70" s="134">
        <v>0.22059999999999999</v>
      </c>
      <c r="AP70" s="40">
        <f>AL70*(1-AM70)*AN70</f>
        <v>34.955747199999998</v>
      </c>
      <c r="AQ70" s="135">
        <f>AL70*(1-AM70)*AO70</f>
        <v>35.486598399999998</v>
      </c>
      <c r="AR70" s="17">
        <v>1.55</v>
      </c>
      <c r="AS70" s="17"/>
      <c r="AT70" s="117">
        <f>AT69+AL70-AS70</f>
        <v>2204.7799999999997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>SUM(D68:D70)</f>
        <v>45070</v>
      </c>
      <c r="E71" s="50"/>
      <c r="F71" s="50">
        <f>SUM(F68:F70)</f>
        <v>39204</v>
      </c>
      <c r="G71" s="51"/>
      <c r="H71" s="51"/>
      <c r="I71" s="50">
        <f>SUM(I68:I70)</f>
        <v>45312</v>
      </c>
      <c r="J71" s="51"/>
      <c r="K71" s="50">
        <f>SUM(K68:K70)</f>
        <v>51564</v>
      </c>
      <c r="L71" s="20">
        <f>IF(K71&gt;0,(K68*L68+K69*L69+K70*L70)/K71,0)</f>
        <v>7.7655418509037316E-2</v>
      </c>
      <c r="M71" s="51">
        <f>M68+M69+M70</f>
        <v>47560</v>
      </c>
      <c r="N71" s="52">
        <f>IF(M71&gt;0,O71/M71,0)</f>
        <v>0.60217451640033637</v>
      </c>
      <c r="O71" s="53">
        <f>O68+O69+O70</f>
        <v>28639.42</v>
      </c>
      <c r="P71" s="20">
        <f>IF(M71&gt;0,Q71/M71,0)</f>
        <v>0.31209352396972251</v>
      </c>
      <c r="Q71" s="53">
        <f>Q68+Q69+Q70</f>
        <v>14843.168000000001</v>
      </c>
      <c r="R71" s="20">
        <f>IF(M71&gt;0,T71/M71,0)</f>
        <v>8.5731959629941137E-2</v>
      </c>
      <c r="S71" s="136"/>
      <c r="T71" s="53">
        <f>T68+T69+T70</f>
        <v>4077.4120000000003</v>
      </c>
      <c r="U71" s="20">
        <f>IF(M71&gt;0,V71/M71,0)</f>
        <v>0.24494095878889824</v>
      </c>
      <c r="V71" s="53">
        <f>V68+V69+V70</f>
        <v>11649.392</v>
      </c>
      <c r="W71" s="20">
        <f>IF(M71&gt;0,X71/M71,0)</f>
        <v>0.4624388561816653</v>
      </c>
      <c r="X71" s="53">
        <f>X68+X69+X70</f>
        <v>21993.592000000001</v>
      </c>
      <c r="Y71" s="20">
        <f>IF(M71&gt;0,Z71/M71,0)</f>
        <v>0.40995542472666108</v>
      </c>
      <c r="Z71" s="53">
        <f>Z68+Z69+Z70</f>
        <v>19497.48</v>
      </c>
      <c r="AA71" s="152">
        <f>IF(M71&gt;0,AB71/M71,0)</f>
        <v>2.6070252312867959E-3</v>
      </c>
      <c r="AB71" s="55">
        <f>SUM(AB68:AB70)</f>
        <v>123.99012000000002</v>
      </c>
      <c r="AC71" s="54">
        <f>IF(M71&gt;0,AD71/M71,0)</f>
        <v>2.4970025231286796E-3</v>
      </c>
      <c r="AD71" s="55">
        <f>SUM(AD68:AD70)</f>
        <v>118.75744</v>
      </c>
      <c r="AE71" s="54">
        <f>IF(M71&gt;0,(AE68*M68+AE69*M69+AE70*M70)/M71,0)</f>
        <v>2.5384321530698066E-3</v>
      </c>
      <c r="AF71" s="54">
        <f>IF(K71&gt;0,(K68*AF68+K69*AF69+K70*AF70)/K71,0)</f>
        <v>3.0000000000000003E-4</v>
      </c>
      <c r="AG71" s="51">
        <f>SUM(AG68:AG70)</f>
        <v>14.267999999999997</v>
      </c>
      <c r="AH71" s="52">
        <f>IF(K71&gt;0,(K68*AH68+K69*AH69+K70*AH70)/K71,0)</f>
        <v>0.20583797998603676</v>
      </c>
      <c r="AI71" s="57">
        <f>SUM(AI68:AI70)</f>
        <v>97.452255800000017</v>
      </c>
      <c r="AJ71" s="52">
        <f>IF(AND(AD71&gt;0),((AD68*AJ68+AD69*AJ69+AD70*AJ70)/AD71),0)</f>
        <v>0.88113918323375406</v>
      </c>
      <c r="AK71" s="56">
        <f t="shared" si="2"/>
        <v>0.8829953771444301</v>
      </c>
      <c r="AL71" s="50">
        <f>SUM(AL68:AL70)</f>
        <v>519</v>
      </c>
      <c r="AM71" s="20">
        <f>IF(AL71&gt;0,(AM68*AL68+AM69*AL69+AM70*AL70)/AL71,0)</f>
        <v>8.7379576107899801E-2</v>
      </c>
      <c r="AN71" s="52">
        <f>IF(K71&gt;0,(AN68*K68+AN69*K69+AN70*K70)/K71,0)</f>
        <v>0.22476398650221086</v>
      </c>
      <c r="AO71" s="136">
        <f>IF(L71&gt;0,(AO68*K68+AO69*K69+AO70*K70)/K71,0)</f>
        <v>0.22622979210301761</v>
      </c>
      <c r="AP71" s="57">
        <f>SUM(AP68:AP70)</f>
        <v>106.45983319999999</v>
      </c>
      <c r="AQ71" s="137">
        <f>SUM(AQ68:AQ70)</f>
        <v>107.1633664</v>
      </c>
      <c r="AR71" s="55"/>
      <c r="AS71" s="55">
        <f>SUM(AS68:AS70)</f>
        <v>1002.24</v>
      </c>
      <c r="AT71" s="102"/>
      <c r="AU71" s="103">
        <f>AT70</f>
        <v>2204.7799999999997</v>
      </c>
      <c r="AV71" s="50">
        <f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10" t="s">
        <v>49</v>
      </c>
      <c r="D72" s="11">
        <v>4108</v>
      </c>
      <c r="E72" s="11">
        <v>0</v>
      </c>
      <c r="F72" s="11">
        <v>13509</v>
      </c>
      <c r="G72" s="12">
        <v>0.5</v>
      </c>
      <c r="H72" s="12">
        <v>4.4000000000000004</v>
      </c>
      <c r="I72" s="11">
        <v>16002</v>
      </c>
      <c r="J72" s="121">
        <v>3.9</v>
      </c>
      <c r="K72" s="11">
        <v>15640</v>
      </c>
      <c r="L72" s="13">
        <v>7.5999999999999998E-2</v>
      </c>
      <c r="M72" s="23">
        <f>ROUND(K72*(1-L72),0)</f>
        <v>14451</v>
      </c>
      <c r="N72" s="14">
        <v>0.69599999999999995</v>
      </c>
      <c r="O72" s="24">
        <f>M72*N72</f>
        <v>10057.895999999999</v>
      </c>
      <c r="P72" s="13">
        <v>0.23200000000000001</v>
      </c>
      <c r="Q72" s="24">
        <f>M72*P72</f>
        <v>3352.6320000000001</v>
      </c>
      <c r="R72" s="15">
        <v>7.1999999999999995E-2</v>
      </c>
      <c r="S72" s="143">
        <v>0.26889999999999997</v>
      </c>
      <c r="T72" s="24">
        <f>M72*R72</f>
        <v>1040.472</v>
      </c>
      <c r="U72" s="25">
        <v>0.25800000000000001</v>
      </c>
      <c r="V72" s="24">
        <f>M72*U72</f>
        <v>3728.3580000000002</v>
      </c>
      <c r="W72" s="15">
        <v>0.46200000000000002</v>
      </c>
      <c r="X72" s="24">
        <f>M72*W72</f>
        <v>6676.3620000000001</v>
      </c>
      <c r="Y72" s="15">
        <v>0.41</v>
      </c>
      <c r="Z72" s="24">
        <f>Y72*M72</f>
        <v>5924.91</v>
      </c>
      <c r="AA72" s="145">
        <v>2.4099999999999998E-3</v>
      </c>
      <c r="AB72" s="18">
        <f>M72*AA72</f>
        <v>34.826909999999998</v>
      </c>
      <c r="AC72" s="16">
        <v>2.32E-3</v>
      </c>
      <c r="AD72" s="17">
        <f>M72*AC72</f>
        <v>33.526319999999998</v>
      </c>
      <c r="AE72" s="26">
        <f>IF(M72&gt;0,(AG72+AP72)/M72,0)</f>
        <v>2.4055002975572623E-3</v>
      </c>
      <c r="AF72" s="16">
        <v>2.9999999999999997E-4</v>
      </c>
      <c r="AG72" s="23">
        <f>AF72*M72</f>
        <v>4.3352999999999993</v>
      </c>
      <c r="AH72" s="114">
        <v>0.20580000000000001</v>
      </c>
      <c r="AI72" s="29">
        <f>AL72*(1-AM72)*AH72</f>
        <v>28.372411200000002</v>
      </c>
      <c r="AJ72" s="27">
        <f>IF(AND(AH72&gt;0,AF72&gt;0,AC72&gt;0),((AC72-AF72)*AH72)/((AH72-AF72)*AC72),0)</f>
        <v>0.87196073496098669</v>
      </c>
      <c r="AK72" s="59">
        <f t="shared" si="2"/>
        <v>0.8764772241737514</v>
      </c>
      <c r="AL72" s="11">
        <v>152</v>
      </c>
      <c r="AM72" s="13">
        <v>9.2999999999999999E-2</v>
      </c>
      <c r="AN72" s="14">
        <v>0.22070000000000001</v>
      </c>
      <c r="AO72" s="130">
        <v>0.22570000000000001</v>
      </c>
      <c r="AP72" s="29">
        <f>AL72*(1-AM72)*AN72</f>
        <v>30.426584800000001</v>
      </c>
      <c r="AQ72" s="131">
        <f>AL72*(1-AM72)*AO72</f>
        <v>31.115904800000003</v>
      </c>
      <c r="AR72" s="18">
        <v>1.5</v>
      </c>
      <c r="AS72" s="18">
        <v>1002.76</v>
      </c>
      <c r="AT72" s="98">
        <f>AT70+AL72-AS72+AU72</f>
        <v>1356.2799999999997</v>
      </c>
      <c r="AU72" s="99">
        <v>2.2599999999999998</v>
      </c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10" t="s">
        <v>51</v>
      </c>
      <c r="D73" s="33">
        <v>20447</v>
      </c>
      <c r="E73" s="33">
        <v>2</v>
      </c>
      <c r="F73" s="33">
        <v>12034</v>
      </c>
      <c r="G73" s="34">
        <v>0.8</v>
      </c>
      <c r="H73" s="34">
        <v>3.9</v>
      </c>
      <c r="I73" s="33">
        <v>14263</v>
      </c>
      <c r="J73" s="122">
        <v>4.5999999999999996</v>
      </c>
      <c r="K73" s="33">
        <v>15151</v>
      </c>
      <c r="L73" s="35">
        <v>8.3000000000000004E-2</v>
      </c>
      <c r="M73" s="36">
        <f>ROUND(K73*(1-L73),0)</f>
        <v>13893</v>
      </c>
      <c r="N73" s="37">
        <v>0.64</v>
      </c>
      <c r="O73" s="24">
        <f>M73*N73</f>
        <v>8891.52</v>
      </c>
      <c r="P73" s="35">
        <v>0.246</v>
      </c>
      <c r="Q73" s="24">
        <f>M73*P73</f>
        <v>3417.6779999999999</v>
      </c>
      <c r="R73" s="38">
        <v>0.114</v>
      </c>
      <c r="S73" s="134">
        <v>0.26569999999999999</v>
      </c>
      <c r="T73" s="24">
        <f>M73*R73</f>
        <v>1583.8020000000001</v>
      </c>
      <c r="U73" s="27">
        <v>0.26</v>
      </c>
      <c r="V73" s="24">
        <f>M73*U73</f>
        <v>3612.1800000000003</v>
      </c>
      <c r="W73" s="38">
        <v>0.45500000000000002</v>
      </c>
      <c r="X73" s="24">
        <f>M73*W73</f>
        <v>6321.3150000000005</v>
      </c>
      <c r="Y73" s="38">
        <v>0.41</v>
      </c>
      <c r="Z73" s="24">
        <f>Y73*M73</f>
        <v>5696.13</v>
      </c>
      <c r="AA73" s="146">
        <v>2.4599999999999999E-3</v>
      </c>
      <c r="AB73" s="18">
        <f>M73*AA73</f>
        <v>34.176780000000001</v>
      </c>
      <c r="AC73" s="39">
        <v>2.4099999999999998E-3</v>
      </c>
      <c r="AD73" s="17">
        <f>M73*AC73</f>
        <v>33.482129999999998</v>
      </c>
      <c r="AE73" s="26">
        <f>IF(M73&gt;0,(AG73+AP73)/M73,0)</f>
        <v>2.5788448859137693E-3</v>
      </c>
      <c r="AF73" s="39">
        <v>2.9999999999999997E-4</v>
      </c>
      <c r="AG73" s="36">
        <f>AF73*M73</f>
        <v>4.1678999999999995</v>
      </c>
      <c r="AH73" s="27">
        <v>0.20899999999999999</v>
      </c>
      <c r="AI73" s="40">
        <f>AL73*(1-AM73)*AH73</f>
        <v>29.859829999999999</v>
      </c>
      <c r="AJ73" s="27">
        <f>IF(AND(AH73&gt;0,AF73&gt;0,AC73&gt;0),((AC73-AF73)*AH73)/((AH73-AF73)*AC73),0)</f>
        <v>0.87677720407104232</v>
      </c>
      <c r="AK73" s="28">
        <f t="shared" si="2"/>
        <v>0.88486677093587973</v>
      </c>
      <c r="AL73" s="33">
        <v>157</v>
      </c>
      <c r="AM73" s="35">
        <v>0.09</v>
      </c>
      <c r="AN73" s="37">
        <v>0.22159999999999999</v>
      </c>
      <c r="AO73" s="132">
        <v>0.22159999999999999</v>
      </c>
      <c r="AP73" s="40">
        <f>AL73*(1-AM73)*AN73</f>
        <v>31.659991999999999</v>
      </c>
      <c r="AQ73" s="133">
        <f>AL73*(1-AM73)*AO73</f>
        <v>31.659991999999999</v>
      </c>
      <c r="AR73" s="41">
        <v>1.6</v>
      </c>
      <c r="AS73" s="41"/>
      <c r="AT73" s="117">
        <f>AT72+AL73-AS73</f>
        <v>1513.2799999999997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10" t="s">
        <v>48</v>
      </c>
      <c r="D74" s="42">
        <v>19612</v>
      </c>
      <c r="E74" s="42">
        <v>1</v>
      </c>
      <c r="F74" s="42">
        <v>14871</v>
      </c>
      <c r="G74" s="36">
        <v>1</v>
      </c>
      <c r="H74" s="36">
        <v>5.8</v>
      </c>
      <c r="I74" s="42">
        <v>17343</v>
      </c>
      <c r="J74" s="36">
        <v>3.8</v>
      </c>
      <c r="K74" s="42">
        <v>15120</v>
      </c>
      <c r="L74" s="38">
        <v>8.1000000000000003E-2</v>
      </c>
      <c r="M74" s="36">
        <f>ROUND(K74*(1-L74),0)</f>
        <v>13895</v>
      </c>
      <c r="N74" s="27">
        <v>0.57299999999999995</v>
      </c>
      <c r="O74" s="24">
        <f>M74*N74</f>
        <v>7961.8349999999991</v>
      </c>
      <c r="P74" s="38">
        <v>0.216</v>
      </c>
      <c r="Q74" s="24">
        <f>M74*P74</f>
        <v>3001.32</v>
      </c>
      <c r="R74" s="38">
        <v>0.21099999999999999</v>
      </c>
      <c r="S74" s="134">
        <v>0.2606</v>
      </c>
      <c r="T74" s="24">
        <f>M74*R74</f>
        <v>2931.8449999999998</v>
      </c>
      <c r="U74" s="27">
        <v>0.251</v>
      </c>
      <c r="V74" s="24">
        <f>M74*U74</f>
        <v>3487.645</v>
      </c>
      <c r="W74" s="38">
        <v>0.47199999999999998</v>
      </c>
      <c r="X74" s="24">
        <f>M74*W74</f>
        <v>6558.44</v>
      </c>
      <c r="Y74" s="38">
        <v>0.41</v>
      </c>
      <c r="Z74" s="24">
        <f>Y74*M74</f>
        <v>5696.95</v>
      </c>
      <c r="AA74" s="147">
        <v>2.5200000000000001E-3</v>
      </c>
      <c r="AB74" s="148">
        <f>M74*AA74</f>
        <v>35.0154</v>
      </c>
      <c r="AC74" s="46">
        <v>2.5200000000000001E-3</v>
      </c>
      <c r="AD74" s="17">
        <f>M74*AC74</f>
        <v>35.0154</v>
      </c>
      <c r="AE74" s="26">
        <f>IF(M74&gt;0,(AG74+AP74)/M74,0)</f>
        <v>2.6665065131342212E-3</v>
      </c>
      <c r="AF74" s="46">
        <v>2.9999999999999997E-4</v>
      </c>
      <c r="AG74" s="36">
        <f>AF74*M74</f>
        <v>4.1684999999999999</v>
      </c>
      <c r="AH74" s="27">
        <v>0.2051</v>
      </c>
      <c r="AI74" s="40">
        <f>AL74*(1-AM74)*AH74</f>
        <v>29.961008000000003</v>
      </c>
      <c r="AJ74" s="27">
        <f>IF(AND(AH74&gt;0,AF74&gt;0,AC74&gt;0),((AC74-AF74)*AH74)/((AH74-AF74)*AC74),0)</f>
        <v>0.88224283854166663</v>
      </c>
      <c r="AK74" s="28">
        <f t="shared" si="2"/>
        <v>0.88867762022085184</v>
      </c>
      <c r="AL74" s="42">
        <v>160</v>
      </c>
      <c r="AM74" s="38">
        <v>8.6999999999999994E-2</v>
      </c>
      <c r="AN74" s="27">
        <v>0.22509999999999999</v>
      </c>
      <c r="AO74" s="134">
        <v>0.22770000000000001</v>
      </c>
      <c r="AP74" s="40">
        <f>AL74*(1-AM74)*AN74</f>
        <v>32.882608000000005</v>
      </c>
      <c r="AQ74" s="135">
        <f>AL74*(1-AM74)*AO74</f>
        <v>33.262416000000002</v>
      </c>
      <c r="AR74" s="17">
        <v>1.5</v>
      </c>
      <c r="AS74" s="17"/>
      <c r="AT74" s="117">
        <f>AT73+AL74-AS74</f>
        <v>1673.2799999999997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>SUM(D72:D74)</f>
        <v>44167</v>
      </c>
      <c r="E75" s="50"/>
      <c r="F75" s="50">
        <f>SUM(F72:F74)</f>
        <v>40414</v>
      </c>
      <c r="G75" s="51"/>
      <c r="H75" s="51"/>
      <c r="I75" s="50">
        <f>SUM(I72:I74)</f>
        <v>47608</v>
      </c>
      <c r="J75" s="51"/>
      <c r="K75" s="50">
        <f>SUM(K72:K74)</f>
        <v>45911</v>
      </c>
      <c r="L75" s="20">
        <f>IF(K75&gt;0,(K72*L72+K73*L73+K74*L74)/K75,0)</f>
        <v>7.9956720611618126E-2</v>
      </c>
      <c r="M75" s="51">
        <f>M72+M73+M74</f>
        <v>42239</v>
      </c>
      <c r="N75" s="52">
        <f>IF(M75&gt;0,O75/M75,0)</f>
        <v>0.63711856341295947</v>
      </c>
      <c r="O75" s="53">
        <f>O72+O73+O74</f>
        <v>26911.250999999997</v>
      </c>
      <c r="P75" s="20">
        <f>IF(M75&gt;0,Q75/M75,0)</f>
        <v>0.23134141433272565</v>
      </c>
      <c r="Q75" s="53">
        <f>Q72+Q73+Q74</f>
        <v>9771.6299999999992</v>
      </c>
      <c r="R75" s="20">
        <f>IF(M75&gt;0,T75/M75,0)</f>
        <v>0.13154002225431474</v>
      </c>
      <c r="S75" s="136"/>
      <c r="T75" s="53">
        <f>T72+T73+T74</f>
        <v>5556.1190000000006</v>
      </c>
      <c r="U75" s="20">
        <f>IF(M75&gt;0,V75/M75,0)</f>
        <v>0.2563550983688061</v>
      </c>
      <c r="V75" s="53">
        <f>V72+V73+V74</f>
        <v>10828.183000000001</v>
      </c>
      <c r="W75" s="20">
        <f>IF(M75&gt;0,X75/M75,0)</f>
        <v>0.46298721560643002</v>
      </c>
      <c r="X75" s="53">
        <f>X72+X73+X74</f>
        <v>19556.116999999998</v>
      </c>
      <c r="Y75" s="20">
        <f>IF(M75&gt;0,Z75/M75,0)</f>
        <v>0.41000000000000003</v>
      </c>
      <c r="Z75" s="53">
        <f>Z72+Z73+Z74</f>
        <v>17317.990000000002</v>
      </c>
      <c r="AA75" s="152">
        <f>IF(M75&gt;0,AB75/M75,0)</f>
        <v>2.4626314543431428E-3</v>
      </c>
      <c r="AB75" s="55">
        <f>SUM(AB72:AB74)</f>
        <v>104.01909000000001</v>
      </c>
      <c r="AC75" s="54">
        <f>IF(M75&gt;0,AD75/M75,0)</f>
        <v>2.4153945405904495E-3</v>
      </c>
      <c r="AD75" s="55">
        <f>SUM(AD72:AD74)</f>
        <v>102.02385</v>
      </c>
      <c r="AE75" s="54">
        <f>IF(M75&gt;0,(AE72*M72+AE73*M73+AE74*M74)/M75,0)</f>
        <v>2.548376732403703E-3</v>
      </c>
      <c r="AF75" s="54">
        <f>IF(K75&gt;0,(K72*AF72+K73*AF73+K74*AF74)/K75,0)</f>
        <v>2.9999999999999992E-4</v>
      </c>
      <c r="AG75" s="51">
        <f>SUM(AG72:AG74)</f>
        <v>12.6717</v>
      </c>
      <c r="AH75" s="52">
        <f>IF(K75&gt;0,(K72*AH72+K73*AH73+K74*AH74)/K75,0)</f>
        <v>0.20662549280128945</v>
      </c>
      <c r="AI75" s="57">
        <f>SUM(AI72:AI74)</f>
        <v>88.193249200000011</v>
      </c>
      <c r="AJ75" s="52">
        <f>IF(AND(AD75&gt;0),((AD72*AJ72+AD73*AJ73+AD74*AJ74)/AD75),0)</f>
        <v>0.87707030115166462</v>
      </c>
      <c r="AK75" s="56">
        <f t="shared" si="2"/>
        <v>0.8834694858307921</v>
      </c>
      <c r="AL75" s="50">
        <f>SUM(AL72:AL74)</f>
        <v>469</v>
      </c>
      <c r="AM75" s="20">
        <f>IF(AL75&gt;0,(AM72*AL72+AM73*AL73+AM74*AL74)/AL75,0)</f>
        <v>8.9948827292110858E-2</v>
      </c>
      <c r="AN75" s="52">
        <f>IF(K75&gt;0,(AN72*K72+AN73*K73+AN74*K74)/K75,0)</f>
        <v>0.22244607174751149</v>
      </c>
      <c r="AO75" s="136">
        <f>IF(L75&gt;0,(AO72*K72+AO73*K73+AO74*K74)/K75,0)</f>
        <v>0.22500563263705869</v>
      </c>
      <c r="AP75" s="57">
        <f>SUM(AP72:AP74)</f>
        <v>94.969184800000008</v>
      </c>
      <c r="AQ75" s="137">
        <f>SUM(AQ72:AQ74)</f>
        <v>96.0383128</v>
      </c>
      <c r="AR75" s="55"/>
      <c r="AS75" s="55">
        <f>SUM(AS72:AS74)</f>
        <v>1002.76</v>
      </c>
      <c r="AT75" s="102"/>
      <c r="AU75" s="103">
        <f>AT74</f>
        <v>1673.2799999999997</v>
      </c>
      <c r="AV75" s="50">
        <f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0" t="s">
        <v>49</v>
      </c>
      <c r="D76" s="11">
        <v>5181</v>
      </c>
      <c r="E76" s="11">
        <v>0</v>
      </c>
      <c r="F76" s="11">
        <v>8596</v>
      </c>
      <c r="G76" s="12">
        <v>0.6</v>
      </c>
      <c r="H76" s="12">
        <v>4.3</v>
      </c>
      <c r="I76" s="11">
        <v>10196</v>
      </c>
      <c r="J76" s="12">
        <v>5.5</v>
      </c>
      <c r="K76" s="11">
        <v>15311</v>
      </c>
      <c r="L76" s="13">
        <v>7.9000000000000001E-2</v>
      </c>
      <c r="M76" s="23">
        <f>ROUND(K76*(1-L76),0)</f>
        <v>14101</v>
      </c>
      <c r="N76" s="14">
        <v>0.59899999999999998</v>
      </c>
      <c r="O76" s="24">
        <f>M76*N76</f>
        <v>8446.4989999999998</v>
      </c>
      <c r="P76" s="13">
        <v>0.21099999999999999</v>
      </c>
      <c r="Q76" s="24">
        <f>M76*P76</f>
        <v>2975.3109999999997</v>
      </c>
      <c r="R76" s="15">
        <v>0.19</v>
      </c>
      <c r="S76" s="143">
        <v>0.2727</v>
      </c>
      <c r="T76" s="24">
        <f>M76*R76</f>
        <v>2679.19</v>
      </c>
      <c r="U76" s="25">
        <v>0.24299999999999999</v>
      </c>
      <c r="V76" s="24">
        <f>M76*U76</f>
        <v>3426.5430000000001</v>
      </c>
      <c r="W76" s="15">
        <v>0.48199999999999998</v>
      </c>
      <c r="X76" s="24">
        <f>M76*W76</f>
        <v>6796.6819999999998</v>
      </c>
      <c r="Y76" s="15">
        <v>0.4</v>
      </c>
      <c r="Z76" s="24">
        <f>Y76*M76</f>
        <v>5640.4000000000005</v>
      </c>
      <c r="AA76" s="145">
        <v>2.4499999999999999E-3</v>
      </c>
      <c r="AB76" s="18">
        <f>M76*AA76</f>
        <v>34.547449999999998</v>
      </c>
      <c r="AC76" s="16">
        <v>2.49E-3</v>
      </c>
      <c r="AD76" s="17">
        <f>M76*AC76</f>
        <v>35.111490000000003</v>
      </c>
      <c r="AE76" s="26">
        <f>IF(M76&gt;0,(AG76+AP76)/M76,0)</f>
        <v>2.5149749804978371E-3</v>
      </c>
      <c r="AF76" s="16">
        <v>3.1E-4</v>
      </c>
      <c r="AG76" s="23">
        <f>AF76*M76</f>
        <v>4.3713100000000003</v>
      </c>
      <c r="AH76" s="114">
        <v>0.2019</v>
      </c>
      <c r="AI76" s="29">
        <f>AL76*(1-AM76)*AH76</f>
        <v>29.8079103</v>
      </c>
      <c r="AJ76" s="27">
        <f>IF(AND(AH76&gt;0,AF76&gt;0,AC76&gt;0),((AC76-AF76)*AH76)/((AH76-AF76)*AC76),0)</f>
        <v>0.87684833286217945</v>
      </c>
      <c r="AK76" s="59">
        <f t="shared" si="2"/>
        <v>0.87803078437660009</v>
      </c>
      <c r="AL76" s="11">
        <v>161</v>
      </c>
      <c r="AM76" s="13">
        <v>8.3000000000000004E-2</v>
      </c>
      <c r="AN76" s="14">
        <v>0.21060000000000001</v>
      </c>
      <c r="AO76" s="130">
        <v>0.21340000000000001</v>
      </c>
      <c r="AP76" s="29">
        <f>AL76*(1-AM76)*AN76</f>
        <v>31.092352200000001</v>
      </c>
      <c r="AQ76" s="131">
        <f>AL76*(1-AM76)*AO76</f>
        <v>31.5057358</v>
      </c>
      <c r="AR76" s="18">
        <v>1.55</v>
      </c>
      <c r="AS76" s="18">
        <v>1012.44</v>
      </c>
      <c r="AT76" s="98">
        <f>AT74+AL76-AS76</f>
        <v>821.83999999999969</v>
      </c>
      <c r="AU76" s="99"/>
      <c r="AV76" s="11"/>
      <c r="AW76" s="30"/>
      <c r="AX76" s="19"/>
      <c r="AY76" s="19"/>
      <c r="AZ76" s="19"/>
      <c r="BA76" s="19"/>
    </row>
    <row r="77" spans="1:53" x14ac:dyDescent="0.2">
      <c r="A77" s="184"/>
      <c r="B77" s="32">
        <v>2</v>
      </c>
      <c r="C77" s="10" t="s">
        <v>51</v>
      </c>
      <c r="D77" s="33">
        <v>22577</v>
      </c>
      <c r="E77" s="33">
        <v>1</v>
      </c>
      <c r="F77" s="33">
        <v>14176</v>
      </c>
      <c r="G77" s="34">
        <v>0.7</v>
      </c>
      <c r="H77" s="34">
        <v>4.8</v>
      </c>
      <c r="I77" s="33">
        <v>17513</v>
      </c>
      <c r="J77" s="34">
        <v>3.2</v>
      </c>
      <c r="K77" s="33">
        <v>13326</v>
      </c>
      <c r="L77" s="35">
        <v>8.2000000000000003E-2</v>
      </c>
      <c r="M77" s="36">
        <f>ROUND(K77*(1-L77),0)</f>
        <v>12233</v>
      </c>
      <c r="N77" s="37">
        <v>0.626</v>
      </c>
      <c r="O77" s="24">
        <f>M77*N77</f>
        <v>7657.8580000000002</v>
      </c>
      <c r="P77" s="35">
        <v>0.28599999999999998</v>
      </c>
      <c r="Q77" s="24">
        <f>M77*P77</f>
        <v>3498.6379999999999</v>
      </c>
      <c r="R77" s="38">
        <v>8.7999999999999995E-2</v>
      </c>
      <c r="S77" s="134">
        <v>0.23219999999999999</v>
      </c>
      <c r="T77" s="24">
        <f>M77*R77</f>
        <v>1076.5039999999999</v>
      </c>
      <c r="U77" s="27">
        <v>0.219</v>
      </c>
      <c r="V77" s="24">
        <f>M77*U77</f>
        <v>2679.027</v>
      </c>
      <c r="W77" s="38">
        <v>0.502</v>
      </c>
      <c r="X77" s="24">
        <f>M77*W77</f>
        <v>6140.9660000000003</v>
      </c>
      <c r="Y77" s="38">
        <v>0.4</v>
      </c>
      <c r="Z77" s="24">
        <f>Y77*M77</f>
        <v>4893.2</v>
      </c>
      <c r="AA77" s="146">
        <v>2.5200000000000001E-3</v>
      </c>
      <c r="AB77" s="18">
        <f>M77*AA77</f>
        <v>30.827160000000003</v>
      </c>
      <c r="AC77" s="39">
        <v>2.48E-3</v>
      </c>
      <c r="AD77" s="17">
        <f>M77*AC77</f>
        <v>30.33784</v>
      </c>
      <c r="AE77" s="26">
        <f>IF(M77&gt;0,(AG77+AP77)/M77,0)</f>
        <v>2.8568509278181966E-3</v>
      </c>
      <c r="AF77" s="39">
        <v>3.2000000000000003E-4</v>
      </c>
      <c r="AG77" s="36">
        <f>AF77*M77</f>
        <v>3.9145600000000003</v>
      </c>
      <c r="AH77" s="27">
        <v>0.20119999999999999</v>
      </c>
      <c r="AI77" s="40">
        <f>AL77*(1-AM77)*AH77</f>
        <v>29.704564399999999</v>
      </c>
      <c r="AJ77" s="27">
        <f>IF(AND(AH77&gt;0,AF77&gt;0,AC77&gt;0),((AC77-AF77)*AH77)/((AH77-AF77)*AC77),0)</f>
        <v>0.87235518557058611</v>
      </c>
      <c r="AK77" s="28">
        <f t="shared" si="2"/>
        <v>0.88934245427516112</v>
      </c>
      <c r="AL77" s="33">
        <v>161</v>
      </c>
      <c r="AM77" s="35">
        <v>8.3000000000000004E-2</v>
      </c>
      <c r="AN77" s="37">
        <v>0.2102</v>
      </c>
      <c r="AO77" s="132">
        <v>0.2142</v>
      </c>
      <c r="AP77" s="40">
        <f>AL77*(1-AM77)*AN77</f>
        <v>31.033297399999999</v>
      </c>
      <c r="AQ77" s="133">
        <f>AL77*(1-AM77)*AO77</f>
        <v>31.6238454</v>
      </c>
      <c r="AR77" s="41">
        <v>1.6</v>
      </c>
      <c r="AS77" s="41"/>
      <c r="AT77" s="117">
        <f>AT76+AL77-AS77</f>
        <v>982.83999999999969</v>
      </c>
      <c r="AU77" s="101"/>
      <c r="AV77" s="42"/>
      <c r="AW77" s="43"/>
      <c r="AX77" s="44"/>
      <c r="AY77" s="44"/>
      <c r="AZ77" s="44"/>
      <c r="BA77" s="44"/>
    </row>
    <row r="78" spans="1:53" x14ac:dyDescent="0.2">
      <c r="A78" s="184"/>
      <c r="B78" s="32">
        <v>3</v>
      </c>
      <c r="C78" s="10" t="s">
        <v>48</v>
      </c>
      <c r="D78" s="42">
        <v>15500</v>
      </c>
      <c r="E78" s="42">
        <v>0</v>
      </c>
      <c r="F78" s="42">
        <v>15101</v>
      </c>
      <c r="G78" s="36">
        <v>0.8</v>
      </c>
      <c r="H78" s="36">
        <v>4.0999999999999996</v>
      </c>
      <c r="I78" s="42">
        <v>17908</v>
      </c>
      <c r="J78" s="123">
        <v>1.9</v>
      </c>
      <c r="K78" s="42">
        <v>11437</v>
      </c>
      <c r="L78" s="38">
        <v>7.9000000000000001E-2</v>
      </c>
      <c r="M78" s="36">
        <f>ROUND(K78*(1-L78),0)</f>
        <v>10533</v>
      </c>
      <c r="N78" s="27">
        <v>0.52800000000000002</v>
      </c>
      <c r="O78" s="24">
        <f>M78*N78</f>
        <v>5561.424</v>
      </c>
      <c r="P78" s="38">
        <v>0.29799999999999999</v>
      </c>
      <c r="Q78" s="24">
        <f>M78*P78</f>
        <v>3138.8339999999998</v>
      </c>
      <c r="R78" s="38">
        <v>0.17399999999999999</v>
      </c>
      <c r="S78" s="134">
        <v>0.2104</v>
      </c>
      <c r="T78" s="24">
        <f>M78*R78</f>
        <v>1832.742</v>
      </c>
      <c r="U78" s="27">
        <v>0.14099999999999999</v>
      </c>
      <c r="V78" s="24">
        <f>M78*U78</f>
        <v>1485.1529999999998</v>
      </c>
      <c r="W78" s="38">
        <v>0.55700000000000005</v>
      </c>
      <c r="X78" s="24">
        <f>M78*W78</f>
        <v>5866.8810000000003</v>
      </c>
      <c r="Y78" s="38">
        <v>0.39</v>
      </c>
      <c r="Z78" s="24">
        <f>Y78*M78</f>
        <v>4107.87</v>
      </c>
      <c r="AA78" s="147">
        <v>2.4499999999999999E-3</v>
      </c>
      <c r="AB78" s="148">
        <f>M78*AA78</f>
        <v>25.80585</v>
      </c>
      <c r="AC78" s="46">
        <v>2.3800000000000002E-3</v>
      </c>
      <c r="AD78" s="17">
        <f>M78*AC78</f>
        <v>25.068540000000002</v>
      </c>
      <c r="AE78" s="26">
        <f>IF(M78&gt;0,(AG78+AP78)/M78,0)</f>
        <v>2.7747272761796259E-3</v>
      </c>
      <c r="AF78" s="46">
        <v>3.1E-4</v>
      </c>
      <c r="AG78" s="36">
        <f>AF78*M78</f>
        <v>3.2652299999999999</v>
      </c>
      <c r="AH78" s="27">
        <v>0.20569999999999999</v>
      </c>
      <c r="AI78" s="40">
        <f>AL78*(1-AM78)*AH78</f>
        <v>25.165749399999999</v>
      </c>
      <c r="AJ78" s="27">
        <f>IF(AND(AH78&gt;0,AF78&gt;0,AC78&gt;0),((AC78-AF78)*AH78)/((AH78-AF78)*AC78),0)</f>
        <v>0.87106063029915215</v>
      </c>
      <c r="AK78" s="28">
        <f t="shared" si="2"/>
        <v>0.88957687867958091</v>
      </c>
      <c r="AL78" s="42">
        <v>134</v>
      </c>
      <c r="AM78" s="38">
        <v>8.6999999999999994E-2</v>
      </c>
      <c r="AN78" s="27">
        <v>0.2122</v>
      </c>
      <c r="AO78" s="134">
        <v>0.21199999999999999</v>
      </c>
      <c r="AP78" s="40">
        <f>AL78*(1-AM78)*AN78</f>
        <v>25.960972399999999</v>
      </c>
      <c r="AQ78" s="135">
        <f>AL78*(1-AM78)*AO78</f>
        <v>25.936503999999999</v>
      </c>
      <c r="AR78" s="17">
        <v>1.55</v>
      </c>
      <c r="AS78" s="17"/>
      <c r="AT78" s="117">
        <f>AT77+AL78-AS78</f>
        <v>1116.8399999999997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>SUM(D76:D78)</f>
        <v>43258</v>
      </c>
      <c r="E79" s="50"/>
      <c r="F79" s="50">
        <f>SUM(F76:F78)</f>
        <v>37873</v>
      </c>
      <c r="G79" s="51"/>
      <c r="H79" s="51"/>
      <c r="I79" s="50">
        <f>SUM(I76:I78)</f>
        <v>45617</v>
      </c>
      <c r="J79" s="51"/>
      <c r="K79" s="50">
        <f>SUM(K76:K78)</f>
        <v>40074</v>
      </c>
      <c r="L79" s="20">
        <f>IF(K79&gt;0,(K76*L76+K77*L77+K78*L78)/K79,0)</f>
        <v>7.9997604431801164E-2</v>
      </c>
      <c r="M79" s="51">
        <f>M76+M77+M78</f>
        <v>36867</v>
      </c>
      <c r="N79" s="52">
        <f>IF(M79&gt;0,O79/M79,0)</f>
        <v>0.58767409878753352</v>
      </c>
      <c r="O79" s="53">
        <f>O76+O77+O78</f>
        <v>21665.780999999999</v>
      </c>
      <c r="P79" s="20">
        <f>IF(M79&gt;0,Q79/M79,0)</f>
        <v>0.26074220847912766</v>
      </c>
      <c r="Q79" s="53">
        <f>Q76+Q77+Q78</f>
        <v>9612.7829999999994</v>
      </c>
      <c r="R79" s="20">
        <f>IF(M79&gt;0,T79/M79,0)</f>
        <v>0.15158369273333874</v>
      </c>
      <c r="S79" s="136"/>
      <c r="T79" s="53">
        <f>T76+T77+T78</f>
        <v>5588.4359999999997</v>
      </c>
      <c r="U79" s="20">
        <f>IF(M79&gt;0,V79/M79,0)</f>
        <v>0.20589478395312882</v>
      </c>
      <c r="V79" s="53">
        <f>V76+V77+V78</f>
        <v>7590.723</v>
      </c>
      <c r="W79" s="20">
        <f>IF(M79&gt;0,X79/M79,0)</f>
        <v>0.51006398676323006</v>
      </c>
      <c r="X79" s="53">
        <f>X76+X77+X78</f>
        <v>18804.529000000002</v>
      </c>
      <c r="Y79" s="20">
        <f>IF(M79&gt;0,Z79/M79,0)</f>
        <v>0.39714297339083737</v>
      </c>
      <c r="Z79" s="53">
        <f>Z76+Z77+Z78</f>
        <v>14641.470000000001</v>
      </c>
      <c r="AA79" s="152">
        <f>IF(M79&gt;0,AB79/M79,0)</f>
        <v>2.4732270051807852E-3</v>
      </c>
      <c r="AB79" s="55">
        <f>SUM(AB76:AB78)</f>
        <v>91.180460000000011</v>
      </c>
      <c r="AC79" s="54">
        <f>IF(M79&gt;0,AD79/M79,0)</f>
        <v>2.4552545637019558E-3</v>
      </c>
      <c r="AD79" s="55">
        <f>SUM(AD76:AD78)</f>
        <v>90.517870000000002</v>
      </c>
      <c r="AE79" s="54">
        <f>IF(M79&gt;0,(AE76*M76+AE77*M77+AE78*M78)/M79,0)</f>
        <v>2.7026262511188866E-3</v>
      </c>
      <c r="AF79" s="54">
        <f>IF(K79&gt;0,(K76*AF76+K77*AF77+K78*AF78)/K79,0)</f>
        <v>3.1332534810600391E-4</v>
      </c>
      <c r="AG79" s="51">
        <f>SUM(AG76:AG78)</f>
        <v>11.551100000000002</v>
      </c>
      <c r="AH79" s="52">
        <f>IF(K79&gt;0,(K76*AH76+K77*AH77+K78*AH78)/K79,0)</f>
        <v>0.2027517342915606</v>
      </c>
      <c r="AI79" s="57">
        <f>SUM(AI76:AI78)</f>
        <v>84.678224099999994</v>
      </c>
      <c r="AJ79" s="52">
        <f>IF(AND(AD79&gt;0),((AD76*AJ76+AD77*AJ77+AD78*AJ78)/AD79),0)</f>
        <v>0.87373953636886659</v>
      </c>
      <c r="AK79" s="56">
        <f t="shared" si="2"/>
        <v>0.88538156899654019</v>
      </c>
      <c r="AL79" s="50">
        <f>SUM(AL76:AL78)</f>
        <v>456</v>
      </c>
      <c r="AM79" s="20">
        <f>IF(AL79&gt;0,(AM76*AL76+AM77*AL77+AM78*AL78)/AL79,0)</f>
        <v>8.4175438596491223E-2</v>
      </c>
      <c r="AN79" s="52">
        <f>IF(K79&gt;0,(AN76*K76+AN77*K77+AN78*K78)/K79,0)</f>
        <v>0.21092362130059392</v>
      </c>
      <c r="AO79" s="136">
        <f>IF(L79&gt;0,(AO76*K76+AO77*K77+AO78*K78)/K79,0)</f>
        <v>0.2132664720267505</v>
      </c>
      <c r="AP79" s="57">
        <f>SUM(AP76:AP78)</f>
        <v>88.086622000000006</v>
      </c>
      <c r="AQ79" s="137">
        <f>SUM(AQ76:AQ78)</f>
        <v>89.066085200000003</v>
      </c>
      <c r="AR79" s="55"/>
      <c r="AS79" s="55">
        <f>SUM(AS76:AS78)</f>
        <v>1012.44</v>
      </c>
      <c r="AT79" s="102"/>
      <c r="AU79" s="103">
        <f>AT78</f>
        <v>1116.8399999999997</v>
      </c>
      <c r="AV79" s="50">
        <f>SUM(AV76:AV78)</f>
        <v>0</v>
      </c>
      <c r="AW79" s="58"/>
      <c r="AX79" s="57"/>
      <c r="AY79" s="57"/>
      <c r="AZ79" s="57"/>
      <c r="BA79" s="57"/>
    </row>
    <row r="80" spans="1:53" ht="13.5" thickBot="1" x14ac:dyDescent="0.25">
      <c r="A80" s="186">
        <v>20</v>
      </c>
      <c r="B80" s="22">
        <v>1</v>
      </c>
      <c r="C80" s="10" t="s">
        <v>49</v>
      </c>
      <c r="D80" s="11">
        <v>4541</v>
      </c>
      <c r="E80" s="11">
        <v>0</v>
      </c>
      <c r="F80" s="11">
        <v>9619</v>
      </c>
      <c r="G80" s="12">
        <v>0.6</v>
      </c>
      <c r="H80" s="12">
        <v>3.4</v>
      </c>
      <c r="I80" s="11">
        <v>11922</v>
      </c>
      <c r="J80" s="121">
        <v>4</v>
      </c>
      <c r="K80" s="11">
        <v>16881</v>
      </c>
      <c r="L80" s="13">
        <v>7.4999999999999997E-2</v>
      </c>
      <c r="M80" s="23">
        <f>ROUND(K80*(1-L80),0)</f>
        <v>15615</v>
      </c>
      <c r="N80" s="14">
        <v>0.59499999999999997</v>
      </c>
      <c r="O80" s="24">
        <f>M80*N80</f>
        <v>9290.9249999999993</v>
      </c>
      <c r="P80" s="13">
        <v>0.22800000000000001</v>
      </c>
      <c r="Q80" s="24">
        <f>M80*P80</f>
        <v>3560.2200000000003</v>
      </c>
      <c r="R80" s="15">
        <v>0.17699999999999999</v>
      </c>
      <c r="S80" s="143">
        <v>0.29039999999999999</v>
      </c>
      <c r="T80" s="24">
        <f>M80*R80</f>
        <v>2763.855</v>
      </c>
      <c r="U80" s="25">
        <v>0.27</v>
      </c>
      <c r="V80" s="24">
        <f>M80*U80</f>
        <v>4216.05</v>
      </c>
      <c r="W80" s="15">
        <v>0.46600000000000003</v>
      </c>
      <c r="X80" s="24">
        <f>M80*W80</f>
        <v>7276.59</v>
      </c>
      <c r="Y80" s="15">
        <v>0.41</v>
      </c>
      <c r="Z80" s="24">
        <f>Y80*M80</f>
        <v>6402.15</v>
      </c>
      <c r="AA80" s="145">
        <v>2.4499999999999999E-3</v>
      </c>
      <c r="AB80" s="18">
        <f>M80*AA80</f>
        <v>38.256749999999997</v>
      </c>
      <c r="AC80" s="16">
        <v>2.5999999999999999E-3</v>
      </c>
      <c r="AD80" s="17">
        <f>M80*AC80</f>
        <v>40.598999999999997</v>
      </c>
      <c r="AE80" s="26">
        <f>IF(M80&gt;0,(AG80+AP80)/M80,0)</f>
        <v>2.5066918731988471E-3</v>
      </c>
      <c r="AF80" s="16">
        <v>3.2000000000000003E-4</v>
      </c>
      <c r="AG80" s="23">
        <f>AF80*M80</f>
        <v>4.9968000000000004</v>
      </c>
      <c r="AH80" s="114">
        <v>0.2036</v>
      </c>
      <c r="AI80" s="29">
        <f>AL80*(1-AM80)*AH80</f>
        <v>35.325007200000002</v>
      </c>
      <c r="AJ80" s="27">
        <f>IF(AND(AH80&gt;0,AF80&gt;0,AC80&gt;0),((AC80-AF80)*AH80)/((AH80-AF80)*AC80),0)</f>
        <v>0.87830351466715095</v>
      </c>
      <c r="AK80" s="59">
        <f t="shared" si="2"/>
        <v>0.87376246120726753</v>
      </c>
      <c r="AL80" s="11">
        <v>189</v>
      </c>
      <c r="AM80" s="13">
        <v>8.2000000000000003E-2</v>
      </c>
      <c r="AN80" s="14">
        <v>0.1968</v>
      </c>
      <c r="AO80" s="130">
        <v>0.20019999999999999</v>
      </c>
      <c r="AP80" s="29">
        <f>AL80*(1-AM80)*AN80</f>
        <v>34.145193599999999</v>
      </c>
      <c r="AQ80" s="131">
        <f>AL80*(1-AM80)*AO80</f>
        <v>34.7351004</v>
      </c>
      <c r="AR80" s="18">
        <v>1.55</v>
      </c>
      <c r="AS80" s="18">
        <v>509.82</v>
      </c>
      <c r="AT80" s="98">
        <f>AT78+AL80-AS80</f>
        <v>796.01999999999975</v>
      </c>
      <c r="AU80" s="99"/>
      <c r="AV80" s="11"/>
      <c r="AW80" s="30"/>
      <c r="AX80" s="19"/>
      <c r="AY80" s="19"/>
      <c r="AZ80" s="19"/>
      <c r="BA80" s="19"/>
    </row>
    <row r="81" spans="1:53" x14ac:dyDescent="0.2">
      <c r="A81" s="184"/>
      <c r="B81" s="32">
        <v>2</v>
      </c>
      <c r="C81" s="10" t="s">
        <v>52</v>
      </c>
      <c r="D81" s="33">
        <v>19862</v>
      </c>
      <c r="E81" s="33">
        <v>4</v>
      </c>
      <c r="F81" s="33">
        <v>14308</v>
      </c>
      <c r="G81" s="34">
        <v>0.3</v>
      </c>
      <c r="H81" s="34">
        <v>4.4000000000000004</v>
      </c>
      <c r="I81" s="33">
        <v>17248</v>
      </c>
      <c r="J81" s="34">
        <v>4.5999999999999996</v>
      </c>
      <c r="K81" s="33">
        <v>17086</v>
      </c>
      <c r="L81" s="35">
        <v>8.4000000000000005E-2</v>
      </c>
      <c r="M81" s="36">
        <f>ROUND(K81*(1-L81),0)</f>
        <v>15651</v>
      </c>
      <c r="N81" s="37">
        <v>0.54300000000000004</v>
      </c>
      <c r="O81" s="24">
        <f>M81*N81</f>
        <v>8498.4930000000004</v>
      </c>
      <c r="P81" s="35">
        <v>0.36099999999999999</v>
      </c>
      <c r="Q81" s="24">
        <f>M81*P81</f>
        <v>5650.0109999999995</v>
      </c>
      <c r="R81" s="38">
        <v>9.6000000000000002E-2</v>
      </c>
      <c r="S81" s="134">
        <v>0.27610000000000001</v>
      </c>
      <c r="T81" s="24">
        <f>M81*R81</f>
        <v>1502.4960000000001</v>
      </c>
      <c r="U81" s="27">
        <v>0.26500000000000001</v>
      </c>
      <c r="V81" s="24">
        <f>M81*U81</f>
        <v>4147.5150000000003</v>
      </c>
      <c r="W81" s="38">
        <v>0.46700000000000003</v>
      </c>
      <c r="X81" s="24">
        <f>M81*W81</f>
        <v>7309.0170000000007</v>
      </c>
      <c r="Y81" s="38">
        <v>0.42</v>
      </c>
      <c r="Z81" s="24">
        <f>Y81*M81</f>
        <v>6573.42</v>
      </c>
      <c r="AA81" s="146">
        <v>2.5899999999999999E-3</v>
      </c>
      <c r="AB81" s="18">
        <f>M81*AA81</f>
        <v>40.536089999999994</v>
      </c>
      <c r="AC81" s="39">
        <v>2.6800000000000001E-3</v>
      </c>
      <c r="AD81" s="17">
        <f>M81*AC81</f>
        <v>41.944679999999998</v>
      </c>
      <c r="AE81" s="26">
        <f>IF(M81&gt;0,(AG81+AP81)/M81,0)</f>
        <v>2.6428403169126576E-3</v>
      </c>
      <c r="AF81" s="39">
        <v>3.1E-4</v>
      </c>
      <c r="AG81" s="36">
        <f>AF81*M81</f>
        <v>4.8518100000000004</v>
      </c>
      <c r="AH81" s="27">
        <v>0.21410000000000001</v>
      </c>
      <c r="AI81" s="40">
        <f>AL81*(1-AM81)*AH81</f>
        <v>35.419419400000002</v>
      </c>
      <c r="AJ81" s="27">
        <f>IF(AND(AH81&gt;0,AF81&gt;0,AC81&gt;0),((AC81-AF81)*AH81)/((AH81-AF81)*AC81),0)</f>
        <v>0.88561065294231389</v>
      </c>
      <c r="AK81" s="28">
        <f t="shared" si="2"/>
        <v>0.88394356218829073</v>
      </c>
      <c r="AL81" s="33">
        <v>181</v>
      </c>
      <c r="AM81" s="35">
        <v>8.5999999999999993E-2</v>
      </c>
      <c r="AN81" s="37">
        <v>0.22070000000000001</v>
      </c>
      <c r="AO81" s="132">
        <v>0.22539999999999999</v>
      </c>
      <c r="AP81" s="40">
        <f>AL81*(1-AM81)*AN81</f>
        <v>36.511283800000001</v>
      </c>
      <c r="AQ81" s="133">
        <f>AL81*(1-AM81)*AO81</f>
        <v>37.288823600000001</v>
      </c>
      <c r="AR81" s="41">
        <v>1.55</v>
      </c>
      <c r="AS81" s="41"/>
      <c r="AT81" s="117">
        <f>AT80+AL81-AS81</f>
        <v>977.01999999999975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10" t="s">
        <v>48</v>
      </c>
      <c r="D82" s="42">
        <v>18100</v>
      </c>
      <c r="E82" s="42">
        <v>0</v>
      </c>
      <c r="F82" s="42">
        <v>14799</v>
      </c>
      <c r="G82" s="36">
        <v>0.4</v>
      </c>
      <c r="H82" s="36">
        <v>4.3</v>
      </c>
      <c r="I82" s="42">
        <v>17816</v>
      </c>
      <c r="J82" s="36">
        <v>4.0999999999999996</v>
      </c>
      <c r="K82" s="42">
        <v>17190</v>
      </c>
      <c r="L82" s="38">
        <v>7.2999999999999995E-2</v>
      </c>
      <c r="M82" s="36">
        <f>ROUND(K82*(1-L82),0)</f>
        <v>15935</v>
      </c>
      <c r="N82" s="27">
        <v>0.63500000000000001</v>
      </c>
      <c r="O82" s="24">
        <f>M82*N82</f>
        <v>10118.725</v>
      </c>
      <c r="P82" s="38">
        <v>0.314</v>
      </c>
      <c r="Q82" s="24">
        <f>M82*P82</f>
        <v>5003.59</v>
      </c>
      <c r="R82" s="38">
        <v>5.0999999999999997E-2</v>
      </c>
      <c r="S82" s="134">
        <v>0.27229999999999999</v>
      </c>
      <c r="T82" s="24">
        <f>M82*R82</f>
        <v>812.68499999999995</v>
      </c>
      <c r="U82" s="27">
        <v>0.27600000000000002</v>
      </c>
      <c r="V82" s="24">
        <f>M82*U82</f>
        <v>4398.0600000000004</v>
      </c>
      <c r="W82" s="38">
        <v>0.45300000000000001</v>
      </c>
      <c r="X82" s="24">
        <f>M82*W82</f>
        <v>7218.5550000000003</v>
      </c>
      <c r="Y82" s="38">
        <v>0.41</v>
      </c>
      <c r="Z82" s="24">
        <f>Y82*M82</f>
        <v>6533.3499999999995</v>
      </c>
      <c r="AA82" s="147">
        <v>2.48E-3</v>
      </c>
      <c r="AB82" s="148">
        <f>M82*AA82</f>
        <v>39.518799999999999</v>
      </c>
      <c r="AC82" s="46">
        <v>2.5899999999999999E-3</v>
      </c>
      <c r="AD82" s="17">
        <f>M82*AC82</f>
        <v>41.271650000000001</v>
      </c>
      <c r="AE82" s="26">
        <f>IF(M82&gt;0,(AG82+AP82)/M82,0)</f>
        <v>2.8398893253843743E-3</v>
      </c>
      <c r="AF82" s="46">
        <v>3.1E-4</v>
      </c>
      <c r="AG82" s="36">
        <f>AF82*M82</f>
        <v>4.9398499999999999</v>
      </c>
      <c r="AH82" s="27">
        <v>0.20660000000000001</v>
      </c>
      <c r="AI82" s="40">
        <f>AL82*(1-AM82)*AH82</f>
        <v>38.311077600000004</v>
      </c>
      <c r="AJ82" s="27">
        <f>IF(AND(AH82&gt;0,AF82&gt;0,AC82&gt;0),((AC82-AF82)*AH82)/((AH82-AF82)*AC82),0)</f>
        <v>0.88163175467455868</v>
      </c>
      <c r="AK82" s="28">
        <f t="shared" si="2"/>
        <v>0.89211291863412745</v>
      </c>
      <c r="AL82" s="42">
        <v>202</v>
      </c>
      <c r="AM82" s="38">
        <v>8.2000000000000003E-2</v>
      </c>
      <c r="AN82" s="27">
        <v>0.21740000000000001</v>
      </c>
      <c r="AO82" s="134">
        <v>0.222</v>
      </c>
      <c r="AP82" s="40">
        <f>AL82*(1-AM82)*AN82</f>
        <v>40.313786400000005</v>
      </c>
      <c r="AQ82" s="135">
        <f>AL82*(1-AM82)*AO82</f>
        <v>41.166792000000001</v>
      </c>
      <c r="AR82" s="17">
        <v>1.58</v>
      </c>
      <c r="AS82" s="17"/>
      <c r="AT82" s="117">
        <f>AT81+AL82-AS82</f>
        <v>1179.0199999999998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>SUM(D80:D82)</f>
        <v>42503</v>
      </c>
      <c r="E83" s="50"/>
      <c r="F83" s="50">
        <f>SUM(F80:F82)</f>
        <v>38726</v>
      </c>
      <c r="G83" s="51"/>
      <c r="H83" s="51"/>
      <c r="I83" s="50">
        <f>SUM(I80:I82)</f>
        <v>46986</v>
      </c>
      <c r="J83" s="51"/>
      <c r="K83" s="50">
        <f>SUM(K80:K82)</f>
        <v>51157</v>
      </c>
      <c r="L83" s="20">
        <f>IF(K83&gt;0,(K80*L80+K81*L81+K82*L82)/K83,0)</f>
        <v>7.7333874152119939E-2</v>
      </c>
      <c r="M83" s="51">
        <f>M80+M81+M82</f>
        <v>47201</v>
      </c>
      <c r="N83" s="52">
        <f>IF(M83&gt;0,O83/M83,0)</f>
        <v>0.59126168937098778</v>
      </c>
      <c r="O83" s="53">
        <f>O80+O81+O82</f>
        <v>27908.142999999996</v>
      </c>
      <c r="P83" s="20">
        <f>IF(M83&gt;0,Q83/M83,0)</f>
        <v>0.30113389546831637</v>
      </c>
      <c r="Q83" s="53">
        <f>Q80+Q81+Q82</f>
        <v>14213.821</v>
      </c>
      <c r="R83" s="20">
        <f>IF(M83&gt;0,T83/M83,0)</f>
        <v>0.10760441516069574</v>
      </c>
      <c r="S83" s="136"/>
      <c r="T83" s="53">
        <f>T80+T81+T82</f>
        <v>5079.0360000000001</v>
      </c>
      <c r="U83" s="20">
        <f>IF(M83&gt;0,V83/M83,0)</f>
        <v>0.27036768288807439</v>
      </c>
      <c r="V83" s="53">
        <f>V80+V81+V82</f>
        <v>12761.625</v>
      </c>
      <c r="W83" s="20">
        <f>IF(M83&gt;0,X83/M83,0)</f>
        <v>0.46194279782208003</v>
      </c>
      <c r="X83" s="53">
        <f>X80+X81+X82</f>
        <v>21804.162</v>
      </c>
      <c r="Y83" s="20">
        <f>IF(M83&gt;0,Z83/M83,0)</f>
        <v>0.41331581958009361</v>
      </c>
      <c r="Z83" s="53">
        <f>Z80+Z81+Z82</f>
        <v>19508.919999999998</v>
      </c>
      <c r="AA83" s="152">
        <f>IF(M83&gt;0,AB83/M83,0)</f>
        <v>2.5065494375119167E-3</v>
      </c>
      <c r="AB83" s="55">
        <f>SUM(AB80:AB82)</f>
        <v>118.31163999999998</v>
      </c>
      <c r="AC83" s="54">
        <f>IF(M83&gt;0,AD83/M83,0)</f>
        <v>2.6231505688438803E-3</v>
      </c>
      <c r="AD83" s="55">
        <f>SUM(AD80:AD82)</f>
        <v>123.81532999999999</v>
      </c>
      <c r="AE83" s="54">
        <f>IF(M83&gt;0,(AE80*M80+AE81*M81+AE82*M82)/M83,0)</f>
        <v>2.6643232939980088E-3</v>
      </c>
      <c r="AF83" s="54">
        <f>IF(K83&gt;0,(K80*AF80+K81*AF81+K82*AF82)/K83,0)</f>
        <v>3.1329984166389744E-4</v>
      </c>
      <c r="AG83" s="51">
        <f>SUM(AG80:AG82)</f>
        <v>14.788460000000001</v>
      </c>
      <c r="AH83" s="52">
        <f>IF(K83&gt;0,(K80*AH80+K81*AH81+K82*AH82)/K83,0)</f>
        <v>0.20811498328674474</v>
      </c>
      <c r="AI83" s="57">
        <f>SUM(AI80:AI82)</f>
        <v>109.0555042</v>
      </c>
      <c r="AJ83" s="52">
        <f>IF(AND(AD83&gt;0),((AD80*AJ80+AD81*AJ81+AD82*AJ82)/AD83),0)</f>
        <v>0.88188834970631125</v>
      </c>
      <c r="AK83" s="56">
        <f t="shared" si="2"/>
        <v>0.88371703071558771</v>
      </c>
      <c r="AL83" s="50">
        <f>SUM(AL80:AL82)</f>
        <v>572</v>
      </c>
      <c r="AM83" s="20">
        <f>IF(AL83&gt;0,(AM80*AL80+AM81*AL81+AM82*AL82)/AL83,0)</f>
        <v>8.3265734265734262E-2</v>
      </c>
      <c r="AN83" s="52">
        <f>IF(K83&gt;0,(AN80*K80+AN81*K81+AN82*K82)/K83,0)</f>
        <v>0.21170449791817345</v>
      </c>
      <c r="AO83" s="136">
        <f>IF(L83&gt;0,(AO80*K80+AO81*K81+AO82*K82)/K83,0)</f>
        <v>0.21594191606231797</v>
      </c>
      <c r="AP83" s="57">
        <f>SUM(AP80:AP82)</f>
        <v>110.9702638</v>
      </c>
      <c r="AQ83" s="137">
        <f>SUM(AQ80:AQ82)</f>
        <v>113.19071599999999</v>
      </c>
      <c r="AR83" s="55"/>
      <c r="AS83" s="55">
        <f>SUM(AS80:AS82)</f>
        <v>509.82</v>
      </c>
      <c r="AT83" s="102"/>
      <c r="AU83" s="103">
        <f>AT82</f>
        <v>1179.0199999999998</v>
      </c>
      <c r="AV83" s="50">
        <f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0" t="s">
        <v>51</v>
      </c>
      <c r="D84" s="11">
        <v>5538</v>
      </c>
      <c r="E84" s="11">
        <v>0</v>
      </c>
      <c r="F84" s="11">
        <v>8566</v>
      </c>
      <c r="G84" s="12">
        <v>0.9</v>
      </c>
      <c r="H84" s="12">
        <v>5.0999999999999996</v>
      </c>
      <c r="I84" s="11">
        <v>10684</v>
      </c>
      <c r="J84" s="12">
        <v>6.5</v>
      </c>
      <c r="K84" s="11">
        <v>16851</v>
      </c>
      <c r="L84" s="13">
        <v>7.0999999999999994E-2</v>
      </c>
      <c r="M84" s="23">
        <f>ROUND(K84*(1-L84),0)</f>
        <v>15655</v>
      </c>
      <c r="N84" s="14">
        <v>0.6</v>
      </c>
      <c r="O84" s="24">
        <f>M84*N84</f>
        <v>9393</v>
      </c>
      <c r="P84" s="13">
        <v>0.37</v>
      </c>
      <c r="Q84" s="24">
        <f>M84*P84</f>
        <v>5792.35</v>
      </c>
      <c r="R84" s="15">
        <v>0.03</v>
      </c>
      <c r="S84" s="143">
        <v>0.28949999999999998</v>
      </c>
      <c r="T84" s="24">
        <f>M84*R84</f>
        <v>469.65</v>
      </c>
      <c r="U84" s="25">
        <v>0.27500000000000002</v>
      </c>
      <c r="V84" s="24">
        <f>M84*U84</f>
        <v>4305.125</v>
      </c>
      <c r="W84" s="15">
        <v>0.46</v>
      </c>
      <c r="X84" s="24">
        <f>M84*W84</f>
        <v>7201.3</v>
      </c>
      <c r="Y84" s="15">
        <v>0.42</v>
      </c>
      <c r="Z84" s="24">
        <f>Y84*M84</f>
        <v>6575.0999999999995</v>
      </c>
      <c r="AA84" s="145">
        <v>2.5899999999999999E-3</v>
      </c>
      <c r="AB84" s="18">
        <f>M84*AA84</f>
        <v>40.54645</v>
      </c>
      <c r="AC84" s="16">
        <v>2.6099999999999999E-3</v>
      </c>
      <c r="AD84" s="17">
        <f>M84*AC84</f>
        <v>40.859549999999999</v>
      </c>
      <c r="AE84" s="26">
        <f>IF(M84&gt;0,(AG84+AP84)/M84,0)</f>
        <v>2.7095247524752484E-3</v>
      </c>
      <c r="AF84" s="16">
        <v>3.1E-4</v>
      </c>
      <c r="AG84" s="23">
        <f>AF84*M84</f>
        <v>4.8530499999999996</v>
      </c>
      <c r="AH84" s="114">
        <v>0.21279999999999999</v>
      </c>
      <c r="AI84" s="29">
        <f>AL84*(1-AM84)*AH84</f>
        <v>36.3351744</v>
      </c>
      <c r="AJ84" s="27">
        <f>IF(AND(AH84&gt;0,AF84&gt;0,AC84&gt;0),((AC84-AF84)*AH84)/((AH84-AF84)*AC84),0)</f>
        <v>0.8825116674411001</v>
      </c>
      <c r="AK84" s="59">
        <f t="shared" si="2"/>
        <v>0.88683842798020518</v>
      </c>
      <c r="AL84" s="11">
        <v>186</v>
      </c>
      <c r="AM84" s="13">
        <v>8.2000000000000003E-2</v>
      </c>
      <c r="AN84" s="14">
        <v>0.22</v>
      </c>
      <c r="AO84" s="130">
        <v>0.22339999999999999</v>
      </c>
      <c r="AP84" s="29">
        <f>AL84*(1-AM84)*AN84</f>
        <v>37.564560000000007</v>
      </c>
      <c r="AQ84" s="131">
        <f>AL84*(1-AM84)*AO84</f>
        <v>38.145103200000001</v>
      </c>
      <c r="AR84" s="18">
        <v>1.6</v>
      </c>
      <c r="AS84" s="18">
        <v>513.6</v>
      </c>
      <c r="AT84" s="98">
        <f>AT82+AL84-AS84+AU84</f>
        <v>846.4599999999997</v>
      </c>
      <c r="AU84" s="144">
        <v>-4.96</v>
      </c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10" t="s">
        <v>52</v>
      </c>
      <c r="D85" s="33">
        <v>19208</v>
      </c>
      <c r="E85" s="33">
        <v>4</v>
      </c>
      <c r="F85" s="33">
        <v>14201</v>
      </c>
      <c r="G85" s="34">
        <v>0.6</v>
      </c>
      <c r="H85" s="34">
        <v>3.6</v>
      </c>
      <c r="I85" s="33">
        <v>16434</v>
      </c>
      <c r="J85" s="34">
        <v>5.4</v>
      </c>
      <c r="K85" s="33">
        <v>16663</v>
      </c>
      <c r="L85" s="35">
        <v>0.08</v>
      </c>
      <c r="M85" s="36">
        <f>ROUND(K85*(1-L85),0)</f>
        <v>15330</v>
      </c>
      <c r="N85" s="37">
        <v>0.59</v>
      </c>
      <c r="O85" s="24">
        <f>M85*N85</f>
        <v>9044.6999999999989</v>
      </c>
      <c r="P85" s="35">
        <v>0.26400000000000001</v>
      </c>
      <c r="Q85" s="24">
        <f>M85*P85</f>
        <v>4047.1200000000003</v>
      </c>
      <c r="R85" s="38">
        <v>0.14599999999999999</v>
      </c>
      <c r="S85" s="134">
        <v>0.27889999999999998</v>
      </c>
      <c r="T85" s="24">
        <f>M85*R85</f>
        <v>2238.1799999999998</v>
      </c>
      <c r="U85" s="27">
        <v>0.26400000000000001</v>
      </c>
      <c r="V85" s="24">
        <f>M85*U85</f>
        <v>4047.1200000000003</v>
      </c>
      <c r="W85" s="38">
        <v>0.46200000000000002</v>
      </c>
      <c r="X85" s="24">
        <f>M85*W85</f>
        <v>7082.46</v>
      </c>
      <c r="Y85" s="38">
        <v>0.4</v>
      </c>
      <c r="Z85" s="24">
        <f>Y85*M85</f>
        <v>6132</v>
      </c>
      <c r="AA85" s="146">
        <v>2.5200000000000001E-3</v>
      </c>
      <c r="AB85" s="18">
        <f>M85*AA85</f>
        <v>38.631599999999999</v>
      </c>
      <c r="AC85" s="39">
        <v>2.5500000000000002E-3</v>
      </c>
      <c r="AD85" s="17">
        <f>M85*AC85</f>
        <v>39.091500000000003</v>
      </c>
      <c r="AE85" s="26">
        <f>IF(M85&gt;0,(AG85+AP85)/M85,0)</f>
        <v>2.661538062622309E-3</v>
      </c>
      <c r="AF85" s="39">
        <v>3.1E-4</v>
      </c>
      <c r="AG85" s="36">
        <f>AF85*M85</f>
        <v>4.7523</v>
      </c>
      <c r="AH85" s="27">
        <v>0.2145</v>
      </c>
      <c r="AI85" s="40">
        <f>AL85*(1-AM85)*AH85</f>
        <v>35.131882499999996</v>
      </c>
      <c r="AJ85" s="27">
        <f>IF(AND(AH85&gt;0,AF85&gt;0,AC85&gt;0),((AC85-AF85)*AH85)/((AH85-AF85)*AC85),0)</f>
        <v>0.8797027378111244</v>
      </c>
      <c r="AK85" s="28">
        <f t="shared" si="2"/>
        <v>0.88477215206401461</v>
      </c>
      <c r="AL85" s="33">
        <v>179</v>
      </c>
      <c r="AM85" s="35">
        <v>8.5000000000000006E-2</v>
      </c>
      <c r="AN85" s="37">
        <v>0.22009999999999999</v>
      </c>
      <c r="AO85" s="132">
        <v>0.22750000000000001</v>
      </c>
      <c r="AP85" s="40">
        <f>AL85*(1-AM85)*AN85</f>
        <v>36.0490785</v>
      </c>
      <c r="AQ85" s="133">
        <f>AL85*(1-AM85)*AO85</f>
        <v>37.261087500000002</v>
      </c>
      <c r="AR85" s="41">
        <v>1.58</v>
      </c>
      <c r="AS85" s="41"/>
      <c r="AT85" s="117">
        <f>AT84+AL85-AS85</f>
        <v>1025.4599999999996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10" t="s">
        <v>48</v>
      </c>
      <c r="D86" s="42">
        <v>17600</v>
      </c>
      <c r="E86" s="42">
        <v>1</v>
      </c>
      <c r="F86" s="42">
        <v>14572</v>
      </c>
      <c r="G86" s="36">
        <v>0.5</v>
      </c>
      <c r="H86" s="36">
        <v>3.7</v>
      </c>
      <c r="I86" s="42">
        <v>17426</v>
      </c>
      <c r="J86" s="123">
        <v>5.6</v>
      </c>
      <c r="K86" s="42">
        <v>16509</v>
      </c>
      <c r="L86" s="38">
        <v>7.8E-2</v>
      </c>
      <c r="M86" s="36">
        <f>ROUND(K86*(1-L86),0)</f>
        <v>15221</v>
      </c>
      <c r="N86" s="27">
        <v>0.61699999999999999</v>
      </c>
      <c r="O86" s="24">
        <f>M86*N86</f>
        <v>9391.357</v>
      </c>
      <c r="P86" s="38">
        <v>0.24</v>
      </c>
      <c r="Q86" s="24">
        <f>M86*P86</f>
        <v>3653.04</v>
      </c>
      <c r="R86" s="38">
        <v>0.14299999999999999</v>
      </c>
      <c r="S86" s="134">
        <v>0.25459999999999999</v>
      </c>
      <c r="T86" s="24">
        <f>M86*R86</f>
        <v>2176.6029999999996</v>
      </c>
      <c r="U86" s="27">
        <v>0.25900000000000001</v>
      </c>
      <c r="V86" s="24">
        <f>M86*U86</f>
        <v>3942.239</v>
      </c>
      <c r="W86" s="38">
        <v>0.47099999999999997</v>
      </c>
      <c r="X86" s="24">
        <f>M86*W86</f>
        <v>7169.0909999999994</v>
      </c>
      <c r="Y86" s="38">
        <v>0.39</v>
      </c>
      <c r="Z86" s="24">
        <f>Y86*M86</f>
        <v>5936.1900000000005</v>
      </c>
      <c r="AA86" s="147">
        <v>2.8800000000000002E-3</v>
      </c>
      <c r="AB86" s="148">
        <f>M86*AA86</f>
        <v>43.836480000000002</v>
      </c>
      <c r="AC86" s="46">
        <v>2.8800000000000002E-3</v>
      </c>
      <c r="AD86" s="17">
        <f>M86*AC86</f>
        <v>43.836480000000002</v>
      </c>
      <c r="AE86" s="26">
        <f>IF(M86&gt;0,(AG86+AP86)/M86,0)</f>
        <v>2.7671533801984101E-3</v>
      </c>
      <c r="AF86" s="46">
        <v>3.1E-4</v>
      </c>
      <c r="AG86" s="36">
        <f>AF86*M86</f>
        <v>4.7185100000000002</v>
      </c>
      <c r="AH86" s="27">
        <v>0.21560000000000001</v>
      </c>
      <c r="AI86" s="40">
        <f>AL86*(1-AM86)*AH86</f>
        <v>35.273453600000003</v>
      </c>
      <c r="AJ86" s="27">
        <f>IF(AND(AH86&gt;0,AF86&gt;0,AC86&gt;0),((AC86-AF86)*AH86)/((AH86-AF86)*AC86),0)</f>
        <v>0.8936460381604141</v>
      </c>
      <c r="AK86" s="28">
        <f t="shared" si="2"/>
        <v>0.88917731134597278</v>
      </c>
      <c r="AL86" s="42">
        <v>179</v>
      </c>
      <c r="AM86" s="38">
        <v>8.5999999999999993E-2</v>
      </c>
      <c r="AN86" s="27">
        <v>0.2286</v>
      </c>
      <c r="AO86" s="134">
        <v>0.2334</v>
      </c>
      <c r="AP86" s="40">
        <f>AL86*(1-AM86)*AN86</f>
        <v>37.400331600000001</v>
      </c>
      <c r="AQ86" s="135">
        <f>AL86*(1-AM86)*AO86</f>
        <v>38.185640399999997</v>
      </c>
      <c r="AR86" s="17">
        <v>1.58</v>
      </c>
      <c r="AS86" s="17"/>
      <c r="AT86" s="117">
        <f>AT85+AL86-AS86</f>
        <v>1204.4599999999996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>SUM(D84:D86)</f>
        <v>42346</v>
      </c>
      <c r="E87" s="50"/>
      <c r="F87" s="50">
        <f>SUM(F84:F86)</f>
        <v>37339</v>
      </c>
      <c r="G87" s="51"/>
      <c r="H87" s="51"/>
      <c r="I87" s="50">
        <f>SUM(I84:I86)</f>
        <v>44544</v>
      </c>
      <c r="J87" s="51"/>
      <c r="K87" s="50">
        <f>SUM(K84:K86)</f>
        <v>50023</v>
      </c>
      <c r="L87" s="20">
        <f>IF(K87&gt;0,(K84*L84+K85*L85+K86*L86)/K87,0)</f>
        <v>7.630815824720627E-2</v>
      </c>
      <c r="M87" s="51">
        <f>M84+M85+M86</f>
        <v>46206</v>
      </c>
      <c r="N87" s="52">
        <f>IF(M87&gt;0,O87/M87,0)</f>
        <v>0.60228232264208104</v>
      </c>
      <c r="O87" s="53">
        <f>O84+O85+O86</f>
        <v>27829.056999999997</v>
      </c>
      <c r="P87" s="20">
        <f>IF(M87&gt;0,Q87/M87,0)</f>
        <v>0.29200774791152667</v>
      </c>
      <c r="Q87" s="53">
        <f>Q84+Q85+Q86</f>
        <v>13492.510000000002</v>
      </c>
      <c r="R87" s="20">
        <f>IF(M87&gt;0,T87/M87,0)</f>
        <v>0.10570992944639222</v>
      </c>
      <c r="S87" s="136"/>
      <c r="T87" s="53">
        <f>T84+T85+T86</f>
        <v>4884.4329999999991</v>
      </c>
      <c r="U87" s="20">
        <f>IF(M87&gt;0,V87/M87,0)</f>
        <v>0.26607981647405099</v>
      </c>
      <c r="V87" s="53">
        <f>V84+V85+V86</f>
        <v>12294.484</v>
      </c>
      <c r="W87" s="20">
        <f>IF(M87&gt;0,X87/M87,0)</f>
        <v>0.46428712721291604</v>
      </c>
      <c r="X87" s="53">
        <f>X84+X85+X86</f>
        <v>21452.850999999999</v>
      </c>
      <c r="Y87" s="20">
        <f>IF(M87&gt;0,Z87/M87,0)</f>
        <v>0.40348201532268541</v>
      </c>
      <c r="Z87" s="53">
        <f>Z84+Z85+Z86</f>
        <v>18643.29</v>
      </c>
      <c r="AA87" s="152">
        <f>IF(M87&gt;0,AB87/M87,0)</f>
        <v>2.662306410422889E-3</v>
      </c>
      <c r="AB87" s="55">
        <f>SUM(AB84:AB86)</f>
        <v>123.01453000000001</v>
      </c>
      <c r="AC87" s="54">
        <f>IF(M87&gt;0,AD87/M87,0)</f>
        <v>2.6790358395013636E-3</v>
      </c>
      <c r="AD87" s="55">
        <f>SUM(AD84:AD86)</f>
        <v>123.78753</v>
      </c>
      <c r="AE87" s="54">
        <f>IF(M87&gt;0,(AE84*M84+AE85*M85+AE86*M86)/M87,0)</f>
        <v>2.7125877613296979E-3</v>
      </c>
      <c r="AF87" s="54">
        <f>IF(K87&gt;0,(K84*AF84+K85*AF85+K86*AF86)/K87,0)</f>
        <v>3.1E-4</v>
      </c>
      <c r="AG87" s="51">
        <f>SUM(AG84:AG86)</f>
        <v>14.32386</v>
      </c>
      <c r="AH87" s="52">
        <f>IF(K87&gt;0,(K84*AH84+K85*AH85+K86*AH86)/K87,0)</f>
        <v>0.21429036043420027</v>
      </c>
      <c r="AI87" s="57">
        <f>SUM(AI84:AI86)</f>
        <v>106.7405105</v>
      </c>
      <c r="AJ87" s="52">
        <f>IF(AND(AD87&gt;0),((AD84*AJ84+AD85*AJ85+AD86*AJ86)/AD87),0)</f>
        <v>0.88556760002752133</v>
      </c>
      <c r="AK87" s="56">
        <f t="shared" si="2"/>
        <v>0.88695167599270086</v>
      </c>
      <c r="AL87" s="50">
        <f>SUM(AL84:AL86)</f>
        <v>544</v>
      </c>
      <c r="AM87" s="20">
        <f>IF(AL87&gt;0,(AM84*AL84+AM85*AL85+AM86*AL86)/AL87,0)</f>
        <v>8.4303308823529419E-2</v>
      </c>
      <c r="AN87" s="52">
        <f>IF(K87&gt;0,(AN84*K84+AN85*K85+AN86*K86)/K87,0)</f>
        <v>0.22287155308558063</v>
      </c>
      <c r="AO87" s="136">
        <f>IF(L87&gt;0,(AO84*K84+AO85*K85+AO86*K86)/K87,0)</f>
        <v>0.22806601963096976</v>
      </c>
      <c r="AP87" s="57">
        <f>SUM(AP84:AP86)</f>
        <v>111.01397010000001</v>
      </c>
      <c r="AQ87" s="137">
        <f>SUM(AQ84:AQ86)</f>
        <v>113.59183109999999</v>
      </c>
      <c r="AR87" s="55"/>
      <c r="AS87" s="55">
        <f>SUM(AS84:AS86)</f>
        <v>513.6</v>
      </c>
      <c r="AT87" s="102"/>
      <c r="AU87" s="103">
        <f>AT86</f>
        <v>1204.4599999999996</v>
      </c>
      <c r="AV87" s="50">
        <f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10" t="s">
        <v>51</v>
      </c>
      <c r="D88" s="11">
        <v>13675</v>
      </c>
      <c r="E88" s="11">
        <v>0</v>
      </c>
      <c r="F88" s="11">
        <v>13838</v>
      </c>
      <c r="G88" s="12">
        <v>0.7</v>
      </c>
      <c r="H88" s="12">
        <v>4.2</v>
      </c>
      <c r="I88" s="11">
        <v>16579</v>
      </c>
      <c r="J88" s="121">
        <v>5.5</v>
      </c>
      <c r="K88" s="11">
        <v>16640</v>
      </c>
      <c r="L88" s="13">
        <v>8.2000000000000003E-2</v>
      </c>
      <c r="M88" s="23">
        <f>ROUND(K88*(1-L88),0)</f>
        <v>15276</v>
      </c>
      <c r="N88" s="14">
        <v>0.61299999999999999</v>
      </c>
      <c r="O88" s="24">
        <f>M88*N88</f>
        <v>9364.1880000000001</v>
      </c>
      <c r="P88" s="13">
        <v>0.255</v>
      </c>
      <c r="Q88" s="24">
        <f>M88*P88</f>
        <v>3895.38</v>
      </c>
      <c r="R88" s="15">
        <v>0.13200000000000001</v>
      </c>
      <c r="S88" s="143">
        <v>0.27629999999999999</v>
      </c>
      <c r="T88" s="24">
        <f>M88*R88</f>
        <v>2016.432</v>
      </c>
      <c r="U88" s="25">
        <v>0.26300000000000001</v>
      </c>
      <c r="V88" s="24">
        <f>M88*U88</f>
        <v>4017.5880000000002</v>
      </c>
      <c r="W88" s="15">
        <v>0.45600000000000002</v>
      </c>
      <c r="X88" s="24">
        <f>M88*W88</f>
        <v>6965.8560000000007</v>
      </c>
      <c r="Y88" s="15">
        <v>0.4</v>
      </c>
      <c r="Z88" s="24">
        <f>Y88*M88</f>
        <v>6110.4000000000005</v>
      </c>
      <c r="AA88" s="145">
        <v>2.6199999999999999E-3</v>
      </c>
      <c r="AB88" s="18">
        <f>M88*AA88</f>
        <v>40.023119999999999</v>
      </c>
      <c r="AC88" s="16">
        <v>2.6199999999999999E-3</v>
      </c>
      <c r="AD88" s="17">
        <f>M88*AC88</f>
        <v>40.023119999999999</v>
      </c>
      <c r="AE88" s="26">
        <f>IF(M88&gt;0,(AG88+AP88)/M88,0)</f>
        <v>2.8052052631578951E-3</v>
      </c>
      <c r="AF88" s="16">
        <v>3.1E-4</v>
      </c>
      <c r="AG88" s="23">
        <f>AF88*M88</f>
        <v>4.7355600000000004</v>
      </c>
      <c r="AH88" s="114">
        <v>0.21210000000000001</v>
      </c>
      <c r="AI88" s="29">
        <f>AL88*(1-AM88)*AH88</f>
        <v>36.565191600000006</v>
      </c>
      <c r="AJ88" s="27">
        <f>IF(AND(AH88&gt;0,AF88&gt;0,AC88&gt;0),((AC88-AF88)*AH88)/((AH88-AF88)*AC88),0)</f>
        <v>0.88296991582833206</v>
      </c>
      <c r="AK88" s="59">
        <f t="shared" si="2"/>
        <v>0.89074004197474199</v>
      </c>
      <c r="AL88" s="11">
        <v>188</v>
      </c>
      <c r="AM88" s="13">
        <v>8.3000000000000004E-2</v>
      </c>
      <c r="AN88" s="14">
        <v>0.22109999999999999</v>
      </c>
      <c r="AO88" s="130">
        <v>0.22289999999999999</v>
      </c>
      <c r="AP88" s="29">
        <f>AL88*(1-AM88)*AN88</f>
        <v>38.116755600000005</v>
      </c>
      <c r="AQ88" s="131">
        <f>AL88*(1-AM88)*AO88</f>
        <v>38.427068400000003</v>
      </c>
      <c r="AR88" s="18">
        <v>1.6</v>
      </c>
      <c r="AS88" s="18"/>
      <c r="AT88" s="98">
        <f>AT86+AL88-AS88</f>
        <v>1392.4599999999996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10" t="s">
        <v>52</v>
      </c>
      <c r="D89" s="33">
        <v>20137</v>
      </c>
      <c r="E89" s="33">
        <v>2</v>
      </c>
      <c r="F89" s="33">
        <v>14633</v>
      </c>
      <c r="G89" s="34">
        <v>1</v>
      </c>
      <c r="H89" s="34">
        <v>4.9000000000000004</v>
      </c>
      <c r="I89" s="33">
        <v>18008</v>
      </c>
      <c r="J89" s="34">
        <v>4.7</v>
      </c>
      <c r="K89" s="33">
        <v>16655</v>
      </c>
      <c r="L89" s="35">
        <v>7.3999999999999996E-2</v>
      </c>
      <c r="M89" s="36">
        <f>ROUND(K89*(1-L89),0)</f>
        <v>15423</v>
      </c>
      <c r="N89" s="37">
        <v>0.61299999999999999</v>
      </c>
      <c r="O89" s="24">
        <f>M89*N89</f>
        <v>9454.2989999999991</v>
      </c>
      <c r="P89" s="35">
        <v>0.23300000000000001</v>
      </c>
      <c r="Q89" s="24">
        <f>M89*P89</f>
        <v>3593.5590000000002</v>
      </c>
      <c r="R89" s="38">
        <v>0.154</v>
      </c>
      <c r="S89" s="134">
        <v>0.27089999999999997</v>
      </c>
      <c r="T89" s="24">
        <f>M89*R89</f>
        <v>2375.1419999999998</v>
      </c>
      <c r="U89" s="27">
        <v>0.26600000000000001</v>
      </c>
      <c r="V89" s="24">
        <f>M89*U89</f>
        <v>4102.518</v>
      </c>
      <c r="W89" s="38">
        <v>0.45300000000000001</v>
      </c>
      <c r="X89" s="24">
        <f>M89*W89</f>
        <v>6986.6190000000006</v>
      </c>
      <c r="Y89" s="38">
        <v>0.41</v>
      </c>
      <c r="Z89" s="24">
        <f>Y89*M89</f>
        <v>6323.4299999999994</v>
      </c>
      <c r="AA89" s="146">
        <v>2.6700000000000001E-3</v>
      </c>
      <c r="AB89" s="18">
        <f>M89*AA89</f>
        <v>41.179410000000004</v>
      </c>
      <c r="AC89" s="39">
        <v>2.6099999999999999E-3</v>
      </c>
      <c r="AD89" s="17">
        <f>M89*AC89</f>
        <v>40.25403</v>
      </c>
      <c r="AE89" s="26">
        <f>IF(M89&gt;0,(AG89+AP89)/M89,0)</f>
        <v>2.8447155222719313E-3</v>
      </c>
      <c r="AF89" s="39">
        <v>3.1E-4</v>
      </c>
      <c r="AG89" s="36">
        <f>AF89*M89</f>
        <v>4.7811300000000001</v>
      </c>
      <c r="AH89" s="27">
        <v>0.21149999999999999</v>
      </c>
      <c r="AI89" s="40">
        <f>AL89*(1-AM89)*AH89</f>
        <v>37.736887500000002</v>
      </c>
      <c r="AJ89" s="27">
        <f>IF(AND(AH89&gt;0,AF89&gt;0,AC89&gt;0),((AC89-AF89)*AH89)/((AH89-AF89)*AC89),0)</f>
        <v>0.88251958115832951</v>
      </c>
      <c r="AK89" s="28">
        <f t="shared" si="2"/>
        <v>0.89228849060075566</v>
      </c>
      <c r="AL89" s="33">
        <v>195</v>
      </c>
      <c r="AM89" s="35">
        <v>8.5000000000000006E-2</v>
      </c>
      <c r="AN89" s="37">
        <v>0.21909999999999999</v>
      </c>
      <c r="AO89" s="132">
        <v>0.2243</v>
      </c>
      <c r="AP89" s="40">
        <f>AL89*(1-AM89)*AN89</f>
        <v>39.092917499999999</v>
      </c>
      <c r="AQ89" s="133">
        <f>AL89*(1-AM89)*AO89</f>
        <v>40.0207275</v>
      </c>
      <c r="AR89" s="41">
        <v>1.65</v>
      </c>
      <c r="AS89" s="41"/>
      <c r="AT89" s="117">
        <f>AT88+AL89-AS89</f>
        <v>1587.4599999999996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10" t="s">
        <v>49</v>
      </c>
      <c r="D90" s="42">
        <v>15500</v>
      </c>
      <c r="E90" s="42">
        <v>0</v>
      </c>
      <c r="F90" s="42">
        <v>14758</v>
      </c>
      <c r="G90" s="36">
        <v>0.5</v>
      </c>
      <c r="H90" s="36">
        <v>4.5</v>
      </c>
      <c r="I90" s="42">
        <v>17221</v>
      </c>
      <c r="J90" s="123">
        <v>4.5</v>
      </c>
      <c r="K90" s="42">
        <v>16618</v>
      </c>
      <c r="L90" s="38">
        <v>8.5000000000000006E-2</v>
      </c>
      <c r="M90" s="36">
        <f>ROUND(K90*(1-L90),0)</f>
        <v>15205</v>
      </c>
      <c r="N90" s="27">
        <v>0.60899999999999999</v>
      </c>
      <c r="O90" s="24">
        <f>M90*N90</f>
        <v>9259.8449999999993</v>
      </c>
      <c r="P90" s="38">
        <v>0.22700000000000001</v>
      </c>
      <c r="Q90" s="24">
        <f>M90*P90</f>
        <v>3451.5350000000003</v>
      </c>
      <c r="R90" s="38">
        <v>0.16400000000000001</v>
      </c>
      <c r="S90" s="134">
        <v>0.27179999999999999</v>
      </c>
      <c r="T90" s="24">
        <f>M90*R90</f>
        <v>2493.62</v>
      </c>
      <c r="U90" s="27">
        <v>0.25700000000000001</v>
      </c>
      <c r="V90" s="24">
        <f>M90*U90</f>
        <v>3907.6849999999999</v>
      </c>
      <c r="W90" s="38">
        <v>0.45600000000000002</v>
      </c>
      <c r="X90" s="24">
        <f>M90*W90</f>
        <v>6933.4800000000005</v>
      </c>
      <c r="Y90" s="38">
        <v>0.4</v>
      </c>
      <c r="Z90" s="24">
        <f>Y90*M90</f>
        <v>6082</v>
      </c>
      <c r="AA90" s="147">
        <v>2.6900000000000001E-3</v>
      </c>
      <c r="AB90" s="148">
        <f>M90*AA90</f>
        <v>40.901450000000004</v>
      </c>
      <c r="AC90" s="46">
        <v>2.5899999999999999E-3</v>
      </c>
      <c r="AD90" s="17">
        <f>M90*AC90</f>
        <v>39.380949999999999</v>
      </c>
      <c r="AE90" s="26">
        <f>IF(M90&gt;0,(AG90+AP90)/M90,0)</f>
        <v>2.7219681552121014E-3</v>
      </c>
      <c r="AF90" s="46">
        <v>3.1E-4</v>
      </c>
      <c r="AG90" s="36">
        <f>AF90*M90</f>
        <v>4.7135499999999997</v>
      </c>
      <c r="AH90" s="27">
        <v>0.2082</v>
      </c>
      <c r="AI90" s="40">
        <f>AL90*(1-AM90)*AH90</f>
        <v>35.9657172</v>
      </c>
      <c r="AJ90" s="27">
        <f>IF(AND(AH90&gt;0,AF90&gt;0,AC90&gt;0),((AC90-AF90)*AH90)/((AH90-AF90)*AC90),0)</f>
        <v>0.88162157333353652</v>
      </c>
      <c r="AK90" s="28">
        <f t="shared" si="2"/>
        <v>0.88740761038152205</v>
      </c>
      <c r="AL90" s="42">
        <v>189</v>
      </c>
      <c r="AM90" s="38">
        <v>8.5999999999999993E-2</v>
      </c>
      <c r="AN90" s="27">
        <v>0.21229999999999999</v>
      </c>
      <c r="AO90" s="134">
        <v>0.217</v>
      </c>
      <c r="AP90" s="40">
        <f>AL90*(1-AM90)*AN90</f>
        <v>36.673975800000001</v>
      </c>
      <c r="AQ90" s="135">
        <f>AL90*(1-AM90)*AO90</f>
        <v>37.485882000000004</v>
      </c>
      <c r="AR90" s="17">
        <v>1.55</v>
      </c>
      <c r="AS90" s="17"/>
      <c r="AT90" s="117">
        <f>AT89+AL90-AS90</f>
        <v>1776.4599999999996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>SUM(D88:D90)</f>
        <v>49312</v>
      </c>
      <c r="E91" s="50"/>
      <c r="F91" s="50">
        <f>SUM(F88:F90)</f>
        <v>43229</v>
      </c>
      <c r="G91" s="51"/>
      <c r="H91" s="51"/>
      <c r="I91" s="50">
        <f>SUM(I88:I90)</f>
        <v>51808</v>
      </c>
      <c r="J91" s="51"/>
      <c r="K91" s="50">
        <f>SUM(K88:K90)</f>
        <v>49913</v>
      </c>
      <c r="L91" s="20">
        <f>IF(K91&gt;0,(K88*L88+K89*L89+K90*L90)/K91,0)</f>
        <v>8.0329373109210025E-2</v>
      </c>
      <c r="M91" s="51">
        <f>M88+M89+M90</f>
        <v>45904</v>
      </c>
      <c r="N91" s="52">
        <f>IF(M91&gt;0,O91/M91,0)</f>
        <v>0.61167506099686308</v>
      </c>
      <c r="O91" s="53">
        <f>O88+O89+O90</f>
        <v>28078.332000000002</v>
      </c>
      <c r="P91" s="20">
        <f>IF(M91&gt;0,Q91/M91,0)</f>
        <v>0.23833378354827467</v>
      </c>
      <c r="Q91" s="53">
        <f>Q88+Q89+Q90</f>
        <v>10940.474</v>
      </c>
      <c r="R91" s="20">
        <f>IF(M91&gt;0,T91/M91,0)</f>
        <v>0.1499911554548623</v>
      </c>
      <c r="S91" s="136"/>
      <c r="T91" s="53">
        <f>T88+T89+T90</f>
        <v>6885.1939999999995</v>
      </c>
      <c r="U91" s="20">
        <f>IF(M91&gt;0,V91/M91,0)</f>
        <v>0.26202054287208087</v>
      </c>
      <c r="V91" s="53">
        <f>V88+V89+V90</f>
        <v>12027.790999999999</v>
      </c>
      <c r="W91" s="20">
        <f>IF(M91&gt;0,X91/M91,0)</f>
        <v>0.45499204862321369</v>
      </c>
      <c r="X91" s="53">
        <f>X88+X89+X90</f>
        <v>20885.955000000002</v>
      </c>
      <c r="Y91" s="20">
        <f>IF(M91&gt;0,Z91/M91,0)</f>
        <v>0.40335983792262115</v>
      </c>
      <c r="Z91" s="53">
        <f>Z88+Z89+Z90</f>
        <v>18515.830000000002</v>
      </c>
      <c r="AA91" s="152">
        <f>IF(M91&gt;0,AB91/M91,0)</f>
        <v>2.659985622168003E-3</v>
      </c>
      <c r="AB91" s="55">
        <f>SUM(AB88:AB90)</f>
        <v>122.10398000000001</v>
      </c>
      <c r="AC91" s="54">
        <f>IF(M91&gt;0,AD91/M91,0)</f>
        <v>2.6067031195538518E-3</v>
      </c>
      <c r="AD91" s="55">
        <f>SUM(AD88:AD90)</f>
        <v>119.6581</v>
      </c>
      <c r="AE91" s="54">
        <f>IF(M91&gt;0,(AE88*M88+AE89*M89+AE90*M90)/M91,0)</f>
        <v>2.7909090471418614E-3</v>
      </c>
      <c r="AF91" s="54">
        <f>IF(K91&gt;0,(K88*AF88+K89*AF89+K90*AF90)/K91,0)</f>
        <v>3.1000000000000005E-4</v>
      </c>
      <c r="AG91" s="51">
        <f>SUM(AG88:AG90)</f>
        <v>14.23024</v>
      </c>
      <c r="AH91" s="52">
        <f>IF(K91&gt;0,(K88*AH88+K89*AH89+K90*AH90)/K91,0)</f>
        <v>0.2106013283112616</v>
      </c>
      <c r="AI91" s="57">
        <f>SUM(AI88:AI90)</f>
        <v>110.26779630000001</v>
      </c>
      <c r="AJ91" s="52">
        <f>IF(AND(AD91&gt;0),((AD88*AJ88+AD89*AJ89+AD90*AJ90)/AD91),0)</f>
        <v>0.88237466324044411</v>
      </c>
      <c r="AK91" s="56">
        <f t="shared" si="2"/>
        <v>0.89019384554906378</v>
      </c>
      <c r="AL91" s="50">
        <f>SUM(AL88:AL90)</f>
        <v>572</v>
      </c>
      <c r="AM91" s="20">
        <f>IF(AL91&gt;0,(AM88*AL88+AM89*AL89+AM90*AL90)/AL91,0)</f>
        <v>8.467307692307692E-2</v>
      </c>
      <c r="AN91" s="52">
        <f>IF(K91&gt;0,(AN88*K88+AN89*K89+AN90*K90)/K91,0)</f>
        <v>0.217502772824715</v>
      </c>
      <c r="AO91" s="136">
        <f>IF(L91&gt;0,(AO88*K88+AO89*K89+AO90*K90)/K91,0)</f>
        <v>0.22140281089095024</v>
      </c>
      <c r="AP91" s="57">
        <f>SUM(AP88:AP90)</f>
        <v>113.8836489</v>
      </c>
      <c r="AQ91" s="137">
        <f>SUM(AQ88:AQ90)</f>
        <v>115.93367790000001</v>
      </c>
      <c r="AR91" s="55"/>
      <c r="AS91" s="55">
        <f>SUM(AS88:AS90)</f>
        <v>0</v>
      </c>
      <c r="AT91" s="102"/>
      <c r="AU91" s="103">
        <f>AT90</f>
        <v>1776.4599999999996</v>
      </c>
      <c r="AV91" s="50">
        <f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10" t="s">
        <v>51</v>
      </c>
      <c r="D92" s="11">
        <v>14395</v>
      </c>
      <c r="E92" s="11">
        <v>0</v>
      </c>
      <c r="F92" s="11">
        <v>14889</v>
      </c>
      <c r="G92" s="12">
        <v>1.1000000000000001</v>
      </c>
      <c r="H92" s="12">
        <v>5.0999999999999996</v>
      </c>
      <c r="I92" s="11">
        <v>17090</v>
      </c>
      <c r="J92" s="12">
        <v>4.5</v>
      </c>
      <c r="K92" s="11">
        <v>17027</v>
      </c>
      <c r="L92" s="13">
        <v>7.2999999999999995E-2</v>
      </c>
      <c r="M92" s="23">
        <f>ROUND(K92*(1-L92),0)</f>
        <v>15784</v>
      </c>
      <c r="N92" s="14">
        <v>0.60399999999999998</v>
      </c>
      <c r="O92" s="24">
        <f>M92*N92</f>
        <v>9533.5360000000001</v>
      </c>
      <c r="P92" s="13">
        <v>0.312</v>
      </c>
      <c r="Q92" s="24">
        <f>M92*P92</f>
        <v>4924.6080000000002</v>
      </c>
      <c r="R92" s="15">
        <v>8.4000000000000005E-2</v>
      </c>
      <c r="S92" s="143">
        <v>0.27150000000000002</v>
      </c>
      <c r="T92" s="24">
        <f>M92*R92</f>
        <v>1325.856</v>
      </c>
      <c r="U92" s="25">
        <v>0.25</v>
      </c>
      <c r="V92" s="24">
        <f>M92*U92</f>
        <v>3946</v>
      </c>
      <c r="W92" s="15">
        <v>0.46700000000000003</v>
      </c>
      <c r="X92" s="24">
        <f>M92*W92</f>
        <v>7371.1280000000006</v>
      </c>
      <c r="Y92" s="15">
        <v>0.41</v>
      </c>
      <c r="Z92" s="24">
        <f>Y92*M92</f>
        <v>6471.44</v>
      </c>
      <c r="AA92" s="145">
        <v>2.6199999999999999E-3</v>
      </c>
      <c r="AB92" s="18">
        <f>M92*AA92</f>
        <v>41.354079999999996</v>
      </c>
      <c r="AC92" s="16">
        <v>2.64E-3</v>
      </c>
      <c r="AD92" s="17">
        <f>M92*AC92</f>
        <v>41.669759999999997</v>
      </c>
      <c r="AE92" s="26">
        <f>IF(M92&gt;0,(AG92+AP92)/M92,0)</f>
        <v>2.6895340091231627E-3</v>
      </c>
      <c r="AF92" s="16">
        <v>3.1E-4</v>
      </c>
      <c r="AG92" s="23">
        <f>AF92*M92</f>
        <v>4.8930400000000001</v>
      </c>
      <c r="AH92" s="114">
        <v>0.21210000000000001</v>
      </c>
      <c r="AI92" s="29">
        <f>AL92*(1-AM92)*AH92</f>
        <v>36.525316799999999</v>
      </c>
      <c r="AJ92" s="27">
        <f>IF(AND(AH92&gt;0,AF92&gt;0,AC92&gt;0),((AC92-AF92)*AH92)/((AH92-AF92)*AC92),0)</f>
        <v>0.88386759611793853</v>
      </c>
      <c r="AK92" s="59">
        <f t="shared" si="2"/>
        <v>0.88599772479999361</v>
      </c>
      <c r="AL92" s="11">
        <v>188</v>
      </c>
      <c r="AM92" s="13">
        <v>8.4000000000000005E-2</v>
      </c>
      <c r="AN92" s="14">
        <v>0.21809999999999999</v>
      </c>
      <c r="AO92" s="130">
        <v>0.22289999999999999</v>
      </c>
      <c r="AP92" s="29">
        <f>AL92*(1-AM92)*AN92</f>
        <v>37.558564799999999</v>
      </c>
      <c r="AQ92" s="131">
        <f>AL92*(1-AM92)*AO92</f>
        <v>38.385163200000001</v>
      </c>
      <c r="AR92" s="18">
        <v>1.6</v>
      </c>
      <c r="AS92" s="18"/>
      <c r="AT92" s="98">
        <f>AT90+AL92-AS92</f>
        <v>1964.4599999999996</v>
      </c>
      <c r="AU92" s="99"/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10" t="s">
        <v>52</v>
      </c>
      <c r="D93" s="33">
        <v>18950</v>
      </c>
      <c r="E93" s="33">
        <v>0</v>
      </c>
      <c r="F93" s="33">
        <v>13171</v>
      </c>
      <c r="G93" s="34">
        <v>0.7</v>
      </c>
      <c r="H93" s="34">
        <v>4.0999999999999996</v>
      </c>
      <c r="I93" s="33">
        <v>16479</v>
      </c>
      <c r="J93" s="34">
        <v>4.9000000000000004</v>
      </c>
      <c r="K93" s="33">
        <v>17181</v>
      </c>
      <c r="L93" s="35">
        <v>8.2000000000000003E-2</v>
      </c>
      <c r="M93" s="36">
        <f>ROUND(K93*(1-L93),0)</f>
        <v>15772</v>
      </c>
      <c r="N93" s="37">
        <v>0.53</v>
      </c>
      <c r="O93" s="24">
        <f>M93*N93</f>
        <v>8359.16</v>
      </c>
      <c r="P93" s="35">
        <v>0.28000000000000003</v>
      </c>
      <c r="Q93" s="24">
        <f>M93*P93</f>
        <v>4416.1600000000008</v>
      </c>
      <c r="R93" s="38">
        <v>0.19</v>
      </c>
      <c r="S93" s="134">
        <v>0.26229999999999998</v>
      </c>
      <c r="T93" s="24">
        <f>M93*R93</f>
        <v>2996.68</v>
      </c>
      <c r="U93" s="27">
        <v>0.26300000000000001</v>
      </c>
      <c r="V93" s="24">
        <f>M93*U93</f>
        <v>4148.0360000000001</v>
      </c>
      <c r="W93" s="38">
        <v>0.46100000000000002</v>
      </c>
      <c r="X93" s="24">
        <f>M93*W93</f>
        <v>7270.8920000000007</v>
      </c>
      <c r="Y93" s="38">
        <v>0.41</v>
      </c>
      <c r="Z93" s="24">
        <f>Y93*M93</f>
        <v>6466.5199999999995</v>
      </c>
      <c r="AA93" s="146">
        <v>2.5799999999999998E-3</v>
      </c>
      <c r="AB93" s="18">
        <f>M93*AA93</f>
        <v>40.691759999999995</v>
      </c>
      <c r="AC93" s="39">
        <v>2.6099999999999999E-3</v>
      </c>
      <c r="AD93" s="17">
        <f>M93*AC93</f>
        <v>41.164919999999995</v>
      </c>
      <c r="AE93" s="26">
        <f>IF(M93&gt;0,(AG93+AP93)/M93,0)</f>
        <v>2.7459838701496325E-3</v>
      </c>
      <c r="AF93" s="39">
        <v>3.1E-4</v>
      </c>
      <c r="AG93" s="36">
        <f>AF93*M93</f>
        <v>4.8893199999999997</v>
      </c>
      <c r="AH93" s="27">
        <v>0.21149999999999999</v>
      </c>
      <c r="AI93" s="40">
        <f>AL93*(1-AM93)*AH93</f>
        <v>37.003194000000001</v>
      </c>
      <c r="AJ93" s="27">
        <f>IF(AND(AH93&gt;0,AF93&gt;0,AC93&gt;0),((AC93-AF93)*AH93)/((AH93-AF93)*AC93),0)</f>
        <v>0.88251958115832951</v>
      </c>
      <c r="AK93" s="28">
        <f t="shared" si="2"/>
        <v>0.88836192118501855</v>
      </c>
      <c r="AL93" s="33">
        <v>191</v>
      </c>
      <c r="AM93" s="35">
        <v>8.4000000000000005E-2</v>
      </c>
      <c r="AN93" s="37">
        <v>0.21959999999999999</v>
      </c>
      <c r="AO93" s="132">
        <v>0.22270000000000001</v>
      </c>
      <c r="AP93" s="40">
        <f>AL93*(1-AM93)*AN93</f>
        <v>38.420337600000003</v>
      </c>
      <c r="AQ93" s="133">
        <f>AL93*(1-AM93)*AO93</f>
        <v>38.962701200000005</v>
      </c>
      <c r="AR93" s="41">
        <v>1.65</v>
      </c>
      <c r="AS93" s="41"/>
      <c r="AT93" s="117">
        <f>AT92+AL93-AS93</f>
        <v>2155.4599999999996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10" t="s">
        <v>49</v>
      </c>
      <c r="D94" s="42">
        <v>14244</v>
      </c>
      <c r="E94" s="42">
        <v>1</v>
      </c>
      <c r="F94" s="42">
        <v>13978</v>
      </c>
      <c r="G94" s="36">
        <v>0.8</v>
      </c>
      <c r="H94" s="36">
        <v>4.3</v>
      </c>
      <c r="I94" s="42">
        <v>16253</v>
      </c>
      <c r="J94" s="36">
        <v>5.2</v>
      </c>
      <c r="K94" s="42">
        <v>17145</v>
      </c>
      <c r="L94" s="38">
        <v>7.9000000000000001E-2</v>
      </c>
      <c r="M94" s="36">
        <f>ROUND(K94*(1-L94),0)</f>
        <v>15791</v>
      </c>
      <c r="N94" s="27">
        <v>0.51600000000000001</v>
      </c>
      <c r="O94" s="24">
        <f>M94*N94</f>
        <v>8148.1559999999999</v>
      </c>
      <c r="P94" s="38">
        <v>0.26600000000000001</v>
      </c>
      <c r="Q94" s="24">
        <f>M94*P94</f>
        <v>4200.4059999999999</v>
      </c>
      <c r="R94" s="38">
        <v>0.218</v>
      </c>
      <c r="S94" s="134">
        <v>0.26600000000000001</v>
      </c>
      <c r="T94" s="24">
        <f>M94*R94</f>
        <v>3442.4380000000001</v>
      </c>
      <c r="U94" s="27">
        <v>0.27100000000000002</v>
      </c>
      <c r="V94" s="24">
        <f>M94*U94</f>
        <v>4279.3609999999999</v>
      </c>
      <c r="W94" s="38">
        <v>0.45200000000000001</v>
      </c>
      <c r="X94" s="24">
        <f>M94*W94</f>
        <v>7137.5320000000002</v>
      </c>
      <c r="Y94" s="38">
        <v>0.41</v>
      </c>
      <c r="Z94" s="24">
        <f>Y94*M94</f>
        <v>6474.3099999999995</v>
      </c>
      <c r="AA94" s="147">
        <v>2.48E-3</v>
      </c>
      <c r="AB94" s="148">
        <f>M94*AA94</f>
        <v>39.161679999999997</v>
      </c>
      <c r="AC94" s="46">
        <v>2.47E-3</v>
      </c>
      <c r="AD94" s="17">
        <f>M94*AC94</f>
        <v>39.003770000000003</v>
      </c>
      <c r="AE94" s="26">
        <f>IF(M94&gt;0,(AG94+AP94)/M94,0)</f>
        <v>2.4109468684693812E-3</v>
      </c>
      <c r="AF94" s="46">
        <v>3.1E-4</v>
      </c>
      <c r="AG94" s="36">
        <f>AF94*M94</f>
        <v>4.8952099999999996</v>
      </c>
      <c r="AH94" s="27">
        <v>0.2165</v>
      </c>
      <c r="AI94" s="40">
        <f>AL94*(1-AM94)*AH94</f>
        <v>32.310459999999999</v>
      </c>
      <c r="AJ94" s="27">
        <f>IF(AND(AH94&gt;0,AF94&gt;0,AC94&gt;0),((AC94-AF94)*AH94)/((AH94-AF94)*AC94),0)</f>
        <v>0.87574788483589472</v>
      </c>
      <c r="AK94" s="28">
        <f t="shared" si="2"/>
        <v>0.87263671496762141</v>
      </c>
      <c r="AL94" s="42">
        <v>164</v>
      </c>
      <c r="AM94" s="38">
        <v>0.09</v>
      </c>
      <c r="AN94" s="27">
        <v>0.2223</v>
      </c>
      <c r="AO94" s="134">
        <v>0.2243</v>
      </c>
      <c r="AP94" s="40">
        <f>AL94*(1-AM94)*AN94</f>
        <v>33.176051999999999</v>
      </c>
      <c r="AQ94" s="135">
        <f>AL94*(1-AM94)*AO94</f>
        <v>33.474532000000004</v>
      </c>
      <c r="AR94" s="17">
        <v>1.55</v>
      </c>
      <c r="AS94" s="17"/>
      <c r="AT94" s="117">
        <f>AT93+AL94-AS94</f>
        <v>2319.4599999999996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>SUM(D92:D94)</f>
        <v>47589</v>
      </c>
      <c r="E95" s="50"/>
      <c r="F95" s="50">
        <f>SUM(F92:F94)</f>
        <v>42038</v>
      </c>
      <c r="G95" s="51"/>
      <c r="H95" s="51"/>
      <c r="I95" s="50">
        <f>SUM(I92:I94)</f>
        <v>49822</v>
      </c>
      <c r="J95" s="51"/>
      <c r="K95" s="50">
        <f>SUM(K92:K94)</f>
        <v>51353</v>
      </c>
      <c r="L95" s="20">
        <f>IF(K95&gt;0,(K92*L92+K93*L93+K94*L94)/K95,0)</f>
        <v>7.8014293225322773E-2</v>
      </c>
      <c r="M95" s="51">
        <f>M92+M93+M94</f>
        <v>47347</v>
      </c>
      <c r="N95" s="52">
        <f>IF(M95&gt;0,O95/M95,0)</f>
        <v>0.5500000422413247</v>
      </c>
      <c r="O95" s="53">
        <f>O92+O93+O94</f>
        <v>26040.851999999999</v>
      </c>
      <c r="P95" s="20">
        <f>IF(M95&gt;0,Q95/M95,0)</f>
        <v>0.28599856379496058</v>
      </c>
      <c r="Q95" s="53">
        <f>Q92+Q93+Q94</f>
        <v>13541.173999999999</v>
      </c>
      <c r="R95" s="20">
        <f>IF(M95&gt;0,T95/M95,0)</f>
        <v>0.16400139396371471</v>
      </c>
      <c r="S95" s="136"/>
      <c r="T95" s="53">
        <f>T92+T93+T94</f>
        <v>7764.9740000000002</v>
      </c>
      <c r="U95" s="20">
        <f>IF(M95&gt;0,V95/M95,0)</f>
        <v>0.26133434008490508</v>
      </c>
      <c r="V95" s="53">
        <f>V92+V93+V94</f>
        <v>12373.397000000001</v>
      </c>
      <c r="W95" s="20">
        <f>IF(M95&gt;0,X95/M95,0)</f>
        <v>0.45999856379496062</v>
      </c>
      <c r="X95" s="53">
        <f>X92+X93+X94</f>
        <v>21779.552</v>
      </c>
      <c r="Y95" s="20">
        <f>IF(M95&gt;0,Z95/M95,0)</f>
        <v>0.40999999999999992</v>
      </c>
      <c r="Z95" s="53">
        <f>Z92+Z93+Z94</f>
        <v>19412.269999999997</v>
      </c>
      <c r="AA95" s="152">
        <f>IF(M95&gt;0,AB95/M95,0)</f>
        <v>2.5599831034701244E-3</v>
      </c>
      <c r="AB95" s="55">
        <f>SUM(AB92:AB94)</f>
        <v>121.20751999999999</v>
      </c>
      <c r="AC95" s="54">
        <f>IF(M95&gt;0,AD95/M95,0)</f>
        <v>2.5733087629628065E-3</v>
      </c>
      <c r="AD95" s="55">
        <f>SUM(AD92:AD94)</f>
        <v>121.83844999999999</v>
      </c>
      <c r="AE95" s="54">
        <f>IF(M95&gt;0,(AE92*M92+AE93*M93+AE94*M94)/M95,0)</f>
        <v>2.615424935053963E-3</v>
      </c>
      <c r="AF95" s="54">
        <f>IF(K95&gt;0,(K92*AF92+K93*AF93+K94*AF94)/K95,0)</f>
        <v>3.0999999999999995E-4</v>
      </c>
      <c r="AG95" s="51">
        <f>SUM(AG92:AG94)</f>
        <v>14.677569999999999</v>
      </c>
      <c r="AH95" s="52">
        <f>IF(K95&gt;0,(K92*AH92+K93*AH93+K94*AH94)/K95,0)</f>
        <v>0.21336826865032227</v>
      </c>
      <c r="AI95" s="57">
        <f>SUM(AI92:AI94)</f>
        <v>105.8389708</v>
      </c>
      <c r="AJ95" s="52">
        <f>IF(AND(AD95&gt;0),((AD92*AJ92+AD93*AJ93+AD94*AJ94)/AD95),0)</f>
        <v>0.88081281103751163</v>
      </c>
      <c r="AK95" s="56">
        <f t="shared" si="2"/>
        <v>0.88271621980024095</v>
      </c>
      <c r="AL95" s="50">
        <f>SUM(AL92:AL94)</f>
        <v>543</v>
      </c>
      <c r="AM95" s="20">
        <f>IF(AL95&gt;0,(AM92*AL92+AM93*AL93+AM94*AL94)/AL95,0)</f>
        <v>8.5812154696132598E-2</v>
      </c>
      <c r="AN95" s="52">
        <f>IF(K95&gt;0,(AN92*K92+AN93*K93+AN94*K94)/K95,0)</f>
        <v>0.22000408544778299</v>
      </c>
      <c r="AO95" s="136">
        <f>IF(L95&gt;0,(AO92*K92+AO93*K93+AO94*K94)/K95,0)</f>
        <v>0.22330049851031097</v>
      </c>
      <c r="AP95" s="57">
        <f>SUM(AP92:AP94)</f>
        <v>109.15495440000001</v>
      </c>
      <c r="AQ95" s="137">
        <f>SUM(AQ92:AQ94)</f>
        <v>110.8223964</v>
      </c>
      <c r="AR95" s="55"/>
      <c r="AS95" s="55">
        <f>SUM(AS92:AS94)</f>
        <v>0</v>
      </c>
      <c r="AT95" s="102"/>
      <c r="AU95" s="103">
        <f>AT94</f>
        <v>2319.4599999999996</v>
      </c>
      <c r="AV95" s="50">
        <f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10" t="s">
        <v>51</v>
      </c>
      <c r="D96" s="11">
        <v>3950</v>
      </c>
      <c r="E96" s="11">
        <v>0</v>
      </c>
      <c r="F96" s="11">
        <v>11067</v>
      </c>
      <c r="G96" s="12">
        <v>0.8</v>
      </c>
      <c r="H96" s="12">
        <v>3.7</v>
      </c>
      <c r="I96" s="11">
        <v>12677</v>
      </c>
      <c r="J96" s="12">
        <v>6</v>
      </c>
      <c r="K96" s="11">
        <v>16659</v>
      </c>
      <c r="L96" s="13">
        <v>8.4000000000000005E-2</v>
      </c>
      <c r="M96" s="23">
        <f>ROUND(K96*(1-L96),0)</f>
        <v>15260</v>
      </c>
      <c r="N96" s="14">
        <v>0.53900000000000003</v>
      </c>
      <c r="O96" s="24">
        <f>M96*N96</f>
        <v>8225.1400000000012</v>
      </c>
      <c r="P96" s="13">
        <v>0.34100000000000003</v>
      </c>
      <c r="Q96" s="24">
        <f>M96*P96</f>
        <v>5203.6600000000008</v>
      </c>
      <c r="R96" s="15">
        <v>0.12</v>
      </c>
      <c r="S96" s="143">
        <v>0.26529999999999998</v>
      </c>
      <c r="T96" s="24">
        <f>M96*R96</f>
        <v>1831.2</v>
      </c>
      <c r="U96" s="25">
        <v>0.27500000000000002</v>
      </c>
      <c r="V96" s="24">
        <f>M96*U96</f>
        <v>4196.5</v>
      </c>
      <c r="W96" s="15">
        <v>0.45500000000000002</v>
      </c>
      <c r="X96" s="24">
        <f>M96*W96</f>
        <v>6943.3</v>
      </c>
      <c r="Y96" s="15">
        <v>0.4</v>
      </c>
      <c r="Z96" s="24">
        <f>Y96*M96</f>
        <v>6104</v>
      </c>
      <c r="AA96" s="145">
        <v>2.4499999999999999E-3</v>
      </c>
      <c r="AB96" s="18">
        <f>M96*AA96</f>
        <v>37.387</v>
      </c>
      <c r="AC96" s="16">
        <v>2.5300000000000001E-3</v>
      </c>
      <c r="AD96" s="17">
        <f>M96*AC96</f>
        <v>38.607800000000005</v>
      </c>
      <c r="AE96" s="26">
        <f>IF(M96&gt;0,(AG96+AP96)/M96,0)</f>
        <v>2.7341561205766708E-3</v>
      </c>
      <c r="AF96" s="16">
        <v>2.9999999999999997E-4</v>
      </c>
      <c r="AG96" s="23">
        <f>AF96*M96</f>
        <v>4.5779999999999994</v>
      </c>
      <c r="AH96" s="114">
        <v>0.20430000000000001</v>
      </c>
      <c r="AI96" s="29">
        <f>AL96*(1-AM96)*AH96</f>
        <v>35.812972799999997</v>
      </c>
      <c r="AJ96" s="27">
        <f>IF(AND(AH96&gt;0,AF96&gt;0,AC96&gt;0),((AC96-AF96)*AH96)/((AH96-AF96)*AC96),0)</f>
        <v>0.8827191350848641</v>
      </c>
      <c r="AK96" s="59">
        <f t="shared" si="2"/>
        <v>0.89153913861624856</v>
      </c>
      <c r="AL96" s="11">
        <v>192</v>
      </c>
      <c r="AM96" s="13">
        <v>8.6999999999999994E-2</v>
      </c>
      <c r="AN96" s="14">
        <v>0.21190000000000001</v>
      </c>
      <c r="AO96" s="130">
        <v>0.21360000000000001</v>
      </c>
      <c r="AP96" s="29">
        <f>AL96*(1-AM96)*AN96</f>
        <v>37.145222400000002</v>
      </c>
      <c r="AQ96" s="131">
        <f>AL96*(1-AM96)*AO96</f>
        <v>37.443225599999998</v>
      </c>
      <c r="AR96" s="18">
        <v>1.55</v>
      </c>
      <c r="AS96" s="18">
        <v>1003.58</v>
      </c>
      <c r="AT96" s="98">
        <f>AT94+AL96-AS96</f>
        <v>1507.8799999999997</v>
      </c>
      <c r="AU96" s="99"/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48</v>
      </c>
      <c r="D97" s="33">
        <v>19800</v>
      </c>
      <c r="E97" s="33">
        <v>5</v>
      </c>
      <c r="F97" s="33">
        <v>13554</v>
      </c>
      <c r="G97" s="34">
        <v>1</v>
      </c>
      <c r="H97" s="34">
        <v>5.3</v>
      </c>
      <c r="I97" s="33">
        <v>15993</v>
      </c>
      <c r="J97" s="34">
        <v>6.2</v>
      </c>
      <c r="K97" s="33">
        <v>16186</v>
      </c>
      <c r="L97" s="35">
        <v>7.9000000000000001E-2</v>
      </c>
      <c r="M97" s="36">
        <f>ROUND(K97*(1-L97),0)</f>
        <v>14907</v>
      </c>
      <c r="N97" s="37">
        <v>0.53200000000000003</v>
      </c>
      <c r="O97" s="24">
        <f>M97*N97</f>
        <v>7930.5240000000003</v>
      </c>
      <c r="P97" s="35">
        <v>0.29899999999999999</v>
      </c>
      <c r="Q97" s="24">
        <f>M97*P97</f>
        <v>4457.1930000000002</v>
      </c>
      <c r="R97" s="38">
        <v>0.16900000000000001</v>
      </c>
      <c r="S97" s="134">
        <v>0.251</v>
      </c>
      <c r="T97" s="24">
        <f>M97*R97</f>
        <v>2519.2830000000004</v>
      </c>
      <c r="U97" s="27">
        <v>0.26900000000000002</v>
      </c>
      <c r="V97" s="24">
        <f>M97*U97</f>
        <v>4009.9830000000002</v>
      </c>
      <c r="W97" s="38">
        <v>0.46</v>
      </c>
      <c r="X97" s="24">
        <f>M97*W97</f>
        <v>6857.22</v>
      </c>
      <c r="Y97" s="38">
        <v>0.4</v>
      </c>
      <c r="Z97" s="24">
        <f>Y97*M97</f>
        <v>5962.8</v>
      </c>
      <c r="AA97" s="146">
        <v>2.4199999999999998E-3</v>
      </c>
      <c r="AB97" s="18">
        <f>M97*AA97</f>
        <v>36.074939999999998</v>
      </c>
      <c r="AC97" s="39">
        <v>2.4599999999999999E-3</v>
      </c>
      <c r="AD97" s="17">
        <f>M97*AC97</f>
        <v>36.671219999999998</v>
      </c>
      <c r="AE97" s="26">
        <f>IF(M97&gt;0,(AG97+AP97)/M97,0)</f>
        <v>2.5285204266452008E-3</v>
      </c>
      <c r="AF97" s="39">
        <v>2.9E-4</v>
      </c>
      <c r="AG97" s="36">
        <f>AF97*M97</f>
        <v>4.3230300000000002</v>
      </c>
      <c r="AH97" s="27">
        <v>0.2072</v>
      </c>
      <c r="AI97" s="40">
        <f>AL97*(1-AM97)*AH97</f>
        <v>32.691187200000002</v>
      </c>
      <c r="AJ97" s="27">
        <f>IF(AND(AH97&gt;0,AF97&gt;0,AC97&gt;0),((AC97-AF97)*AH97)/((AH97-AF97)*AC97),0)</f>
        <v>0.88335017031481033</v>
      </c>
      <c r="AK97" s="28">
        <f t="shared" si="2"/>
        <v>0.88652398590845138</v>
      </c>
      <c r="AL97" s="33">
        <v>173</v>
      </c>
      <c r="AM97" s="35">
        <v>8.7999999999999995E-2</v>
      </c>
      <c r="AN97" s="37">
        <v>0.21149999999999999</v>
      </c>
      <c r="AO97" s="132">
        <v>0.22070000000000001</v>
      </c>
      <c r="AP97" s="40">
        <f>AL97*(1-AM97)*AN97</f>
        <v>33.369624000000002</v>
      </c>
      <c r="AQ97" s="133">
        <f>AL97*(1-AM97)*AO97</f>
        <v>34.821163200000001</v>
      </c>
      <c r="AR97" s="41">
        <v>1.68</v>
      </c>
      <c r="AS97" s="41"/>
      <c r="AT97" s="117">
        <f>AT96+AL97-AS97</f>
        <v>1680.8799999999997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10" t="s">
        <v>49</v>
      </c>
      <c r="D98" s="42">
        <v>19675</v>
      </c>
      <c r="E98" s="42">
        <v>0</v>
      </c>
      <c r="F98" s="42">
        <v>14612</v>
      </c>
      <c r="G98" s="36">
        <v>1.1000000000000001</v>
      </c>
      <c r="H98" s="36">
        <v>3.7</v>
      </c>
      <c r="I98" s="42">
        <v>17069</v>
      </c>
      <c r="J98" s="36">
        <v>6.3</v>
      </c>
      <c r="K98" s="42">
        <v>15995</v>
      </c>
      <c r="L98" s="38">
        <v>7.3999999999999996E-2</v>
      </c>
      <c r="M98" s="36">
        <f>ROUND(K98*(1-L98),0)</f>
        <v>14811</v>
      </c>
      <c r="N98" s="27">
        <v>0.65400000000000003</v>
      </c>
      <c r="O98" s="24">
        <f>M98*N98</f>
        <v>9686.3940000000002</v>
      </c>
      <c r="P98" s="38">
        <v>0.20100000000000001</v>
      </c>
      <c r="Q98" s="24">
        <f>M98*P98</f>
        <v>2977.011</v>
      </c>
      <c r="R98" s="38">
        <v>0.14499999999999999</v>
      </c>
      <c r="S98" s="134">
        <v>0.27739999999999998</v>
      </c>
      <c r="T98" s="24">
        <f>M98*R98</f>
        <v>2147.5949999999998</v>
      </c>
      <c r="U98" s="27">
        <v>0.26700000000000002</v>
      </c>
      <c r="V98" s="24">
        <f>M98*U98</f>
        <v>3954.5370000000003</v>
      </c>
      <c r="W98" s="38">
        <v>0.45700000000000002</v>
      </c>
      <c r="X98" s="24">
        <f>M98*W98</f>
        <v>6768.6270000000004</v>
      </c>
      <c r="Y98" s="38">
        <v>0.4</v>
      </c>
      <c r="Z98" s="24">
        <f>Y98*M98</f>
        <v>5924.4000000000005</v>
      </c>
      <c r="AA98" s="147">
        <v>2.4199999999999998E-3</v>
      </c>
      <c r="AB98" s="148">
        <f>M98*AA98</f>
        <v>35.842619999999997</v>
      </c>
      <c r="AC98" s="46">
        <v>2.4299999999999999E-3</v>
      </c>
      <c r="AD98" s="17">
        <f>M98*AC98</f>
        <v>35.990729999999999</v>
      </c>
      <c r="AE98" s="26">
        <f>IF(M98&gt;0,(AG98+AP98)/M98,0)</f>
        <v>2.3613413003848492E-3</v>
      </c>
      <c r="AF98" s="46">
        <v>3.1E-4</v>
      </c>
      <c r="AG98" s="36">
        <f>AF98*M98</f>
        <v>4.5914099999999998</v>
      </c>
      <c r="AH98" s="27">
        <v>0.2099</v>
      </c>
      <c r="AI98" s="40">
        <f>AL98*(1-AM98)*AH98</f>
        <v>30.527856</v>
      </c>
      <c r="AJ98" s="27">
        <f>IF(AND(AH98&gt;0,AF98&gt;0,AC98&gt;0),((AC98-AF98)*AH98)/((AH98-AF98)*AC98),0)</f>
        <v>0.87371837275087549</v>
      </c>
      <c r="AK98" s="28">
        <f t="shared" si="2"/>
        <v>0.87000974403005826</v>
      </c>
      <c r="AL98" s="42">
        <v>160</v>
      </c>
      <c r="AM98" s="38">
        <v>9.0999999999999998E-2</v>
      </c>
      <c r="AN98" s="27">
        <v>0.2089</v>
      </c>
      <c r="AO98" s="134">
        <v>0.21809999999999999</v>
      </c>
      <c r="AP98" s="40">
        <f>AL98*(1-AM98)*AN98</f>
        <v>30.382415999999999</v>
      </c>
      <c r="AQ98" s="135">
        <f>AL98*(1-AM98)*AO98</f>
        <v>31.720463999999996</v>
      </c>
      <c r="AR98" s="17">
        <v>1.55</v>
      </c>
      <c r="AS98" s="17"/>
      <c r="AT98" s="117">
        <f>AT97+AL98-AS98</f>
        <v>1840.8799999999997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>SUM(D96:D98)</f>
        <v>43425</v>
      </c>
      <c r="E99" s="50"/>
      <c r="F99" s="50">
        <f>SUM(F96:F98)</f>
        <v>39233</v>
      </c>
      <c r="G99" s="51"/>
      <c r="H99" s="51"/>
      <c r="I99" s="50">
        <f>SUM(I96:I98)</f>
        <v>45739</v>
      </c>
      <c r="J99" s="51"/>
      <c r="K99" s="50">
        <f>SUM(K96:K98)</f>
        <v>48840</v>
      </c>
      <c r="L99" s="20">
        <f>IF(K99&gt;0,(K96*L96+K97*L97+K98*L98)/K99,0)</f>
        <v>7.906797706797708E-2</v>
      </c>
      <c r="M99" s="51">
        <f>M96+M97+M98</f>
        <v>44978</v>
      </c>
      <c r="N99" s="52">
        <f>IF(M99&gt;0,O99/M99,0)</f>
        <v>0.57454884610253909</v>
      </c>
      <c r="O99" s="53">
        <f>O96+O97+O98</f>
        <v>25842.058000000001</v>
      </c>
      <c r="P99" s="20">
        <f>IF(M99&gt;0,Q99/M99,0)</f>
        <v>0.28097878963048606</v>
      </c>
      <c r="Q99" s="53">
        <f>Q96+Q97+Q98</f>
        <v>12637.864000000001</v>
      </c>
      <c r="R99" s="20">
        <f>IF(M99&gt;0,T99/M99,0)</f>
        <v>0.14447236426697496</v>
      </c>
      <c r="S99" s="136"/>
      <c r="T99" s="53">
        <f>T96+T97+T98</f>
        <v>6498.0779999999995</v>
      </c>
      <c r="U99" s="20">
        <f>IF(M99&gt;0,V99/M99,0)</f>
        <v>0.27037707323580418</v>
      </c>
      <c r="V99" s="53">
        <f>V96+V97+V98</f>
        <v>12161.02</v>
      </c>
      <c r="W99" s="20">
        <f>IF(M99&gt;0,X99/M99,0)</f>
        <v>0.45731573213571081</v>
      </c>
      <c r="X99" s="53">
        <f>X96+X97+X98</f>
        <v>20569.147000000001</v>
      </c>
      <c r="Y99" s="20">
        <f>IF(M99&gt;0,Z99/M99,0)</f>
        <v>0.4</v>
      </c>
      <c r="Z99" s="53">
        <f>Z96+Z97+Z98</f>
        <v>17991.2</v>
      </c>
      <c r="AA99" s="152">
        <f>IF(M99&gt;0,AB99/M99,0)</f>
        <v>2.4301783093957047E-3</v>
      </c>
      <c r="AB99" s="55">
        <f>SUM(AB96:AB98)</f>
        <v>109.30456</v>
      </c>
      <c r="AC99" s="54">
        <f>IF(M99&gt;0,AD99/M99,0)</f>
        <v>2.4738705589399264E-3</v>
      </c>
      <c r="AD99" s="55">
        <f>SUM(AD96:AD98)</f>
        <v>111.26975</v>
      </c>
      <c r="AE99" s="54">
        <f>IF(M99&gt;0,(AE96*M96+AE97*M97+AE98*M98)/M99,0)</f>
        <v>2.5432367468540178E-3</v>
      </c>
      <c r="AF99" s="54">
        <f>IF(K99&gt;0,(K96*AF96+K97*AF97+K98*AF98)/K99,0)</f>
        <v>2.9996089271089267E-4</v>
      </c>
      <c r="AG99" s="51">
        <f>SUM(AG96:AG98)</f>
        <v>13.492439999999998</v>
      </c>
      <c r="AH99" s="52">
        <f>IF(K99&gt;0,(K96*AH96+K97*AH97+K98*AH98)/K99,0)</f>
        <v>0.20709507371007371</v>
      </c>
      <c r="AI99" s="57">
        <f>SUM(AI96:AI98)</f>
        <v>99.032015999999999</v>
      </c>
      <c r="AJ99" s="52">
        <f>IF(AND(AD99&gt;0),((AD96*AJ96+AD97*AJ97+AD98*AJ98)/AD99),0)</f>
        <v>0.88001576624282352</v>
      </c>
      <c r="AK99" s="56">
        <f t="shared" si="2"/>
        <v>0.88331247020880599</v>
      </c>
      <c r="AL99" s="50">
        <f>SUM(AL96:AL98)</f>
        <v>525</v>
      </c>
      <c r="AM99" s="20">
        <f>IF(AL99&gt;0,(AM96*AL96+AM97*AL97+AM98*AL98)/AL99,0)</f>
        <v>8.8548571428571421E-2</v>
      </c>
      <c r="AN99" s="52">
        <f>IF(K99&gt;0,(AN96*K96+AN97*K97+AN98*K98)/K99,0)</f>
        <v>0.21078494266994266</v>
      </c>
      <c r="AO99" s="136">
        <f>IF(L99&gt;0,(AO96*K96+AO97*K97+AO98*K98)/K99,0)</f>
        <v>0.21742674242424243</v>
      </c>
      <c r="AP99" s="57">
        <f>SUM(AP96:AP98)</f>
        <v>100.89726240000002</v>
      </c>
      <c r="AQ99" s="137">
        <f>SUM(AQ96:AQ98)</f>
        <v>103.9848528</v>
      </c>
      <c r="AR99" s="55"/>
      <c r="AS99" s="55">
        <f>SUM(AS96:AS98)</f>
        <v>1003.58</v>
      </c>
      <c r="AT99" s="102"/>
      <c r="AU99" s="103">
        <f>AT98</f>
        <v>1840.8799999999997</v>
      </c>
      <c r="AV99" s="50">
        <f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10" t="s">
        <v>52</v>
      </c>
      <c r="D100" s="11">
        <v>4141</v>
      </c>
      <c r="E100" s="11">
        <v>0</v>
      </c>
      <c r="F100" s="11">
        <v>14148</v>
      </c>
      <c r="G100" s="12">
        <v>0.9</v>
      </c>
      <c r="H100" s="12">
        <v>3.7</v>
      </c>
      <c r="I100" s="11">
        <v>16860</v>
      </c>
      <c r="J100" s="12">
        <v>5.8</v>
      </c>
      <c r="K100" s="11">
        <v>16331</v>
      </c>
      <c r="L100" s="13">
        <v>6.6000000000000003E-2</v>
      </c>
      <c r="M100" s="23">
        <f>ROUND(K100*(1-L100),0)</f>
        <v>15253</v>
      </c>
      <c r="N100" s="14">
        <v>0.64200000000000002</v>
      </c>
      <c r="O100" s="24">
        <f>M100*N100</f>
        <v>9792.4259999999995</v>
      </c>
      <c r="P100" s="13">
        <v>0.249</v>
      </c>
      <c r="Q100" s="24">
        <f>M100*P100</f>
        <v>3797.9969999999998</v>
      </c>
      <c r="R100" s="15">
        <v>0.109</v>
      </c>
      <c r="S100" s="143">
        <v>0.26800000000000002</v>
      </c>
      <c r="T100" s="24">
        <f>M100*R100</f>
        <v>1662.577</v>
      </c>
      <c r="U100" s="25">
        <v>0.26200000000000001</v>
      </c>
      <c r="V100" s="24">
        <f>M100*U100</f>
        <v>3996.2860000000001</v>
      </c>
      <c r="W100" s="15">
        <v>0.46100000000000002</v>
      </c>
      <c r="X100" s="24">
        <f>M100*W100</f>
        <v>7031.6330000000007</v>
      </c>
      <c r="Y100" s="15">
        <v>0.4</v>
      </c>
      <c r="Z100" s="24">
        <f>Y100*M100</f>
        <v>6101.2000000000007</v>
      </c>
      <c r="AA100" s="145">
        <v>2.49E-3</v>
      </c>
      <c r="AB100" s="18">
        <f>M100*AA100</f>
        <v>37.979970000000002</v>
      </c>
      <c r="AC100" s="16">
        <v>2.49E-3</v>
      </c>
      <c r="AD100" s="17">
        <f>M100*AC100</f>
        <v>37.979970000000002</v>
      </c>
      <c r="AE100" s="26">
        <f>IF(M100&gt;0,(AG100+AP100)/M100,0)</f>
        <v>2.7601834917721107E-3</v>
      </c>
      <c r="AF100" s="16">
        <v>3.3E-4</v>
      </c>
      <c r="AG100" s="23">
        <f>AF100*M100</f>
        <v>5.0334899999999996</v>
      </c>
      <c r="AH100" s="114">
        <v>0.2059</v>
      </c>
      <c r="AI100" s="29">
        <f>AL100*(1-AM100)*AH100</f>
        <v>35.269022800000002</v>
      </c>
      <c r="AJ100" s="27">
        <f>IF(AND(AH100&gt;0,AF100&gt;0,AC100&gt;0),((AC100-AF100)*AH100)/((AH100-AF100)*AC100),0)</f>
        <v>0.8688624224973055</v>
      </c>
      <c r="AK100" s="59">
        <f t="shared" ref="AK100:AK127" si="3">IF(AND(AE100&gt;0,AN100&gt;0,AF100&gt;0),((AN100*(AE100-AF100))/(AE100*(AN100-AF100))),0)</f>
        <v>0.88178741613953115</v>
      </c>
      <c r="AL100" s="11">
        <v>187</v>
      </c>
      <c r="AM100" s="13">
        <v>8.4000000000000005E-2</v>
      </c>
      <c r="AN100" s="14">
        <v>0.21640000000000001</v>
      </c>
      <c r="AO100" s="130">
        <v>0.22040000000000001</v>
      </c>
      <c r="AP100" s="29">
        <f>AL100*(1-AM100)*AN100</f>
        <v>37.067588800000003</v>
      </c>
      <c r="AQ100" s="131">
        <f>AL100*(1-AM100)*AO100</f>
        <v>37.7527568</v>
      </c>
      <c r="AR100" s="18">
        <v>1.55</v>
      </c>
      <c r="AS100" s="18">
        <v>1004.12</v>
      </c>
      <c r="AT100" s="98">
        <f>AT98+AL100-AS100</f>
        <v>1023.7599999999996</v>
      </c>
      <c r="AU100" s="116"/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53</v>
      </c>
      <c r="D101" s="33">
        <v>20700</v>
      </c>
      <c r="E101" s="33">
        <v>7</v>
      </c>
      <c r="F101" s="33">
        <v>14090</v>
      </c>
      <c r="G101" s="34">
        <v>1</v>
      </c>
      <c r="H101" s="34">
        <v>4.0999999999999996</v>
      </c>
      <c r="I101" s="33">
        <v>17785</v>
      </c>
      <c r="J101" s="34">
        <v>5.2</v>
      </c>
      <c r="K101" s="33">
        <v>16003</v>
      </c>
      <c r="L101" s="35">
        <v>7.3999999999999996E-2</v>
      </c>
      <c r="M101" s="36">
        <f>ROUND(K101*(1-L101),0)</f>
        <v>14819</v>
      </c>
      <c r="N101" s="37">
        <v>0.497</v>
      </c>
      <c r="O101" s="24">
        <f>M101*N101</f>
        <v>7365.0429999999997</v>
      </c>
      <c r="P101" s="35">
        <v>0.373</v>
      </c>
      <c r="Q101" s="24">
        <f>M101*P101</f>
        <v>5527.4870000000001</v>
      </c>
      <c r="R101" s="38">
        <v>0.13</v>
      </c>
      <c r="S101" s="134">
        <v>0.27779999999999999</v>
      </c>
      <c r="T101" s="24">
        <f>M101*R101</f>
        <v>1926.47</v>
      </c>
      <c r="U101" s="27">
        <v>0.26900000000000002</v>
      </c>
      <c r="V101" s="24">
        <f>M101*U101</f>
        <v>3986.3110000000001</v>
      </c>
      <c r="W101" s="38">
        <v>0.44700000000000001</v>
      </c>
      <c r="X101" s="24">
        <f>M101*W101</f>
        <v>6624.0929999999998</v>
      </c>
      <c r="Y101" s="38">
        <v>0.39</v>
      </c>
      <c r="Z101" s="24">
        <f>Y101*M101</f>
        <v>5779.41</v>
      </c>
      <c r="AA101" s="146">
        <v>2.4299999999999999E-3</v>
      </c>
      <c r="AB101" s="18">
        <f>M101*AA101</f>
        <v>36.010169999999995</v>
      </c>
      <c r="AC101" s="39">
        <v>2.3700000000000001E-3</v>
      </c>
      <c r="AD101" s="17">
        <f>M101*AC101</f>
        <v>35.121030000000005</v>
      </c>
      <c r="AE101" s="26">
        <f>IF(M101&gt;0,(AG101+AP101)/M101,0)</f>
        <v>2.6136200283419933E-3</v>
      </c>
      <c r="AF101" s="39">
        <v>3.2000000000000003E-4</v>
      </c>
      <c r="AG101" s="36">
        <f>AF101*M101</f>
        <v>4.7420800000000005</v>
      </c>
      <c r="AH101" s="27">
        <v>0.21310000000000001</v>
      </c>
      <c r="AI101" s="40">
        <f>AL101*(1-AM101)*AH101</f>
        <v>34.392635200000001</v>
      </c>
      <c r="AJ101" s="27">
        <f>IF(AND(AH101&gt;0,AF101&gt;0,AC101&gt;0),((AC101-AF101)*AH101)/((AH101-AF101)*AC101),0)</f>
        <v>0.86627974536802932</v>
      </c>
      <c r="AK101" s="28">
        <f t="shared" si="3"/>
        <v>0.87889991262201306</v>
      </c>
      <c r="AL101" s="33">
        <v>176</v>
      </c>
      <c r="AM101" s="35">
        <v>8.3000000000000004E-2</v>
      </c>
      <c r="AN101" s="37">
        <v>0.21060000000000001</v>
      </c>
      <c r="AO101" s="132">
        <v>0.21379999999999999</v>
      </c>
      <c r="AP101" s="40">
        <f>AL101*(1-AM101)*AN101</f>
        <v>33.989155199999999</v>
      </c>
      <c r="AQ101" s="133">
        <f>AL101*(1-AM101)*AO101</f>
        <v>34.5056096</v>
      </c>
      <c r="AR101" s="41">
        <v>1.6</v>
      </c>
      <c r="AS101" s="41"/>
      <c r="AT101" s="117">
        <f>AT100+AL101-AS101</f>
        <v>1199.7599999999998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10" t="s">
        <v>49</v>
      </c>
      <c r="D102" s="42">
        <v>20109</v>
      </c>
      <c r="E102" s="42">
        <v>3</v>
      </c>
      <c r="F102" s="42">
        <v>16799</v>
      </c>
      <c r="G102" s="36">
        <v>1.2</v>
      </c>
      <c r="H102" s="36">
        <v>3.5</v>
      </c>
      <c r="I102" s="42">
        <v>19640</v>
      </c>
      <c r="J102" s="36">
        <v>3</v>
      </c>
      <c r="K102" s="42">
        <v>13820</v>
      </c>
      <c r="L102" s="38">
        <v>7.0999999999999994E-2</v>
      </c>
      <c r="M102" s="36">
        <f>ROUND(K102*(1-L102),0)</f>
        <v>12839</v>
      </c>
      <c r="N102" s="27">
        <v>0.67200000000000004</v>
      </c>
      <c r="O102" s="24">
        <f>M102*N102</f>
        <v>8627.8080000000009</v>
      </c>
      <c r="P102" s="38">
        <v>0.22900000000000001</v>
      </c>
      <c r="Q102" s="24">
        <f>M102*P102</f>
        <v>2940.1310000000003</v>
      </c>
      <c r="R102" s="38">
        <v>9.9000000000000005E-2</v>
      </c>
      <c r="S102" s="134">
        <v>0.2409</v>
      </c>
      <c r="T102" s="24">
        <f>M102*R102</f>
        <v>1271.0610000000001</v>
      </c>
      <c r="U102" s="27">
        <v>0.216</v>
      </c>
      <c r="V102" s="24">
        <f>M102*U102</f>
        <v>2773.2240000000002</v>
      </c>
      <c r="W102" s="38">
        <v>0.48299999999999998</v>
      </c>
      <c r="X102" s="24">
        <f>M102*W102</f>
        <v>6201.2370000000001</v>
      </c>
      <c r="Y102" s="38">
        <v>0.39</v>
      </c>
      <c r="Z102" s="24">
        <f>Y102*M102</f>
        <v>5007.21</v>
      </c>
      <c r="AA102" s="147">
        <v>2.5300000000000001E-3</v>
      </c>
      <c r="AB102" s="148">
        <f>M102*AA102</f>
        <v>32.482669999999999</v>
      </c>
      <c r="AC102" s="46">
        <v>2.3700000000000001E-3</v>
      </c>
      <c r="AD102" s="17">
        <f>M102*AC102</f>
        <v>30.428430000000002</v>
      </c>
      <c r="AE102" s="26">
        <f>IF(M102&gt;0,(AG102+AP102)/M102,0)</f>
        <v>2.7668686969390139E-3</v>
      </c>
      <c r="AF102" s="46">
        <v>3.2000000000000003E-4</v>
      </c>
      <c r="AG102" s="36">
        <f>AF102*M102</f>
        <v>4.1084800000000001</v>
      </c>
      <c r="AH102" s="27">
        <v>0.21099999999999999</v>
      </c>
      <c r="AI102" s="40">
        <f>AL102*(1-AM102)*AH102</f>
        <v>30.462492000000001</v>
      </c>
      <c r="AJ102" s="27">
        <f>IF(AND(AH102&gt;0,AF102&gt;0,AC102&gt;0),((AC102-AF102)*AH102)/((AH102-AF102)*AC102),0)</f>
        <v>0.86629271180561407</v>
      </c>
      <c r="AK102" s="28">
        <f t="shared" si="3"/>
        <v>0.88564821866443688</v>
      </c>
      <c r="AL102" s="42">
        <v>159</v>
      </c>
      <c r="AM102" s="38">
        <v>9.1999999999999998E-2</v>
      </c>
      <c r="AN102" s="27">
        <v>0.21759999999999999</v>
      </c>
      <c r="AO102" s="134">
        <v>0.217</v>
      </c>
      <c r="AP102" s="40">
        <f>AL102*(1-AM102)*AN102</f>
        <v>31.415347200000003</v>
      </c>
      <c r="AQ102" s="135">
        <f>AL102*(1-AM102)*AO102</f>
        <v>31.328724000000001</v>
      </c>
      <c r="AR102" s="17">
        <v>1.55</v>
      </c>
      <c r="AS102" s="17"/>
      <c r="AT102" s="117">
        <f>AT101+AL102-AS102</f>
        <v>1358.7599999999998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>SUM(D100:D102)</f>
        <v>44950</v>
      </c>
      <c r="E103" s="50"/>
      <c r="F103" s="50">
        <f>SUM(F100:F102)</f>
        <v>45037</v>
      </c>
      <c r="G103" s="51"/>
      <c r="H103" s="51"/>
      <c r="I103" s="50">
        <f>SUM(I100:I102)</f>
        <v>54285</v>
      </c>
      <c r="J103" s="51"/>
      <c r="K103" s="50">
        <f>SUM(K100:K102)</f>
        <v>46154</v>
      </c>
      <c r="L103" s="20">
        <f>IF(K103&gt;0,(K100*L100+K101*L101+K102*L102)/K103,0)</f>
        <v>7.0271005763314118E-2</v>
      </c>
      <c r="M103" s="51">
        <f>M100+M101+M102</f>
        <v>42911</v>
      </c>
      <c r="N103" s="52">
        <f>IF(M103&gt;0,O103/M103,0)</f>
        <v>0.60090133066113582</v>
      </c>
      <c r="O103" s="53">
        <f>O100+O101+O102</f>
        <v>25785.276999999998</v>
      </c>
      <c r="P103" s="20">
        <f>IF(M103&gt;0,Q103/M103,0)</f>
        <v>0.28583847964391418</v>
      </c>
      <c r="Q103" s="53">
        <f>Q100+Q101+Q102</f>
        <v>12265.615000000002</v>
      </c>
      <c r="R103" s="20">
        <f>IF(M103&gt;0,T103/M103,0)</f>
        <v>0.11326018969495001</v>
      </c>
      <c r="S103" s="136"/>
      <c r="T103" s="53">
        <f>T100+T101+T102</f>
        <v>4860.1080000000002</v>
      </c>
      <c r="U103" s="20">
        <f>IF(M103&gt;0,V103/M103,0)</f>
        <v>0.25065416792896927</v>
      </c>
      <c r="V103" s="53">
        <f>V100+V101+V102</f>
        <v>10755.821</v>
      </c>
      <c r="W103" s="20">
        <f>IF(M103&gt;0,X103/M103,0)</f>
        <v>0.46274761716110085</v>
      </c>
      <c r="X103" s="53">
        <f>X100+X101+X102</f>
        <v>19856.963</v>
      </c>
      <c r="Y103" s="20">
        <f>IF(M103&gt;0,Z103/M103,0)</f>
        <v>0.39355456642818859</v>
      </c>
      <c r="Z103" s="53">
        <f>Z100+Z101+Z102</f>
        <v>16887.82</v>
      </c>
      <c r="AA103" s="152">
        <f>IF(M103&gt;0,AB103/M103,0)</f>
        <v>2.4812474656847891E-3</v>
      </c>
      <c r="AB103" s="55">
        <f>SUM(AB100:AB102)</f>
        <v>106.47281</v>
      </c>
      <c r="AC103" s="54">
        <f>IF(M103&gt;0,AD103/M103,0)</f>
        <v>2.4126547971382631E-3</v>
      </c>
      <c r="AD103" s="55">
        <f>SUM(AD100:AD102)</f>
        <v>103.52943</v>
      </c>
      <c r="AE103" s="54">
        <f>IF(M103&gt;0,(AE100*M100+AE101*M101+AE102*M102)/M103,0)</f>
        <v>2.711569089510848E-3</v>
      </c>
      <c r="AF103" s="54">
        <f>IF(K103&gt;0,(K100*AF100+K101*AF101+K102*AF102)/K103,0)</f>
        <v>3.2353837153876157E-4</v>
      </c>
      <c r="AG103" s="51">
        <f>SUM(AG100:AG102)</f>
        <v>13.88405</v>
      </c>
      <c r="AH103" s="52">
        <f>IF(K103&gt;0,(K100*AH100+K101*AH101+K102*AH102)/K103,0)</f>
        <v>0.20992356458811803</v>
      </c>
      <c r="AI103" s="57">
        <f>SUM(AI100:AI102)</f>
        <v>100.12415</v>
      </c>
      <c r="AJ103" s="52">
        <f>IF(AND(AD103&gt;0),((AD100*AJ100+AD101*AJ101+AD102*AJ102)/AD103),0)</f>
        <v>0.86723101640495093</v>
      </c>
      <c r="AK103" s="56">
        <f t="shared" si="3"/>
        <v>0.88201106416057196</v>
      </c>
      <c r="AL103" s="50">
        <f>SUM(AL100:AL102)</f>
        <v>522</v>
      </c>
      <c r="AM103" s="20">
        <f>IF(AL103&gt;0,(AM100*AL100+AM101*AL101+AM102*AL102)/AL103,0)</f>
        <v>8.6099616858237554E-2</v>
      </c>
      <c r="AN103" s="52">
        <f>IF(K103&gt;0,(AN100*K100+AN101*K101+AN102*K102)/K103,0)</f>
        <v>0.21474828183906056</v>
      </c>
      <c r="AO103" s="136">
        <f>IF(L103&gt;0,(AO100*K100+AO101*K101+AO102*K102)/K103,0)</f>
        <v>0.21709350868830438</v>
      </c>
      <c r="AP103" s="57">
        <f>SUM(AP100:AP102)</f>
        <v>102.47209120000001</v>
      </c>
      <c r="AQ103" s="137">
        <f>SUM(AQ100:AQ102)</f>
        <v>103.58709039999999</v>
      </c>
      <c r="AR103" s="55"/>
      <c r="AS103" s="55">
        <f>SUM(AS100:AS102)</f>
        <v>1004.12</v>
      </c>
      <c r="AT103" s="118"/>
      <c r="AU103" s="103">
        <f>AT102</f>
        <v>1358.7599999999998</v>
      </c>
      <c r="AV103" s="50">
        <f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10" t="s">
        <v>52</v>
      </c>
      <c r="D104" s="11">
        <v>7338</v>
      </c>
      <c r="E104" s="11">
        <v>2</v>
      </c>
      <c r="F104" s="11">
        <v>15911</v>
      </c>
      <c r="G104" s="12">
        <v>0.8</v>
      </c>
      <c r="H104" s="12">
        <v>4.3</v>
      </c>
      <c r="I104" s="11">
        <v>19142</v>
      </c>
      <c r="J104" s="12">
        <v>3.6</v>
      </c>
      <c r="K104" s="11">
        <v>16941</v>
      </c>
      <c r="L104" s="13">
        <v>8.1000000000000003E-2</v>
      </c>
      <c r="M104" s="23">
        <f>ROUND(K104*(1-L104),0)</f>
        <v>15569</v>
      </c>
      <c r="N104" s="14">
        <v>0.71299999999999997</v>
      </c>
      <c r="O104" s="24">
        <f>M104*N104</f>
        <v>11100.697</v>
      </c>
      <c r="P104" s="13">
        <v>0.20899999999999999</v>
      </c>
      <c r="Q104" s="24">
        <f>M104*P104</f>
        <v>3253.9209999999998</v>
      </c>
      <c r="R104" s="15">
        <v>7.8E-2</v>
      </c>
      <c r="S104" s="134">
        <v>0.26200000000000001</v>
      </c>
      <c r="T104" s="24">
        <f>M104*R104</f>
        <v>1214.3820000000001</v>
      </c>
      <c r="U104" s="14">
        <v>0.27900000000000003</v>
      </c>
      <c r="V104" s="24">
        <f>M104*U104</f>
        <v>4343.7510000000002</v>
      </c>
      <c r="W104" s="15">
        <v>0.45700000000000002</v>
      </c>
      <c r="X104" s="24">
        <f>M104*W104</f>
        <v>7115.0330000000004</v>
      </c>
      <c r="Y104" s="15">
        <v>0.42</v>
      </c>
      <c r="Z104" s="24">
        <f>Y104*M104</f>
        <v>6538.98</v>
      </c>
      <c r="AA104" s="145">
        <v>2.5600000000000002E-3</v>
      </c>
      <c r="AB104" s="18">
        <f>M104*AA104</f>
        <v>39.856640000000006</v>
      </c>
      <c r="AC104" s="16">
        <v>2.5300000000000001E-3</v>
      </c>
      <c r="AD104" s="17">
        <f>M104*AC104</f>
        <v>39.389569999999999</v>
      </c>
      <c r="AE104" s="26">
        <f>IF(M104&gt;0,(AG104+AP104)/M104,0)</f>
        <v>2.5830047530348769E-3</v>
      </c>
      <c r="AF104" s="16">
        <v>3.4000000000000002E-4</v>
      </c>
      <c r="AG104" s="23">
        <f>AF104*M104</f>
        <v>5.2934600000000005</v>
      </c>
      <c r="AH104" s="114">
        <v>0.2064</v>
      </c>
      <c r="AI104" s="29">
        <f>AL104*(1-AM104)*AH104</f>
        <v>34.371791999999999</v>
      </c>
      <c r="AJ104" s="27">
        <f>IF(AND(AH104&gt;0,AF104&gt;0,AC104&gt;0),((AC104-AF104)*AH104)/((AH104-AF104)*AC104),0)</f>
        <v>0.86704091329168864</v>
      </c>
      <c r="AK104" s="59">
        <f t="shared" si="3"/>
        <v>0.86978058528828017</v>
      </c>
      <c r="AL104" s="11">
        <v>182</v>
      </c>
      <c r="AM104" s="13">
        <v>8.5000000000000006E-2</v>
      </c>
      <c r="AN104" s="14">
        <v>0.2097</v>
      </c>
      <c r="AO104" s="130">
        <v>0.21149999999999999</v>
      </c>
      <c r="AP104" s="29">
        <f>AL104*(1-AM104)*AN104</f>
        <v>34.921340999999998</v>
      </c>
      <c r="AQ104" s="131">
        <f>AL104*(1-AM104)*AO104</f>
        <v>35.221094999999998</v>
      </c>
      <c r="AR104" s="18">
        <v>1.65</v>
      </c>
      <c r="AS104" s="18">
        <v>502.4</v>
      </c>
      <c r="AT104" s="98">
        <f>AT102+AL104-AS104</f>
        <v>1038.3599999999997</v>
      </c>
      <c r="AU104" s="99"/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10" t="s">
        <v>53</v>
      </c>
      <c r="D105" s="33">
        <v>23400</v>
      </c>
      <c r="E105" s="33">
        <v>8</v>
      </c>
      <c r="F105" s="33">
        <v>15385</v>
      </c>
      <c r="G105" s="34">
        <v>0.4</v>
      </c>
      <c r="H105" s="34">
        <v>3.4</v>
      </c>
      <c r="I105" s="33">
        <v>18324</v>
      </c>
      <c r="J105" s="34">
        <v>3.4</v>
      </c>
      <c r="K105" s="33">
        <v>16966</v>
      </c>
      <c r="L105" s="35">
        <v>7.2999999999999995E-2</v>
      </c>
      <c r="M105" s="36">
        <f>ROUND(K105*(1-L105),0)</f>
        <v>15727</v>
      </c>
      <c r="N105" s="37">
        <v>0.55300000000000005</v>
      </c>
      <c r="O105" s="24">
        <f>M105*N105</f>
        <v>8697.0310000000009</v>
      </c>
      <c r="P105" s="35">
        <v>0.36699999999999999</v>
      </c>
      <c r="Q105" s="24">
        <f>M105*P105</f>
        <v>5771.8090000000002</v>
      </c>
      <c r="R105" s="38">
        <v>0.08</v>
      </c>
      <c r="S105" s="134">
        <v>0.28410000000000002</v>
      </c>
      <c r="T105" s="24">
        <f>M105*R105</f>
        <v>1258.1600000000001</v>
      </c>
      <c r="U105" s="27">
        <v>0.28100000000000003</v>
      </c>
      <c r="V105" s="24">
        <f>M105*U105</f>
        <v>4419.2870000000003</v>
      </c>
      <c r="W105" s="38">
        <v>0.46200000000000002</v>
      </c>
      <c r="X105" s="24">
        <f>M105*W105</f>
        <v>7265.8740000000007</v>
      </c>
      <c r="Y105" s="38">
        <v>0.41</v>
      </c>
      <c r="Z105" s="24">
        <f>Y105*M105</f>
        <v>6448.07</v>
      </c>
      <c r="AA105" s="146">
        <v>2.5100000000000001E-3</v>
      </c>
      <c r="AB105" s="18">
        <f>M105*AA105</f>
        <v>39.474769999999999</v>
      </c>
      <c r="AC105" s="39">
        <v>2.5400000000000002E-3</v>
      </c>
      <c r="AD105" s="17">
        <f>M105*AC105</f>
        <v>39.946580000000004</v>
      </c>
      <c r="AE105" s="26">
        <f>IF(M105&gt;0,(AG105+AP105)/M105,0)</f>
        <v>2.423611051058689E-3</v>
      </c>
      <c r="AF105" s="39">
        <v>3.6000000000000002E-4</v>
      </c>
      <c r="AG105" s="36">
        <f>AF105*M105</f>
        <v>5.6617200000000008</v>
      </c>
      <c r="AH105" s="27">
        <v>0.21029999999999999</v>
      </c>
      <c r="AI105" s="40">
        <f>AL105*(1-AM105)*AH105</f>
        <v>32.640662999999996</v>
      </c>
      <c r="AJ105" s="27">
        <f>IF(AND(AH105&gt;0,AF105&gt;0,AC105&gt;0),((AC105-AF105)*AH105)/((AH105-AF105)*AC105),0)</f>
        <v>0.85973945311708855</v>
      </c>
      <c r="AK105" s="28">
        <f t="shared" si="3"/>
        <v>0.85292977309088502</v>
      </c>
      <c r="AL105" s="33">
        <v>170</v>
      </c>
      <c r="AM105" s="35">
        <v>8.6999999999999994E-2</v>
      </c>
      <c r="AN105" s="37">
        <v>0.20910000000000001</v>
      </c>
      <c r="AO105" s="132">
        <v>0.2147</v>
      </c>
      <c r="AP105" s="40">
        <f>AL105*(1-AM105)*AN105</f>
        <v>32.454411</v>
      </c>
      <c r="AQ105" s="133">
        <f>AL105*(1-AM105)*AO105</f>
        <v>33.323587000000003</v>
      </c>
      <c r="AR105" s="41">
        <v>1.5</v>
      </c>
      <c r="AS105" s="41"/>
      <c r="AT105" s="117">
        <f>AT104+AL105-AS105</f>
        <v>1208.3599999999997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10" t="s">
        <v>51</v>
      </c>
      <c r="D106" s="42">
        <v>21512</v>
      </c>
      <c r="E106" s="42">
        <v>3</v>
      </c>
      <c r="F106" s="42">
        <v>16423</v>
      </c>
      <c r="G106" s="36">
        <v>1</v>
      </c>
      <c r="H106" s="36">
        <v>3.3</v>
      </c>
      <c r="I106" s="42">
        <v>19157</v>
      </c>
      <c r="J106" s="36">
        <v>2.4</v>
      </c>
      <c r="K106" s="42">
        <v>16906</v>
      </c>
      <c r="L106" s="38">
        <v>8.2000000000000003E-2</v>
      </c>
      <c r="M106" s="36">
        <f>ROUND(K106*(1-L106),0)</f>
        <v>15520</v>
      </c>
      <c r="N106" s="27">
        <v>0.55100000000000005</v>
      </c>
      <c r="O106" s="24">
        <f>M106*N106</f>
        <v>8551.52</v>
      </c>
      <c r="P106" s="38">
        <v>0.38200000000000001</v>
      </c>
      <c r="Q106" s="24">
        <f>M106*P106</f>
        <v>5928.64</v>
      </c>
      <c r="R106" s="38">
        <v>6.7000000000000004E-2</v>
      </c>
      <c r="S106" s="134">
        <v>0.28299999999999997</v>
      </c>
      <c r="T106" s="24">
        <f>M106*R106</f>
        <v>1039.8400000000001</v>
      </c>
      <c r="U106" s="27">
        <v>0.26</v>
      </c>
      <c r="V106" s="24">
        <f>M106*U106</f>
        <v>4035.2000000000003</v>
      </c>
      <c r="W106" s="38">
        <v>0.48199999999999998</v>
      </c>
      <c r="X106" s="24">
        <f>M106*W106</f>
        <v>7480.6399999999994</v>
      </c>
      <c r="Y106" s="38">
        <v>0.41</v>
      </c>
      <c r="Z106" s="24">
        <f>Y106*M106</f>
        <v>6363.2</v>
      </c>
      <c r="AA106" s="147">
        <v>2.5000000000000001E-3</v>
      </c>
      <c r="AB106" s="148">
        <f>M106*AA106</f>
        <v>38.800000000000004</v>
      </c>
      <c r="AC106" s="46">
        <v>2.5200000000000001E-3</v>
      </c>
      <c r="AD106" s="17">
        <f>M106*AC106</f>
        <v>39.110399999999998</v>
      </c>
      <c r="AE106" s="26">
        <f>IF(M106&gt;0,(AG106+AP106)/M106,0)</f>
        <v>2.6246482474226807E-3</v>
      </c>
      <c r="AF106" s="46">
        <v>3.8000000000000002E-4</v>
      </c>
      <c r="AG106" s="36">
        <f>AF106*M106</f>
        <v>5.8976000000000006</v>
      </c>
      <c r="AH106" s="27">
        <v>0.20349999999999999</v>
      </c>
      <c r="AI106" s="40">
        <f>AL106*(1-AM106)*AH106</f>
        <v>34.148927999999998</v>
      </c>
      <c r="AJ106" s="27">
        <f>IF(AND(AH106&gt;0,AF106&gt;0,AC106&gt;0),((AC106-AF106)*AH106)/((AH106-AF106)*AC106),0)</f>
        <v>0.85079505742168204</v>
      </c>
      <c r="AK106" s="28">
        <f t="shared" si="3"/>
        <v>0.85678699429421001</v>
      </c>
      <c r="AL106" s="42">
        <v>184</v>
      </c>
      <c r="AM106" s="38">
        <v>8.7999999999999995E-2</v>
      </c>
      <c r="AN106" s="27">
        <v>0.20760000000000001</v>
      </c>
      <c r="AO106" s="134">
        <v>0.214</v>
      </c>
      <c r="AP106" s="40">
        <f>AL106*(1-AM106)*AN106</f>
        <v>34.836940800000001</v>
      </c>
      <c r="AQ106" s="135">
        <f>AL106*(1-AM106)*AO106</f>
        <v>35.910911999999996</v>
      </c>
      <c r="AR106" s="17">
        <v>1.6</v>
      </c>
      <c r="AS106" s="17"/>
      <c r="AT106" s="117">
        <f>AT105+AL106-AS106</f>
        <v>1392.3599999999997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>SUM(D104:D106)</f>
        <v>52250</v>
      </c>
      <c r="E107" s="50"/>
      <c r="F107" s="50">
        <f>SUM(F104:F106)</f>
        <v>47719</v>
      </c>
      <c r="G107" s="51"/>
      <c r="H107" s="51"/>
      <c r="I107" s="50">
        <f>SUM(I104:I106)</f>
        <v>56623</v>
      </c>
      <c r="J107" s="51"/>
      <c r="K107" s="50">
        <f>SUM(K104:K106)</f>
        <v>50813</v>
      </c>
      <c r="L107" s="20">
        <f>IF(K107&gt;0,(K104*L104+K105*L105+K106*L106)/K107,0)</f>
        <v>7.8661582665853227E-2</v>
      </c>
      <c r="M107" s="51">
        <f>M104+M105+M106</f>
        <v>46816</v>
      </c>
      <c r="N107" s="52">
        <f>IF(M107&gt;0,O107/M107,0)</f>
        <v>0.60554613807245394</v>
      </c>
      <c r="O107" s="53">
        <f>O104+O105+O106</f>
        <v>28349.248000000003</v>
      </c>
      <c r="P107" s="20">
        <f>IF(M107&gt;0,Q107/M107,0)</f>
        <v>0.31942861414900886</v>
      </c>
      <c r="Q107" s="53">
        <f>Q104+Q105+Q106</f>
        <v>14954.369999999999</v>
      </c>
      <c r="R107" s="20">
        <f>IF(M107&gt;0,T107/M107,0)</f>
        <v>7.5025247778537266E-2</v>
      </c>
      <c r="S107" s="136"/>
      <c r="T107" s="53">
        <f>T104+T105+T106</f>
        <v>3512.3820000000005</v>
      </c>
      <c r="U107" s="20">
        <f>IF(M107&gt;0,V107/M107,0)</f>
        <v>0.27337316302118936</v>
      </c>
      <c r="V107" s="53">
        <f>V104+V105+V106</f>
        <v>12798.238000000001</v>
      </c>
      <c r="W107" s="20">
        <f>IF(M107&gt;0,X107/M107,0)</f>
        <v>0.46696742566643878</v>
      </c>
      <c r="X107" s="53">
        <f>X104+X105+X106</f>
        <v>21861.546999999999</v>
      </c>
      <c r="Y107" s="20">
        <f>IF(M107&gt;0,Z107/M107,0)</f>
        <v>0.41332557245386192</v>
      </c>
      <c r="Z107" s="53">
        <f>Z104+Z105+Z106</f>
        <v>19350.25</v>
      </c>
      <c r="AA107" s="152">
        <f>IF(M107&gt;0,AB107/M107,0)</f>
        <v>2.523312756322625E-3</v>
      </c>
      <c r="AB107" s="55">
        <f>SUM(AB104:AB106)</f>
        <v>118.13141000000002</v>
      </c>
      <c r="AC107" s="54">
        <f>IF(M107&gt;0,AD107/M107,0)</f>
        <v>2.5300442156527682E-3</v>
      </c>
      <c r="AD107" s="55">
        <f>SUM(AD104:AD106)</f>
        <v>118.44655</v>
      </c>
      <c r="AE107" s="54">
        <f>IF(M107&gt;0,(AE104*M104+AE105*M105+AE106*M106)/M107,0)</f>
        <v>2.5432645420369105E-3</v>
      </c>
      <c r="AF107" s="54">
        <f>IF(K107&gt;0,(K104*AF104+K105*AF105+K106*AF106)/K107,0)</f>
        <v>3.5998622399779586E-4</v>
      </c>
      <c r="AG107" s="51">
        <f>SUM(AG104:AG106)</f>
        <v>16.852780000000003</v>
      </c>
      <c r="AH107" s="52">
        <f>IF(K107&gt;0,(K104*AH104+K105*AH105+K106*AH106)/K107,0)</f>
        <v>0.20673731525397043</v>
      </c>
      <c r="AI107" s="57">
        <f>SUM(AI104:AI106)</f>
        <v>101.16138299999999</v>
      </c>
      <c r="AJ107" s="52">
        <f>IF(AND(AD107&gt;0),((AD104*AJ104+AD105*AJ105+AD106*AJ106)/AD107),0)</f>
        <v>0.85921417385183352</v>
      </c>
      <c r="AK107" s="56">
        <f t="shared" si="3"/>
        <v>0.85993764864829925</v>
      </c>
      <c r="AL107" s="50">
        <f>SUM(AL104:AL106)</f>
        <v>536</v>
      </c>
      <c r="AM107" s="20">
        <f>IF(AL107&gt;0,(AM104*AL104+AM105*AL105+AM106*AL106)/AL107,0)</f>
        <v>8.6664179104477615E-2</v>
      </c>
      <c r="AN107" s="52">
        <f>IF(K107&gt;0,(AN104*K104+AN105*K105+AN106*K106)/K107,0)</f>
        <v>0.20880097416015589</v>
      </c>
      <c r="AO107" s="136">
        <f>IF(L107&gt;0,(AO104*K104+AO105*K105+AO106*K106)/K107,0)</f>
        <v>0.21340022632003622</v>
      </c>
      <c r="AP107" s="57">
        <f>SUM(AP104:AP106)</f>
        <v>102.21269280000001</v>
      </c>
      <c r="AQ107" s="137">
        <f>SUM(AQ104:AQ106)</f>
        <v>104.45559399999999</v>
      </c>
      <c r="AR107" s="55"/>
      <c r="AS107" s="55">
        <f>SUM(AS104:AS106)</f>
        <v>502.4</v>
      </c>
      <c r="AT107" s="102"/>
      <c r="AU107" s="103">
        <f>AT106</f>
        <v>1392.3599999999997</v>
      </c>
      <c r="AV107" s="50">
        <f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10" t="s">
        <v>52</v>
      </c>
      <c r="D108" s="11">
        <v>6058</v>
      </c>
      <c r="E108" s="11">
        <v>1</v>
      </c>
      <c r="F108" s="11">
        <v>5074</v>
      </c>
      <c r="G108" s="12">
        <v>1.1000000000000001</v>
      </c>
      <c r="H108" s="12">
        <v>5.4</v>
      </c>
      <c r="I108" s="11">
        <v>5965</v>
      </c>
      <c r="J108" s="12">
        <v>7.1</v>
      </c>
      <c r="K108" s="11">
        <v>16053</v>
      </c>
      <c r="L108" s="13">
        <v>7.8E-2</v>
      </c>
      <c r="M108" s="23">
        <f>ROUND(K108*(1-L108),0)</f>
        <v>14801</v>
      </c>
      <c r="N108" s="14">
        <v>0.64100000000000001</v>
      </c>
      <c r="O108" s="24">
        <f>M108*N108</f>
        <v>9487.4410000000007</v>
      </c>
      <c r="P108" s="13">
        <v>0.28399999999999997</v>
      </c>
      <c r="Q108" s="24">
        <f>M108*P108</f>
        <v>4203.4839999999995</v>
      </c>
      <c r="R108" s="15">
        <v>7.4999999999999997E-2</v>
      </c>
      <c r="S108" s="134">
        <v>0.25259999999999999</v>
      </c>
      <c r="T108" s="24">
        <f>M108*R108</f>
        <v>1110.075</v>
      </c>
      <c r="U108" s="25">
        <v>0.246</v>
      </c>
      <c r="V108" s="24">
        <f>M108*U108</f>
        <v>3641.0459999999998</v>
      </c>
      <c r="W108" s="15">
        <v>0.49399999999999999</v>
      </c>
      <c r="X108" s="24">
        <f>M108*W108</f>
        <v>7311.6939999999995</v>
      </c>
      <c r="Y108" s="15">
        <v>0.39</v>
      </c>
      <c r="Z108" s="24">
        <f>Y108*M108</f>
        <v>5772.39</v>
      </c>
      <c r="AA108" s="145">
        <v>2.5300000000000001E-3</v>
      </c>
      <c r="AB108" s="18">
        <f>M108*AA108</f>
        <v>37.446530000000003</v>
      </c>
      <c r="AC108" s="16">
        <v>2.4599999999999999E-3</v>
      </c>
      <c r="AD108" s="17">
        <f>M108*AC108</f>
        <v>36.41046</v>
      </c>
      <c r="AE108" s="26">
        <f>IF(M108&gt;0,(AG108+AP108)/M108,0)</f>
        <v>2.4404633403148435E-3</v>
      </c>
      <c r="AF108" s="16">
        <v>4.0999999999999999E-4</v>
      </c>
      <c r="AG108" s="23">
        <f>AF108*M108</f>
        <v>6.0684100000000001</v>
      </c>
      <c r="AH108" s="114">
        <v>0.20849999999999999</v>
      </c>
      <c r="AI108" s="29">
        <f>AL108*(1-AM108)*AH108</f>
        <v>30.580903499999998</v>
      </c>
      <c r="AJ108" s="27">
        <f>IF(AND(AH108&gt;0,AF108&gt;0,AC108&gt;0),((AC108-AF108)*AH108)/((AH108-AF108)*AC108),0)</f>
        <v>0.83497525109327686</v>
      </c>
      <c r="AK108" s="59">
        <f t="shared" si="3"/>
        <v>0.83366726366095156</v>
      </c>
      <c r="AL108" s="11">
        <v>161</v>
      </c>
      <c r="AM108" s="13">
        <v>8.8999999999999996E-2</v>
      </c>
      <c r="AN108" s="14">
        <v>0.2049</v>
      </c>
      <c r="AO108" s="130">
        <v>0.20810000000000001</v>
      </c>
      <c r="AP108" s="29">
        <f>AL108*(1-AM108)*AN108</f>
        <v>30.052887899999998</v>
      </c>
      <c r="AQ108" s="131">
        <f>AL108*(1-AM108)*AO108</f>
        <v>30.5222351</v>
      </c>
      <c r="AR108" s="18">
        <v>1.55</v>
      </c>
      <c r="AS108" s="18">
        <v>423.4</v>
      </c>
      <c r="AT108" s="98">
        <f>AT106+AL108-AS108</f>
        <v>1129.9599999999996</v>
      </c>
      <c r="AU108" s="99"/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10" t="s">
        <v>53</v>
      </c>
      <c r="D109" s="33">
        <v>19300</v>
      </c>
      <c r="E109" s="33">
        <v>0</v>
      </c>
      <c r="F109" s="33">
        <v>8324</v>
      </c>
      <c r="G109" s="34">
        <v>1.3</v>
      </c>
      <c r="H109" s="34">
        <v>4.2</v>
      </c>
      <c r="I109" s="33">
        <v>10760</v>
      </c>
      <c r="J109" s="34">
        <v>7.5</v>
      </c>
      <c r="K109" s="33">
        <v>15899</v>
      </c>
      <c r="L109" s="35">
        <v>7.5999999999999998E-2</v>
      </c>
      <c r="M109" s="36">
        <f>ROUND(K109*(1-L109),0)</f>
        <v>14691</v>
      </c>
      <c r="N109" s="37">
        <v>0.627</v>
      </c>
      <c r="O109" s="24">
        <f>M109*N109</f>
        <v>9211.2569999999996</v>
      </c>
      <c r="P109" s="35">
        <v>0.23799999999999999</v>
      </c>
      <c r="Q109" s="24">
        <f>M109*P109</f>
        <v>3496.4579999999996</v>
      </c>
      <c r="R109" s="38">
        <v>0.13500000000000001</v>
      </c>
      <c r="S109" s="134">
        <v>0.26029999999999998</v>
      </c>
      <c r="T109" s="24">
        <f>M109*R109</f>
        <v>1983.2850000000001</v>
      </c>
      <c r="U109" s="27">
        <v>0.22600000000000001</v>
      </c>
      <c r="V109" s="24">
        <f>M109*U109</f>
        <v>3320.1660000000002</v>
      </c>
      <c r="W109" s="38">
        <v>0.504</v>
      </c>
      <c r="X109" s="24">
        <f>M109*W109</f>
        <v>7404.2640000000001</v>
      </c>
      <c r="Y109" s="38">
        <v>0.41</v>
      </c>
      <c r="Z109" s="24">
        <f>Y109*M109</f>
        <v>6023.3099999999995</v>
      </c>
      <c r="AA109" s="146">
        <v>2.64E-3</v>
      </c>
      <c r="AB109" s="18">
        <f>M109*AA109</f>
        <v>38.784239999999997</v>
      </c>
      <c r="AC109" s="39">
        <v>2.64E-3</v>
      </c>
      <c r="AD109" s="17">
        <f>M109*AC109</f>
        <v>38.784239999999997</v>
      </c>
      <c r="AE109" s="26">
        <f>IF(M109&gt;0,(AG109+AP109)/M109,0)</f>
        <v>2.5115675719828462E-3</v>
      </c>
      <c r="AF109" s="39">
        <v>3.6000000000000002E-4</v>
      </c>
      <c r="AG109" s="36">
        <f>AF109*M109</f>
        <v>5.2887599999999999</v>
      </c>
      <c r="AH109" s="27">
        <v>0.20930000000000001</v>
      </c>
      <c r="AI109" s="40">
        <f>AL109*(1-AM109)*AH109</f>
        <v>30.799332200000002</v>
      </c>
      <c r="AJ109" s="27">
        <f>IF(AND(AH109&gt;0,AF109&gt;0,AC109&gt;0),((AC109-AF109)*AH109)/((AH109-AF109)*AC109),0)</f>
        <v>0.86512439412793574</v>
      </c>
      <c r="AK109" s="28">
        <f t="shared" si="3"/>
        <v>0.85810138213348452</v>
      </c>
      <c r="AL109" s="33">
        <v>161</v>
      </c>
      <c r="AM109" s="35">
        <v>8.5999999999999993E-2</v>
      </c>
      <c r="AN109" s="37">
        <v>0.21479999999999999</v>
      </c>
      <c r="AO109" s="132">
        <v>0.2205</v>
      </c>
      <c r="AP109" s="40">
        <f>AL109*(1-AM109)*AN109</f>
        <v>31.608679199999997</v>
      </c>
      <c r="AQ109" s="133">
        <f>AL109*(1-AM109)*AO109</f>
        <v>32.447457</v>
      </c>
      <c r="AR109" s="41">
        <v>1.5</v>
      </c>
      <c r="AS109" s="41"/>
      <c r="AT109" s="117">
        <f>AT108+AL109-AS109</f>
        <v>1290.9599999999996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10" t="s">
        <v>51</v>
      </c>
      <c r="D110" s="42">
        <v>16667</v>
      </c>
      <c r="E110" s="42">
        <v>0</v>
      </c>
      <c r="F110" s="42">
        <v>16224</v>
      </c>
      <c r="G110" s="36">
        <v>1.9</v>
      </c>
      <c r="H110" s="36">
        <v>3.8</v>
      </c>
      <c r="I110" s="42">
        <v>20695</v>
      </c>
      <c r="J110" s="36">
        <v>5.9</v>
      </c>
      <c r="K110" s="42">
        <v>16757</v>
      </c>
      <c r="L110" s="38">
        <v>7.3999999999999996E-2</v>
      </c>
      <c r="M110" s="36">
        <f>ROUND(K110*(1-L110),0)</f>
        <v>15517</v>
      </c>
      <c r="N110" s="27">
        <v>0.54700000000000004</v>
      </c>
      <c r="O110" s="24">
        <f>M110*N110</f>
        <v>8487.7990000000009</v>
      </c>
      <c r="P110" s="38">
        <v>0.315</v>
      </c>
      <c r="Q110" s="24">
        <f>M110*P110</f>
        <v>4887.8550000000005</v>
      </c>
      <c r="R110" s="38">
        <v>0.13800000000000001</v>
      </c>
      <c r="S110" s="134">
        <v>0.25950000000000001</v>
      </c>
      <c r="T110" s="24">
        <f>M110*R110</f>
        <v>2141.346</v>
      </c>
      <c r="U110" s="27">
        <v>0.26400000000000001</v>
      </c>
      <c r="V110" s="24">
        <f>M110*U110</f>
        <v>4096.4880000000003</v>
      </c>
      <c r="W110" s="38">
        <v>0.46700000000000003</v>
      </c>
      <c r="X110" s="24">
        <f>M110*W110</f>
        <v>7246.4390000000003</v>
      </c>
      <c r="Y110" s="38">
        <v>0.41</v>
      </c>
      <c r="Z110" s="24">
        <f>Y110*M110</f>
        <v>6361.9699999999993</v>
      </c>
      <c r="AA110" s="147">
        <v>2.49E-3</v>
      </c>
      <c r="AB110" s="148">
        <f>M110*AA110</f>
        <v>38.637329999999999</v>
      </c>
      <c r="AC110" s="46">
        <v>2.47E-3</v>
      </c>
      <c r="AD110" s="17">
        <f>M110*AC110</f>
        <v>38.326990000000002</v>
      </c>
      <c r="AE110" s="26">
        <f>IF(M110&gt;0,(AG110+AP110)/M110,0)</f>
        <v>2.4660193078558999E-3</v>
      </c>
      <c r="AF110" s="46">
        <v>3.8000000000000002E-4</v>
      </c>
      <c r="AG110" s="36">
        <f>AF110*M110</f>
        <v>5.8964600000000003</v>
      </c>
      <c r="AH110" s="27">
        <v>0.20369999999999999</v>
      </c>
      <c r="AI110" s="40">
        <f>AL110*(1-AM110)*AH110</f>
        <v>31.278542399999996</v>
      </c>
      <c r="AJ110" s="27">
        <f>IF(AND(AH110&gt;0,AF110&gt;0,AC110&gt;0),((AC110-AF110)*AH110)/((AH110-AF110)*AC110),0)</f>
        <v>0.84773528655094654</v>
      </c>
      <c r="AK110" s="28">
        <f t="shared" si="3"/>
        <v>0.84743313585124869</v>
      </c>
      <c r="AL110" s="42">
        <v>168</v>
      </c>
      <c r="AM110" s="38">
        <v>8.5999999999999993E-2</v>
      </c>
      <c r="AN110" s="27">
        <v>0.21079999999999999</v>
      </c>
      <c r="AO110" s="134">
        <v>0.21709999999999999</v>
      </c>
      <c r="AP110" s="40">
        <f>AL110*(1-AM110)*AN110</f>
        <v>32.368761599999999</v>
      </c>
      <c r="AQ110" s="135">
        <f>AL110*(1-AM110)*AO110</f>
        <v>33.336139199999998</v>
      </c>
      <c r="AR110" s="17">
        <v>1.56</v>
      </c>
      <c r="AS110" s="17"/>
      <c r="AT110" s="117">
        <f>AT109+AL110-AS110</f>
        <v>1458.9599999999996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>SUM(D108:D110)</f>
        <v>42025</v>
      </c>
      <c r="E111" s="50"/>
      <c r="F111" s="50">
        <f>SUM(F108:F110)</f>
        <v>29622</v>
      </c>
      <c r="G111" s="51"/>
      <c r="H111" s="51"/>
      <c r="I111" s="50">
        <f>SUM(I108:I110)</f>
        <v>37420</v>
      </c>
      <c r="J111" s="51"/>
      <c r="K111" s="50">
        <f>SUM(K108:K110)</f>
        <v>48709</v>
      </c>
      <c r="L111" s="20">
        <f>IF(K111&gt;0,(K108*L108+K109*L109+K110*L110)/K111,0)</f>
        <v>7.5971093637726084E-2</v>
      </c>
      <c r="M111" s="51">
        <f>M108+M109+M110</f>
        <v>45009</v>
      </c>
      <c r="N111" s="52">
        <f>IF(M111&gt;0,O111/M111,0)</f>
        <v>0.60402357306316523</v>
      </c>
      <c r="O111" s="53">
        <f>O108+O109+O110</f>
        <v>27186.497000000003</v>
      </c>
      <c r="P111" s="20">
        <f>IF(M111&gt;0,Q111/M111,0)</f>
        <v>0.27967288764469328</v>
      </c>
      <c r="Q111" s="53">
        <f>Q108+Q109+Q110</f>
        <v>12587.796999999999</v>
      </c>
      <c r="R111" s="20">
        <f>IF(M111&gt;0,T111/M111,0)</f>
        <v>0.11630353929214157</v>
      </c>
      <c r="S111" s="136"/>
      <c r="T111" s="53">
        <f>T108+T109+T110</f>
        <v>5234.7060000000001</v>
      </c>
      <c r="U111" s="20">
        <f>IF(M111&gt;0,V111/M111,0)</f>
        <v>0.24567753116043459</v>
      </c>
      <c r="V111" s="53">
        <f>V108+V109+V110</f>
        <v>11057.7</v>
      </c>
      <c r="W111" s="20">
        <f>IF(M111&gt;0,X111/M111,0)</f>
        <v>0.48795567553156027</v>
      </c>
      <c r="X111" s="53">
        <f>X108+X109+X110</f>
        <v>21962.396999999997</v>
      </c>
      <c r="Y111" s="20">
        <f>IF(M111&gt;0,Z111/M111,0)</f>
        <v>0.40342309315914593</v>
      </c>
      <c r="Z111" s="53">
        <f>Z108+Z109+Z110</f>
        <v>18157.669999999998</v>
      </c>
      <c r="AA111" s="152">
        <f>IF(M111&gt;0,AB111/M111,0)</f>
        <v>2.5521140216401162E-3</v>
      </c>
      <c r="AB111" s="55">
        <f>SUM(AB108:AB110)</f>
        <v>114.8681</v>
      </c>
      <c r="AC111" s="54">
        <f>IF(M111&gt;0,AD111/M111,0)</f>
        <v>2.5221997822657692E-3</v>
      </c>
      <c r="AD111" s="55">
        <f>SUM(AD108:AD110)</f>
        <v>113.52169000000001</v>
      </c>
      <c r="AE111" s="54">
        <f>IF(M111&gt;0,(AE108*M108+AE109*M109+AE110*M110)/M111,0)</f>
        <v>2.4724823635272944E-3</v>
      </c>
      <c r="AF111" s="54">
        <f>IF(K111&gt;0,(K108*AF108+K109*AF109+K110*AF110)/K111,0)</f>
        <v>3.8335892750826337E-4</v>
      </c>
      <c r="AG111" s="51">
        <f>SUM(AG108:AG110)</f>
        <v>17.253630000000001</v>
      </c>
      <c r="AH111" s="52">
        <f>IF(K111&gt;0,(K108*AH108+K109*AH109+K110*AH110)/K111,0)</f>
        <v>0.20710981748752799</v>
      </c>
      <c r="AI111" s="57">
        <f>SUM(AI108:AI110)</f>
        <v>92.658778099999992</v>
      </c>
      <c r="AJ111" s="52">
        <f>IF(AND(AD111&gt;0),((AD108*AJ108+AD109*AJ109+AD110*AJ110)/AD111),0)</f>
        <v>0.84958360788074438</v>
      </c>
      <c r="AK111" s="56">
        <f t="shared" si="3"/>
        <v>0.84649388814139281</v>
      </c>
      <c r="AL111" s="50">
        <f>SUM(AL108:AL110)</f>
        <v>490</v>
      </c>
      <c r="AM111" s="20">
        <f>IF(AL111&gt;0,(AM108*AL108+AM109*AL109+AM110*AL110)/AL111,0)</f>
        <v>8.6985714285714277E-2</v>
      </c>
      <c r="AN111" s="52">
        <f>IF(K111&gt;0,(AN108*K108+AN109*K109+AN110*K110)/K111,0)</f>
        <v>0.21016117144675522</v>
      </c>
      <c r="AO111" s="136">
        <f>IF(L111&gt;0,(AO108*K108+AO109*K109+AO110*K110)/K111,0)</f>
        <v>0.21524366133568745</v>
      </c>
      <c r="AP111" s="57">
        <f>SUM(AP108:AP110)</f>
        <v>94.030328699999998</v>
      </c>
      <c r="AQ111" s="137">
        <f>SUM(AQ108:AQ110)</f>
        <v>96.305831299999994</v>
      </c>
      <c r="AR111" s="55"/>
      <c r="AS111" s="55">
        <f>SUM(AS108:AS110)</f>
        <v>423.4</v>
      </c>
      <c r="AT111" s="102"/>
      <c r="AU111" s="103">
        <f>AT110</f>
        <v>1458.9599999999996</v>
      </c>
      <c r="AV111" s="50">
        <f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10" t="s">
        <v>49</v>
      </c>
      <c r="D112" s="11">
        <v>2674</v>
      </c>
      <c r="E112" s="11">
        <v>1</v>
      </c>
      <c r="F112" s="11">
        <v>9880</v>
      </c>
      <c r="G112" s="12">
        <v>2.2000000000000002</v>
      </c>
      <c r="H112" s="12">
        <v>5.4</v>
      </c>
      <c r="I112" s="11">
        <v>13209</v>
      </c>
      <c r="J112" s="12">
        <v>7.1</v>
      </c>
      <c r="K112" s="11">
        <v>16213</v>
      </c>
      <c r="L112" s="13">
        <v>7.0999999999999994E-2</v>
      </c>
      <c r="M112" s="23">
        <f>ROUND(K112*(1-L112),0)</f>
        <v>15062</v>
      </c>
      <c r="N112" s="14">
        <v>0.57899999999999996</v>
      </c>
      <c r="O112" s="24">
        <f>M112*N112</f>
        <v>8720.8979999999992</v>
      </c>
      <c r="P112" s="13">
        <v>0.32900000000000001</v>
      </c>
      <c r="Q112" s="24">
        <f>M112*P112</f>
        <v>4955.3980000000001</v>
      </c>
      <c r="R112" s="15">
        <v>9.1999999999999998E-2</v>
      </c>
      <c r="S112" s="134">
        <v>0.2397</v>
      </c>
      <c r="T112" s="24">
        <f>M112*R112</f>
        <v>1385.704</v>
      </c>
      <c r="U112" s="25">
        <v>0.26600000000000001</v>
      </c>
      <c r="V112" s="24">
        <f>M112*U112</f>
        <v>4006.4920000000002</v>
      </c>
      <c r="W112" s="15">
        <v>0.47499999999999998</v>
      </c>
      <c r="X112" s="24">
        <f>M112*W112</f>
        <v>7154.45</v>
      </c>
      <c r="Y112" s="15">
        <v>0.41</v>
      </c>
      <c r="Z112" s="24">
        <f>Y112*M112</f>
        <v>6175.42</v>
      </c>
      <c r="AA112" s="145">
        <v>2.4199999999999998E-3</v>
      </c>
      <c r="AB112" s="18">
        <f>M112*AA112</f>
        <v>36.450039999999994</v>
      </c>
      <c r="AC112" s="16">
        <v>2.4399999999999999E-3</v>
      </c>
      <c r="AD112" s="17">
        <f>M112*AC112</f>
        <v>36.751280000000001</v>
      </c>
      <c r="AE112" s="26">
        <f>IF(M112&gt;0,(AG112+AP112)/M112,0)</f>
        <v>2.2269384676669767E-3</v>
      </c>
      <c r="AF112" s="16">
        <v>3.6999999999999999E-4</v>
      </c>
      <c r="AG112" s="23">
        <f>AF112*M112</f>
        <v>5.57294</v>
      </c>
      <c r="AH112" s="114">
        <v>0.2102</v>
      </c>
      <c r="AI112" s="29">
        <f>AL112*(1-AM112)*AH112</f>
        <v>28.594977400000001</v>
      </c>
      <c r="AJ112" s="27">
        <f>IF(AND(AH112&gt;0,AF112&gt;0,AC112&gt;0),((AC112-AF112)*AH112)/((AH112-AF112)*AC112),0)</f>
        <v>0.84985659741726916</v>
      </c>
      <c r="AK112" s="59">
        <f t="shared" si="3"/>
        <v>0.83535593196494728</v>
      </c>
      <c r="AL112" s="33">
        <v>149</v>
      </c>
      <c r="AM112" s="35">
        <v>8.6999999999999994E-2</v>
      </c>
      <c r="AN112" s="14">
        <v>0.2056</v>
      </c>
      <c r="AO112" s="130">
        <v>0.2092</v>
      </c>
      <c r="AP112" s="29">
        <f>AL112*(1-AM112)*AN112</f>
        <v>27.969207200000003</v>
      </c>
      <c r="AQ112" s="131">
        <f>AL112*(1-AM112)*AO112</f>
        <v>28.458940399999999</v>
      </c>
      <c r="AR112" s="18">
        <v>1.55</v>
      </c>
      <c r="AS112" s="18">
        <v>302.44</v>
      </c>
      <c r="AT112" s="98">
        <f>AT110+AL112-AS112+AU112</f>
        <v>1299.2999999999995</v>
      </c>
      <c r="AU112" s="144">
        <v>-6.22</v>
      </c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10" t="s">
        <v>53</v>
      </c>
      <c r="D113" s="33">
        <v>19101</v>
      </c>
      <c r="E113" s="33">
        <v>3</v>
      </c>
      <c r="F113" s="33">
        <v>14435</v>
      </c>
      <c r="G113" s="34">
        <v>1.9</v>
      </c>
      <c r="H113" s="34">
        <v>4.0999999999999996</v>
      </c>
      <c r="I113" s="33">
        <v>15616</v>
      </c>
      <c r="J113" s="34">
        <v>7.5</v>
      </c>
      <c r="K113" s="33">
        <v>15924</v>
      </c>
      <c r="L113" s="35">
        <v>7.2999999999999995E-2</v>
      </c>
      <c r="M113" s="36">
        <f>ROUND(K113*(1-L113),0)</f>
        <v>14762</v>
      </c>
      <c r="N113" s="37">
        <v>0.51600000000000001</v>
      </c>
      <c r="O113" s="24">
        <f>M113*N113</f>
        <v>7617.192</v>
      </c>
      <c r="P113" s="35">
        <v>0.30399999999999999</v>
      </c>
      <c r="Q113" s="24">
        <f>M113*P113</f>
        <v>4487.6480000000001</v>
      </c>
      <c r="R113" s="38">
        <v>0.18</v>
      </c>
      <c r="S113" s="134">
        <v>0.25800000000000001</v>
      </c>
      <c r="T113" s="24">
        <f>M113*R113</f>
        <v>2657.16</v>
      </c>
      <c r="U113" s="27">
        <v>0.25700000000000001</v>
      </c>
      <c r="V113" s="24">
        <f>M113*U113</f>
        <v>3793.8340000000003</v>
      </c>
      <c r="W113" s="38">
        <v>0.49099999999999999</v>
      </c>
      <c r="X113" s="24">
        <f>M113*W113</f>
        <v>7248.1419999999998</v>
      </c>
      <c r="Y113" s="38">
        <v>0.42</v>
      </c>
      <c r="Z113" s="24">
        <f>Y113*M113</f>
        <v>6200.04</v>
      </c>
      <c r="AA113" s="146">
        <v>2.4299999999999999E-3</v>
      </c>
      <c r="AB113" s="18">
        <f>M113*AA113</f>
        <v>35.871659999999999</v>
      </c>
      <c r="AC113" s="39">
        <v>2.3700000000000001E-3</v>
      </c>
      <c r="AD113" s="17">
        <f>M113*AC113</f>
        <v>34.985939999999999</v>
      </c>
      <c r="AE113" s="26">
        <f>IF(M113&gt;0,(AG113+AP113)/M113,0)</f>
        <v>2.3687180734317847E-3</v>
      </c>
      <c r="AF113" s="39">
        <v>3.4000000000000002E-4</v>
      </c>
      <c r="AG113" s="36">
        <f>AF113*M113</f>
        <v>5.0190800000000007</v>
      </c>
      <c r="AH113" s="27">
        <v>0.21029999999999999</v>
      </c>
      <c r="AI113" s="40">
        <f>AL113*(1-AM113)*AH113</f>
        <v>30.662370899999999</v>
      </c>
      <c r="AJ113" s="27">
        <f>IF(AND(AH113&gt;0,AF113&gt;0,AC113&gt;0),((AC113-AF113)*AH113)/((AH113-AF113)*AC113),0)</f>
        <v>0.85792712777117286</v>
      </c>
      <c r="AK113" s="28">
        <f t="shared" si="3"/>
        <v>0.85788250398701049</v>
      </c>
      <c r="AL113" s="33">
        <v>159</v>
      </c>
      <c r="AM113" s="35">
        <v>8.3000000000000004E-2</v>
      </c>
      <c r="AN113" s="37">
        <v>0.2054</v>
      </c>
      <c r="AO113" s="132">
        <v>0.2092</v>
      </c>
      <c r="AP113" s="40">
        <f>AL113*(1-AM113)*AN113</f>
        <v>29.947936200000001</v>
      </c>
      <c r="AQ113" s="133">
        <f>AL113*(1-AM113)*AO113</f>
        <v>30.5019876</v>
      </c>
      <c r="AR113" s="41">
        <v>1.6</v>
      </c>
      <c r="AS113" s="41"/>
      <c r="AT113" s="117">
        <f>AT112+AL113-AS113</f>
        <v>1458.2999999999995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10" t="s">
        <v>51</v>
      </c>
      <c r="D114" s="42">
        <v>16995</v>
      </c>
      <c r="E114" s="42">
        <v>2</v>
      </c>
      <c r="F114" s="42">
        <v>13924</v>
      </c>
      <c r="G114" s="36">
        <v>1.5</v>
      </c>
      <c r="H114" s="36">
        <v>4.8</v>
      </c>
      <c r="I114" s="42">
        <v>16664</v>
      </c>
      <c r="J114" s="36">
        <v>6.6</v>
      </c>
      <c r="K114" s="42">
        <v>15891</v>
      </c>
      <c r="L114" s="38">
        <v>7.0999999999999994E-2</v>
      </c>
      <c r="M114" s="36">
        <f>ROUND(K114*(1-L114),0)</f>
        <v>14763</v>
      </c>
      <c r="N114" s="27">
        <v>0.55200000000000005</v>
      </c>
      <c r="O114" s="24">
        <f>M114*N114</f>
        <v>8149.1760000000004</v>
      </c>
      <c r="P114" s="38">
        <v>0.32200000000000001</v>
      </c>
      <c r="Q114" s="24">
        <f>M114*P114</f>
        <v>4753.6859999999997</v>
      </c>
      <c r="R114" s="38">
        <v>0.126</v>
      </c>
      <c r="S114" s="134">
        <v>0.26819999999999999</v>
      </c>
      <c r="T114" s="24">
        <f>M114*R114</f>
        <v>1860.1379999999999</v>
      </c>
      <c r="U114" s="27">
        <v>0.27</v>
      </c>
      <c r="V114" s="24">
        <f>M114*U114</f>
        <v>3986.01</v>
      </c>
      <c r="W114" s="38">
        <v>0.47499999999999998</v>
      </c>
      <c r="X114" s="24">
        <f>M114*W114</f>
        <v>7012.4249999999993</v>
      </c>
      <c r="Y114" s="38">
        <v>0.42</v>
      </c>
      <c r="Z114" s="24">
        <f>Y114*M114</f>
        <v>6200.46</v>
      </c>
      <c r="AA114" s="147">
        <v>2.47E-3</v>
      </c>
      <c r="AB114" s="148">
        <f>M114*AA114</f>
        <v>36.46461</v>
      </c>
      <c r="AC114" s="46">
        <v>2.4499999999999999E-3</v>
      </c>
      <c r="AD114" s="17">
        <f>M114*AC114</f>
        <v>36.169350000000001</v>
      </c>
      <c r="AE114" s="26">
        <f>IF(M114&gt;0,(AG114+AP114)/M114,0)</f>
        <v>2.6254193117929959E-3</v>
      </c>
      <c r="AF114" s="46">
        <v>3.2000000000000003E-4</v>
      </c>
      <c r="AG114" s="36">
        <f>AF114*M114</f>
        <v>4.7241600000000004</v>
      </c>
      <c r="AH114" s="27">
        <v>0.2185</v>
      </c>
      <c r="AI114" s="40">
        <f>AL114*(1-AM114)*AH114</f>
        <v>32.516951500000005</v>
      </c>
      <c r="AJ114" s="27">
        <f>IF(AND(AH114&gt;0,AF114&gt;0,AC114&gt;0),((AC114-AF114)*AH114)/((AH114-AF114)*AC114),0)</f>
        <v>0.87066286776879598</v>
      </c>
      <c r="AK114" s="28">
        <f t="shared" si="3"/>
        <v>0.87934509883022616</v>
      </c>
      <c r="AL114" s="42">
        <v>163</v>
      </c>
      <c r="AM114" s="38">
        <v>8.6999999999999994E-2</v>
      </c>
      <c r="AN114" s="27">
        <v>0.22869999999999999</v>
      </c>
      <c r="AO114" s="134">
        <v>0.2303</v>
      </c>
      <c r="AP114" s="40">
        <f>AL114*(1-AM114)*AN114</f>
        <v>34.034905299999998</v>
      </c>
      <c r="AQ114" s="135">
        <f>AL114*(1-AM114)*AO114</f>
        <v>34.273015700000002</v>
      </c>
      <c r="AR114" s="17">
        <v>1.55</v>
      </c>
      <c r="AS114" s="17"/>
      <c r="AT114" s="117">
        <f>AT113+AL114-AS114</f>
        <v>1621.2999999999995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>SUM(D112:D114)</f>
        <v>38770</v>
      </c>
      <c r="E115" s="50"/>
      <c r="F115" s="50">
        <f>SUM(F112:F114)</f>
        <v>38239</v>
      </c>
      <c r="G115" s="51"/>
      <c r="H115" s="51"/>
      <c r="I115" s="50">
        <f>SUM(I112:I114)</f>
        <v>45489</v>
      </c>
      <c r="J115" s="51"/>
      <c r="K115" s="50">
        <f>SUM(K112:K114)</f>
        <v>48028</v>
      </c>
      <c r="L115" s="20">
        <f>IF(K115&gt;0,(K112*L112+K113*L113+K114*L114)/K115,0)</f>
        <v>7.1663113183976015E-2</v>
      </c>
      <c r="M115" s="51">
        <f>M112+M113+M114</f>
        <v>44587</v>
      </c>
      <c r="N115" s="52">
        <f>IF(M115&gt;0,O115/M115,0)</f>
        <v>0.54920191984210642</v>
      </c>
      <c r="O115" s="53">
        <f>O112+O113+O114</f>
        <v>24487.266</v>
      </c>
      <c r="P115" s="20">
        <f>IF(M115&gt;0,Q115/M115,0)</f>
        <v>0.31840518536793233</v>
      </c>
      <c r="Q115" s="53">
        <f>Q112+Q113+Q114</f>
        <v>14196.732</v>
      </c>
      <c r="R115" s="20">
        <f>IF(M115&gt;0,T115/M115,0)</f>
        <v>0.13239289478996119</v>
      </c>
      <c r="S115" s="136"/>
      <c r="T115" s="53">
        <f>T112+T113+T114</f>
        <v>5903.0019999999995</v>
      </c>
      <c r="U115" s="20">
        <f>IF(M115&gt;0,V115/M115,0)</f>
        <v>0.26434467445668025</v>
      </c>
      <c r="V115" s="53">
        <f>V112+V113+V114</f>
        <v>11786.336000000001</v>
      </c>
      <c r="W115" s="20">
        <f>IF(M115&gt;0,X115/M115,0)</f>
        <v>0.48029732881781684</v>
      </c>
      <c r="X115" s="53">
        <f>X112+X113+X114</f>
        <v>21415.017</v>
      </c>
      <c r="Y115" s="20">
        <f>IF(M115&gt;0,Z115/M115,0)</f>
        <v>0.41662188530289096</v>
      </c>
      <c r="Z115" s="53">
        <f>Z112+Z113+Z114</f>
        <v>18575.919999999998</v>
      </c>
      <c r="AA115" s="152">
        <f>IF(M115&gt;0,AB115/M115,0)</f>
        <v>2.4398661044699125E-3</v>
      </c>
      <c r="AB115" s="55">
        <f>SUM(AB112:AB114)</f>
        <v>108.78630999999999</v>
      </c>
      <c r="AC115" s="54">
        <f>IF(M115&gt;0,AD115/M115,0)</f>
        <v>2.4201352412138071E-3</v>
      </c>
      <c r="AD115" s="55">
        <f>SUM(AD112:AD114)</f>
        <v>107.90657000000002</v>
      </c>
      <c r="AE115" s="54">
        <f>IF(M115&gt;0,(AE112*M112+AE113*M113+AE114*M114)/M115,0)</f>
        <v>2.405818482965887E-3</v>
      </c>
      <c r="AF115" s="54">
        <f>IF(K115&gt;0,(K112*AF112+K113*AF113+K114*AF114)/K115,0)</f>
        <v>3.4350982760056635E-4</v>
      </c>
      <c r="AG115" s="51">
        <f>SUM(AG112:AG114)</f>
        <v>15.316180000000003</v>
      </c>
      <c r="AH115" s="52">
        <f>IF(K115&gt;0,(K112*AH112+K113*AH113+K114*AH114)/K115,0)</f>
        <v>0.21297937244940454</v>
      </c>
      <c r="AI115" s="57">
        <f>SUM(AI112:AI114)</f>
        <v>91.774299800000009</v>
      </c>
      <c r="AJ115" s="52">
        <f>IF(AND(AD115&gt;0),((AD112*AJ112+AD113*AJ113+AD114*AJ114)/AD115),0)</f>
        <v>0.85944734212603746</v>
      </c>
      <c r="AK115" s="56">
        <f t="shared" si="3"/>
        <v>0.8586005995476732</v>
      </c>
      <c r="AL115" s="50">
        <f>SUM(AL112:AL114)</f>
        <v>471</v>
      </c>
      <c r="AM115" s="20">
        <f>IF(AL115&gt;0,(AM112*AL112+AM113*AL113+AM114*AL114)/AL115,0)</f>
        <v>8.5649681528662425E-2</v>
      </c>
      <c r="AN115" s="52">
        <f>IF(K115&gt;0,(AN112*K112+AN113*K113+AN114*K114)/K115,0)</f>
        <v>0.21317677396518694</v>
      </c>
      <c r="AO115" s="136">
        <f>IF(L115&gt;0,(AO112*K112+AO113*K113+AO114*K114)/K115,0)</f>
        <v>0.21618134629799285</v>
      </c>
      <c r="AP115" s="57">
        <f>SUM(AP112:AP114)</f>
        <v>91.952048700000006</v>
      </c>
      <c r="AQ115" s="137">
        <f>SUM(AQ112:AQ114)</f>
        <v>93.233943699999998</v>
      </c>
      <c r="AR115" s="55"/>
      <c r="AS115" s="55">
        <f>SUM(AS112:AS114)</f>
        <v>302.44</v>
      </c>
      <c r="AT115" s="102"/>
      <c r="AU115" s="103">
        <f>AT114</f>
        <v>1621.2999999999995</v>
      </c>
      <c r="AV115" s="50">
        <f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10"/>
      <c r="D116" s="11"/>
      <c r="E116" s="11"/>
      <c r="F116" s="11"/>
      <c r="G116" s="12"/>
      <c r="H116" s="12"/>
      <c r="I116" s="11"/>
      <c r="J116" s="12"/>
      <c r="K116" s="11"/>
      <c r="L116" s="13"/>
      <c r="M116" s="23">
        <f>ROUND(K116*(1-L116),0)</f>
        <v>0</v>
      </c>
      <c r="N116" s="14"/>
      <c r="O116" s="24">
        <f>M116*N116</f>
        <v>0</v>
      </c>
      <c r="P116" s="13"/>
      <c r="Q116" s="24">
        <f>M116*P116</f>
        <v>0</v>
      </c>
      <c r="R116" s="15"/>
      <c r="S116" s="143"/>
      <c r="T116" s="24">
        <f>M116*R116</f>
        <v>0</v>
      </c>
      <c r="U116" s="25"/>
      <c r="V116" s="24">
        <f>M116*U116</f>
        <v>0</v>
      </c>
      <c r="W116" s="15"/>
      <c r="X116" s="24">
        <f>M116*W116</f>
        <v>0</v>
      </c>
      <c r="Y116" s="15"/>
      <c r="Z116" s="24">
        <f>Y116*M116</f>
        <v>0</v>
      </c>
      <c r="AA116" s="145"/>
      <c r="AB116" s="18">
        <f>M116*AA116</f>
        <v>0</v>
      </c>
      <c r="AC116" s="16"/>
      <c r="AD116" s="17">
        <f>M116*AC116</f>
        <v>0</v>
      </c>
      <c r="AE116" s="26">
        <f>IF(M116&gt;0,(AG116+AP116)/M116,0)</f>
        <v>0</v>
      </c>
      <c r="AF116" s="16"/>
      <c r="AG116" s="23">
        <f>AF116*M116</f>
        <v>0</v>
      </c>
      <c r="AH116" s="114"/>
      <c r="AI116" s="29">
        <f>AL116*(1-AM116)*AH116</f>
        <v>0</v>
      </c>
      <c r="AJ116" s="27">
        <f>IF(AND(AH116&gt;0,AF116&gt;0,AC116&gt;0),((AC116-AF116)*AH116)/((AH116-AF116)*AC116),0)</f>
        <v>0</v>
      </c>
      <c r="AK116" s="59">
        <f t="shared" si="3"/>
        <v>0</v>
      </c>
      <c r="AL116" s="11"/>
      <c r="AM116" s="13"/>
      <c r="AN116" s="14"/>
      <c r="AO116" s="130"/>
      <c r="AP116" s="29">
        <f>AL116*(1-AM116)*AN116</f>
        <v>0</v>
      </c>
      <c r="AQ116" s="131">
        <f>AL116*(1-AM116)*AO116</f>
        <v>0</v>
      </c>
      <c r="AR116" s="18"/>
      <c r="AS116" s="18"/>
      <c r="AT116" s="98">
        <f>AT114+AL116-AS116</f>
        <v>1621.2999999999995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10"/>
      <c r="D117" s="33"/>
      <c r="E117" s="33"/>
      <c r="F117" s="33"/>
      <c r="G117" s="34"/>
      <c r="H117" s="34"/>
      <c r="I117" s="33"/>
      <c r="J117" s="34"/>
      <c r="K117" s="33"/>
      <c r="L117" s="35"/>
      <c r="M117" s="36">
        <f>ROUND(K117*(1-L117),0)</f>
        <v>0</v>
      </c>
      <c r="N117" s="37"/>
      <c r="O117" s="24">
        <f>M117*N117</f>
        <v>0</v>
      </c>
      <c r="P117" s="35"/>
      <c r="Q117" s="24">
        <f>M117*P117</f>
        <v>0</v>
      </c>
      <c r="R117" s="38"/>
      <c r="S117" s="134"/>
      <c r="T117" s="24">
        <f>M117*R117</f>
        <v>0</v>
      </c>
      <c r="U117" s="27"/>
      <c r="V117" s="24">
        <f>M117*U117</f>
        <v>0</v>
      </c>
      <c r="W117" s="38"/>
      <c r="X117" s="24">
        <f>M117*W117</f>
        <v>0</v>
      </c>
      <c r="Y117" s="38"/>
      <c r="Z117" s="24">
        <f>Y117*M117</f>
        <v>0</v>
      </c>
      <c r="AA117" s="146"/>
      <c r="AB117" s="18">
        <f>M117*AA117</f>
        <v>0</v>
      </c>
      <c r="AC117" s="39"/>
      <c r="AD117" s="17">
        <f>M117*AC117</f>
        <v>0</v>
      </c>
      <c r="AE117" s="26">
        <f>IF(M117&gt;0,(AG117+AP117)/M117,0)</f>
        <v>0</v>
      </c>
      <c r="AF117" s="39"/>
      <c r="AG117" s="36">
        <f>AF117*M117</f>
        <v>0</v>
      </c>
      <c r="AH117" s="27"/>
      <c r="AI117" s="40">
        <f>AL117*(1-AM117)*AH117</f>
        <v>0</v>
      </c>
      <c r="AJ117" s="27">
        <f>IF(AND(AH117&gt;0,AF117&gt;0,AC117&gt;0),((AC117-AF117)*AH117)/((AH117-AF117)*AC117),0)</f>
        <v>0</v>
      </c>
      <c r="AK117" s="28">
        <f t="shared" si="3"/>
        <v>0</v>
      </c>
      <c r="AL117" s="33"/>
      <c r="AM117" s="35"/>
      <c r="AN117" s="37"/>
      <c r="AO117" s="132"/>
      <c r="AP117" s="40">
        <f>AL117*(1-AM117)*AN117</f>
        <v>0</v>
      </c>
      <c r="AQ117" s="133">
        <f>AL117*(1-AM117)*AO117</f>
        <v>0</v>
      </c>
      <c r="AR117" s="41"/>
      <c r="AS117" s="41"/>
      <c r="AT117" s="117">
        <f>AT116+AL117-AS117</f>
        <v>1621.2999999999995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45"/>
      <c r="D118" s="42"/>
      <c r="E118" s="42"/>
      <c r="F118" s="42"/>
      <c r="G118" s="36"/>
      <c r="H118" s="36"/>
      <c r="I118" s="42"/>
      <c r="J118" s="36"/>
      <c r="K118" s="42"/>
      <c r="L118" s="38"/>
      <c r="M118" s="36">
        <f>ROUND(K118*(1-L118),0)</f>
        <v>0</v>
      </c>
      <c r="N118" s="27"/>
      <c r="O118" s="24">
        <f>M118*N118</f>
        <v>0</v>
      </c>
      <c r="P118" s="38"/>
      <c r="Q118" s="24">
        <f>M118*P118</f>
        <v>0</v>
      </c>
      <c r="R118" s="38"/>
      <c r="S118" s="134"/>
      <c r="T118" s="24">
        <f>M118*R118</f>
        <v>0</v>
      </c>
      <c r="U118" s="27"/>
      <c r="V118" s="24">
        <f>M118*U118</f>
        <v>0</v>
      </c>
      <c r="W118" s="38"/>
      <c r="X118" s="24">
        <f>M118*W118</f>
        <v>0</v>
      </c>
      <c r="Y118" s="38"/>
      <c r="Z118" s="24">
        <f>Y118*M118</f>
        <v>0</v>
      </c>
      <c r="AA118" s="147"/>
      <c r="AB118" s="148">
        <f>M118*AA118</f>
        <v>0</v>
      </c>
      <c r="AC118" s="46"/>
      <c r="AD118" s="17">
        <f>M118*AC118</f>
        <v>0</v>
      </c>
      <c r="AE118" s="26">
        <f>IF(M118&gt;0,(AG118+AP118)/M118,0)</f>
        <v>0</v>
      </c>
      <c r="AF118" s="46"/>
      <c r="AG118" s="36">
        <f>AF118*M118</f>
        <v>0</v>
      </c>
      <c r="AH118" s="27"/>
      <c r="AI118" s="40">
        <f>AL118*(1-AM118)*AH118</f>
        <v>0</v>
      </c>
      <c r="AJ118" s="27">
        <f>IF(AND(AH118&gt;0,AF118&gt;0,AC118&gt;0),((AC118-AF118)*AH118)/((AH118-AF118)*AC118),0)</f>
        <v>0</v>
      </c>
      <c r="AK118" s="28">
        <f t="shared" si="3"/>
        <v>0</v>
      </c>
      <c r="AL118" s="42"/>
      <c r="AM118" s="38"/>
      <c r="AN118" s="27"/>
      <c r="AO118" s="134"/>
      <c r="AP118" s="40">
        <f>AL118*(1-AM118)*AN118</f>
        <v>0</v>
      </c>
      <c r="AQ118" s="135">
        <f>AL118*(1-AM118)*AO118</f>
        <v>0</v>
      </c>
      <c r="AR118" s="17"/>
      <c r="AS118" s="17"/>
      <c r="AT118" s="117">
        <f>AT117+AL118-AS118</f>
        <v>1621.2999999999995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>SUM(D116:D118)</f>
        <v>0</v>
      </c>
      <c r="E119" s="50"/>
      <c r="F119" s="50">
        <f>SUM(F116:F118)</f>
        <v>0</v>
      </c>
      <c r="G119" s="51"/>
      <c r="H119" s="51"/>
      <c r="I119" s="50">
        <f>SUM(I116:I118)</f>
        <v>0</v>
      </c>
      <c r="J119" s="51"/>
      <c r="K119" s="50">
        <f>SUM(K116:K118)</f>
        <v>0</v>
      </c>
      <c r="L119" s="20">
        <f>IF(K119&gt;0,(K116*L116+K117*L117+K118*L118)/K119,0)</f>
        <v>0</v>
      </c>
      <c r="M119" s="51">
        <f>M116+M117+M118</f>
        <v>0</v>
      </c>
      <c r="N119" s="52">
        <f>IF(M119&gt;0,O119/M119,0)</f>
        <v>0</v>
      </c>
      <c r="O119" s="53">
        <f>O116+O117+O118</f>
        <v>0</v>
      </c>
      <c r="P119" s="20">
        <f>IF(M119&gt;0,Q119/M119,0)</f>
        <v>0</v>
      </c>
      <c r="Q119" s="53">
        <f>Q116+Q117+Q118</f>
        <v>0</v>
      </c>
      <c r="R119" s="20">
        <f>IF(M119&gt;0,T119/M119,0)</f>
        <v>0</v>
      </c>
      <c r="S119" s="136"/>
      <c r="T119" s="53">
        <f>T116+T117+T118</f>
        <v>0</v>
      </c>
      <c r="U119" s="20">
        <f>IF(M119&gt;0,V119/M119,0)</f>
        <v>0</v>
      </c>
      <c r="V119" s="53">
        <f>V116+V117+V118</f>
        <v>0</v>
      </c>
      <c r="W119" s="20">
        <f>IF(M119&gt;0,X119/M119,0)</f>
        <v>0</v>
      </c>
      <c r="X119" s="53">
        <f>X116+X117+X118</f>
        <v>0</v>
      </c>
      <c r="Y119" s="20">
        <f>IF(M119&gt;0,Z119/M119,0)</f>
        <v>0</v>
      </c>
      <c r="Z119" s="53">
        <f>Z116+Z117+Z118</f>
        <v>0</v>
      </c>
      <c r="AA119" s="152">
        <f>IF(M119&gt;0,AB119/M119,0)</f>
        <v>0</v>
      </c>
      <c r="AB119" s="55">
        <f>SUM(AB116:AB118)</f>
        <v>0</v>
      </c>
      <c r="AC119" s="54">
        <f>IF(M119&gt;0,AD119/M119,0)</f>
        <v>0</v>
      </c>
      <c r="AD119" s="55">
        <f>SUM(AD116:AD118)</f>
        <v>0</v>
      </c>
      <c r="AE119" s="54">
        <f>IF(M119&gt;0,(AE116*M116+AE117*M117+AE118*M118)/M119,0)</f>
        <v>0</v>
      </c>
      <c r="AF119" s="54">
        <f>IF(K119&gt;0,(K116*AF116+K117*AF117+K118*AF118)/K119,0)</f>
        <v>0</v>
      </c>
      <c r="AG119" s="51">
        <f>SUM(AG116:AG118)</f>
        <v>0</v>
      </c>
      <c r="AH119" s="52">
        <f>IF(K119&gt;0,(K116*AH116+K117*AH117+K118*AH118)/K119,0)</f>
        <v>0</v>
      </c>
      <c r="AI119" s="57">
        <f>SUM(AI116:AI118)</f>
        <v>0</v>
      </c>
      <c r="AJ119" s="52">
        <f>IF(AND(AD119&gt;0),((AD116*AJ116+AD117*AJ117+AD118*AJ118)/AD119),0)</f>
        <v>0</v>
      </c>
      <c r="AK119" s="56">
        <f t="shared" si="3"/>
        <v>0</v>
      </c>
      <c r="AL119" s="50">
        <f>SUM(AL116:AL118)</f>
        <v>0</v>
      </c>
      <c r="AM119" s="20">
        <f>IF(AL119&gt;0,(AM116*AL116+AM117*AL117+AM118*AL118)/AL119,0)</f>
        <v>0</v>
      </c>
      <c r="AN119" s="52">
        <f>IF(K119&gt;0,(AN116*K116+AN117*K117+AN118*K118)/K119,0)</f>
        <v>0</v>
      </c>
      <c r="AO119" s="136">
        <f>IF(L119&gt;0,(AO116*K116+AO117*K117+AO118*K118)/K119,0)</f>
        <v>0</v>
      </c>
      <c r="AP119" s="57">
        <f>SUM(AP116:AP118)</f>
        <v>0</v>
      </c>
      <c r="AQ119" s="137">
        <f>SUM(AQ116:AQ118)</f>
        <v>0</v>
      </c>
      <c r="AR119" s="55"/>
      <c r="AS119" s="55">
        <f>SUM(AS116:AS118)</f>
        <v>0</v>
      </c>
      <c r="AT119" s="102"/>
      <c r="AU119" s="103">
        <f>AT118</f>
        <v>1621.2999999999995</v>
      </c>
      <c r="AV119" s="50">
        <f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10"/>
      <c r="D120" s="11"/>
      <c r="E120" s="11"/>
      <c r="F120" s="11"/>
      <c r="G120" s="12"/>
      <c r="H120" s="12"/>
      <c r="I120" s="11"/>
      <c r="J120" s="12"/>
      <c r="K120" s="11"/>
      <c r="L120" s="13"/>
      <c r="M120" s="36">
        <f>ROUND(K120*(1-L120),0)</f>
        <v>0</v>
      </c>
      <c r="N120" s="14"/>
      <c r="O120" s="24">
        <f>M120*N120</f>
        <v>0</v>
      </c>
      <c r="P120" s="13"/>
      <c r="Q120" s="24">
        <f>M120*P120</f>
        <v>0</v>
      </c>
      <c r="R120" s="15"/>
      <c r="S120" s="143"/>
      <c r="T120" s="24">
        <f>M120*R120</f>
        <v>0</v>
      </c>
      <c r="U120" s="25"/>
      <c r="V120" s="24">
        <f>M120*U120</f>
        <v>0</v>
      </c>
      <c r="W120" s="15"/>
      <c r="X120" s="24">
        <f>M120*W120</f>
        <v>0</v>
      </c>
      <c r="Y120" s="15"/>
      <c r="Z120" s="24">
        <f>Y120*M120</f>
        <v>0</v>
      </c>
      <c r="AA120" s="145"/>
      <c r="AB120" s="18">
        <f>M120*AA120</f>
        <v>0</v>
      </c>
      <c r="AC120" s="16"/>
      <c r="AD120" s="17">
        <f>M120*AC120</f>
        <v>0</v>
      </c>
      <c r="AE120" s="26">
        <f>IF(M120&gt;0,(AG120+AP120)/M120,0)</f>
        <v>0</v>
      </c>
      <c r="AF120" s="16"/>
      <c r="AG120" s="23">
        <f>AF120*M120</f>
        <v>0</v>
      </c>
      <c r="AH120" s="114"/>
      <c r="AI120" s="29">
        <f>AL120*(1-AM120)*AH120</f>
        <v>0</v>
      </c>
      <c r="AJ120" s="27">
        <f>IF(AND(AH120&gt;0,AF120&gt;0,AC120&gt;0),((AC120-AF120)*AH120)/((AH120-AF120)*AC120),0)</f>
        <v>0</v>
      </c>
      <c r="AK120" s="59">
        <f t="shared" si="3"/>
        <v>0</v>
      </c>
      <c r="AL120" s="11"/>
      <c r="AM120" s="13"/>
      <c r="AN120" s="14"/>
      <c r="AO120" s="130"/>
      <c r="AP120" s="29">
        <f>AL120*(1-AM120)*AN120</f>
        <v>0</v>
      </c>
      <c r="AQ120" s="131">
        <f>AL120*(1-AM120)*AO120</f>
        <v>0</v>
      </c>
      <c r="AR120" s="18"/>
      <c r="AS120" s="18"/>
      <c r="AT120" s="98">
        <f>AT118+AL120-AS120</f>
        <v>1621.2999999999995</v>
      </c>
      <c r="AU120" s="99"/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/>
      <c r="D121" s="33"/>
      <c r="E121" s="33"/>
      <c r="F121" s="33"/>
      <c r="G121" s="34"/>
      <c r="H121" s="34"/>
      <c r="I121" s="33"/>
      <c r="J121" s="34"/>
      <c r="K121" s="33"/>
      <c r="L121" s="35"/>
      <c r="M121" s="36">
        <f>ROUND(K121*(1-L121),0)</f>
        <v>0</v>
      </c>
      <c r="N121" s="37"/>
      <c r="O121" s="24">
        <f>M121*N121</f>
        <v>0</v>
      </c>
      <c r="P121" s="35"/>
      <c r="Q121" s="24">
        <f>M121*P121</f>
        <v>0</v>
      </c>
      <c r="R121" s="38"/>
      <c r="S121" s="134"/>
      <c r="T121" s="24">
        <f>M121*R121</f>
        <v>0</v>
      </c>
      <c r="U121" s="27"/>
      <c r="V121" s="24">
        <f>M121*U121</f>
        <v>0</v>
      </c>
      <c r="W121" s="38"/>
      <c r="X121" s="24">
        <f>M121*W121</f>
        <v>0</v>
      </c>
      <c r="Y121" s="38"/>
      <c r="Z121" s="24">
        <f>Y121*M121</f>
        <v>0</v>
      </c>
      <c r="AA121" s="146"/>
      <c r="AB121" s="18">
        <f>M121*AA121</f>
        <v>0</v>
      </c>
      <c r="AC121" s="39"/>
      <c r="AD121" s="17">
        <f>M121*AC121</f>
        <v>0</v>
      </c>
      <c r="AE121" s="26">
        <f>IF(M121&gt;0,(AG121+AP121)/M121,0)</f>
        <v>0</v>
      </c>
      <c r="AF121" s="39"/>
      <c r="AG121" s="36">
        <f>AF121*M121</f>
        <v>0</v>
      </c>
      <c r="AH121" s="27"/>
      <c r="AI121" s="40">
        <f>AL121*(1-AM121)*AH121</f>
        <v>0</v>
      </c>
      <c r="AJ121" s="27">
        <f>IF(AND(AH121&gt;0,AF121&gt;0,AC121&gt;0),((AC121-AF121)*AH121)/((AH121-AF121)*AC121),0)</f>
        <v>0</v>
      </c>
      <c r="AK121" s="28">
        <f t="shared" si="3"/>
        <v>0</v>
      </c>
      <c r="AL121" s="33"/>
      <c r="AM121" s="35"/>
      <c r="AN121" s="37"/>
      <c r="AO121" s="132"/>
      <c r="AP121" s="40">
        <f>AL121*(1-AM121)*AN121</f>
        <v>0</v>
      </c>
      <c r="AQ121" s="133">
        <f>AL121*(1-AM121)*AO121</f>
        <v>0</v>
      </c>
      <c r="AR121" s="41"/>
      <c r="AS121" s="41"/>
      <c r="AT121" s="117">
        <f>AT120+AL121-AS121</f>
        <v>1621.2999999999995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45"/>
      <c r="D122" s="42"/>
      <c r="E122" s="42"/>
      <c r="F122" s="42"/>
      <c r="G122" s="36"/>
      <c r="H122" s="36"/>
      <c r="I122" s="42"/>
      <c r="J122" s="36"/>
      <c r="K122" s="42"/>
      <c r="L122" s="38"/>
      <c r="M122" s="36">
        <f>ROUND(K122*(1-L122),0)</f>
        <v>0</v>
      </c>
      <c r="N122" s="27"/>
      <c r="O122" s="24">
        <f>M122*N122</f>
        <v>0</v>
      </c>
      <c r="P122" s="38"/>
      <c r="Q122" s="24">
        <f>M122*P122</f>
        <v>0</v>
      </c>
      <c r="R122" s="38"/>
      <c r="S122" s="134"/>
      <c r="T122" s="24">
        <f>M122*R122</f>
        <v>0</v>
      </c>
      <c r="U122" s="27"/>
      <c r="V122" s="24">
        <f>M122*U122</f>
        <v>0</v>
      </c>
      <c r="W122" s="38"/>
      <c r="X122" s="24">
        <f>M122*W122</f>
        <v>0</v>
      </c>
      <c r="Y122" s="38"/>
      <c r="Z122" s="24">
        <f>Y122*M122</f>
        <v>0</v>
      </c>
      <c r="AA122" s="147"/>
      <c r="AB122" s="148">
        <f>M122*AA122</f>
        <v>0</v>
      </c>
      <c r="AC122" s="46"/>
      <c r="AD122" s="17">
        <f>M122*AC122</f>
        <v>0</v>
      </c>
      <c r="AE122" s="26">
        <f>IF(M122&gt;0,(AG122+AP122)/M122,0)</f>
        <v>0</v>
      </c>
      <c r="AF122" s="46"/>
      <c r="AG122" s="36">
        <f>AF122*M122</f>
        <v>0</v>
      </c>
      <c r="AH122" s="27"/>
      <c r="AI122" s="40">
        <f>AL122*(1-AM122)*AH122</f>
        <v>0</v>
      </c>
      <c r="AJ122" s="27">
        <f>IF(AND(AH122&gt;0,AF122&gt;0,AC122&gt;0),((AC122-AF122)*AH122)/((AH122-AF122)*AC122),0)</f>
        <v>0</v>
      </c>
      <c r="AK122" s="28">
        <f t="shared" si="3"/>
        <v>0</v>
      </c>
      <c r="AL122" s="42"/>
      <c r="AM122" s="38"/>
      <c r="AN122" s="27"/>
      <c r="AO122" s="134"/>
      <c r="AP122" s="40">
        <f>AL122*(1-AM122)*AN122</f>
        <v>0</v>
      </c>
      <c r="AQ122" s="135">
        <f>AL122*(1-AM122)*AO122</f>
        <v>0</v>
      </c>
      <c r="AR122" s="17"/>
      <c r="AS122" s="17"/>
      <c r="AT122" s="117">
        <f>AT121+AL122-AS122</f>
        <v>1621.2999999999995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>SUM(D120:D122)</f>
        <v>0</v>
      </c>
      <c r="E123" s="50"/>
      <c r="F123" s="50">
        <f>SUM(F120:F122)</f>
        <v>0</v>
      </c>
      <c r="G123" s="51"/>
      <c r="H123" s="51"/>
      <c r="I123" s="50">
        <f>SUM(I120:I122)</f>
        <v>0</v>
      </c>
      <c r="J123" s="51"/>
      <c r="K123" s="50">
        <f>SUM(K120:K122)</f>
        <v>0</v>
      </c>
      <c r="L123" s="20">
        <f>IF(K123&gt;0,(K120*L120+K121*L121+K122*L122)/K123,0)</f>
        <v>0</v>
      </c>
      <c r="M123" s="51">
        <f>M120+M121+M122</f>
        <v>0</v>
      </c>
      <c r="N123" s="52">
        <f>IF(M123&gt;0,O123/M123,0)</f>
        <v>0</v>
      </c>
      <c r="O123" s="53">
        <f>O120+O121+O122</f>
        <v>0</v>
      </c>
      <c r="P123" s="20">
        <f>IF(M123&gt;0,Q123/M123,0)</f>
        <v>0</v>
      </c>
      <c r="Q123" s="53">
        <f>Q120+Q121+Q122</f>
        <v>0</v>
      </c>
      <c r="R123" s="20">
        <f>IF(M123&gt;0,T123/M123,0)</f>
        <v>0</v>
      </c>
      <c r="S123" s="136"/>
      <c r="T123" s="53">
        <f>T120+T121+T122</f>
        <v>0</v>
      </c>
      <c r="U123" s="20">
        <f>IF(M123&gt;0,V123/M123,0)</f>
        <v>0</v>
      </c>
      <c r="V123" s="53">
        <f>V120+V121+V122</f>
        <v>0</v>
      </c>
      <c r="W123" s="20">
        <f>IF(M123&gt;0,X123/M123,0)</f>
        <v>0</v>
      </c>
      <c r="X123" s="53">
        <f>X120+X121+X122</f>
        <v>0</v>
      </c>
      <c r="Y123" s="20">
        <f>IF(M123&gt;0,Z123/M123,0)</f>
        <v>0</v>
      </c>
      <c r="Z123" s="53">
        <f>Z120+Z121+Z122</f>
        <v>0</v>
      </c>
      <c r="AA123" s="152">
        <f>IF(M123&gt;0,AB123/M123,0)</f>
        <v>0</v>
      </c>
      <c r="AB123" s="55">
        <f>SUM(AB120:AB122)</f>
        <v>0</v>
      </c>
      <c r="AC123" s="54">
        <f>IF(M123&gt;0,AD123/M123,0)</f>
        <v>0</v>
      </c>
      <c r="AD123" s="55">
        <f>SUM(AD120:AD122)</f>
        <v>0</v>
      </c>
      <c r="AE123" s="54">
        <f>IF(M123&gt;0,(AE120*M120+AE121*M121+AE122*M122)/M123,0)</f>
        <v>0</v>
      </c>
      <c r="AF123" s="54">
        <f>IF(K123&gt;0,(K120*AF120+K121*AF121+K122*AF122)/K123,0)</f>
        <v>0</v>
      </c>
      <c r="AG123" s="51">
        <f>SUM(AG120:AG122)</f>
        <v>0</v>
      </c>
      <c r="AH123" s="52">
        <f>IF(K123&gt;0,(K120*AH120+K121*AH121+K122*AH122)/K123,0)</f>
        <v>0</v>
      </c>
      <c r="AI123" s="57">
        <f>SUM(AI120:AI122)</f>
        <v>0</v>
      </c>
      <c r="AJ123" s="52">
        <f>IF(AND(AD123&gt;0),((AD120*AJ120+AD121*AJ121+AD122*AJ122)/AD123),0)</f>
        <v>0</v>
      </c>
      <c r="AK123" s="56">
        <f t="shared" si="3"/>
        <v>0</v>
      </c>
      <c r="AL123" s="50">
        <f>SUM(AL120:AL122)</f>
        <v>0</v>
      </c>
      <c r="AM123" s="20">
        <f>IF(AL123&gt;0,(AM120*AL120+AM121*AL121+AM122*AL122)/AL123,0)</f>
        <v>0</v>
      </c>
      <c r="AN123" s="52">
        <f>IF(K123&gt;0,(AN120*K120+AN121*K121+AN122*K122)/K123,0)</f>
        <v>0</v>
      </c>
      <c r="AO123" s="136">
        <f>IF(L123&gt;0,(AO120*K120+AO121*K121+AO122*K122)/K123,0)</f>
        <v>0</v>
      </c>
      <c r="AP123" s="57">
        <f>SUM(AP120:AP122)</f>
        <v>0</v>
      </c>
      <c r="AQ123" s="137">
        <f>SUM(AQ120:AQ122)</f>
        <v>0</v>
      </c>
      <c r="AR123" s="55"/>
      <c r="AS123" s="55">
        <f>SUM(AS120:AS122)</f>
        <v>0</v>
      </c>
      <c r="AT123" s="102"/>
      <c r="AU123" s="103">
        <f>AT122</f>
        <v>1621.2999999999995</v>
      </c>
      <c r="AV123" s="50">
        <f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10"/>
      <c r="D124" s="11"/>
      <c r="E124" s="11"/>
      <c r="F124" s="11"/>
      <c r="G124" s="12"/>
      <c r="H124" s="12"/>
      <c r="I124" s="11"/>
      <c r="J124" s="12"/>
      <c r="K124" s="11"/>
      <c r="L124" s="13"/>
      <c r="M124" s="23">
        <f>ROUND(K124*(1-L124),0)</f>
        <v>0</v>
      </c>
      <c r="N124" s="14"/>
      <c r="O124" s="24">
        <f>M124*N124</f>
        <v>0</v>
      </c>
      <c r="P124" s="13"/>
      <c r="Q124" s="24">
        <f>M124*P124</f>
        <v>0</v>
      </c>
      <c r="R124" s="15"/>
      <c r="S124" s="143"/>
      <c r="T124" s="24">
        <f>M124*R124</f>
        <v>0</v>
      </c>
      <c r="U124" s="25"/>
      <c r="V124" s="24">
        <f>M124*U124</f>
        <v>0</v>
      </c>
      <c r="W124" s="15"/>
      <c r="X124" s="24">
        <f>M124*W124</f>
        <v>0</v>
      </c>
      <c r="Y124" s="15"/>
      <c r="Z124" s="24">
        <f>Y124*M124</f>
        <v>0</v>
      </c>
      <c r="AA124" s="145"/>
      <c r="AB124" s="18">
        <f>M124*AA124</f>
        <v>0</v>
      </c>
      <c r="AC124" s="16"/>
      <c r="AD124" s="17">
        <f>M124*AC124</f>
        <v>0</v>
      </c>
      <c r="AE124" s="26">
        <f>IF(M124&gt;0,(AG124+AP124)/M124,0)</f>
        <v>0</v>
      </c>
      <c r="AF124" s="16"/>
      <c r="AG124" s="23">
        <f>AF124*M124</f>
        <v>0</v>
      </c>
      <c r="AH124" s="114"/>
      <c r="AI124" s="29">
        <f>AL124*(1-AM124)*AH124</f>
        <v>0</v>
      </c>
      <c r="AJ124" s="27">
        <f>IF(AND(AH124&gt;0,AF124&gt;0,AC124&gt;0),((AC124-AF124)*AH124)/((AH124-AF124)*AC124),0)</f>
        <v>0</v>
      </c>
      <c r="AK124" s="59">
        <f t="shared" si="3"/>
        <v>0</v>
      </c>
      <c r="AL124" s="11"/>
      <c r="AM124" s="13"/>
      <c r="AN124" s="14"/>
      <c r="AO124" s="130"/>
      <c r="AP124" s="29">
        <f>AL124*(1-AM124)*AN124</f>
        <v>0</v>
      </c>
      <c r="AQ124" s="131">
        <f>AL124*(1-AM124)*AO124</f>
        <v>0</v>
      </c>
      <c r="AR124" s="18"/>
      <c r="AS124" s="18"/>
      <c r="AT124" s="98">
        <f>AT122+AL124-AS124</f>
        <v>1621.2999999999995</v>
      </c>
      <c r="AU124" s="99"/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/>
      <c r="D125" s="33"/>
      <c r="E125" s="33"/>
      <c r="F125" s="33"/>
      <c r="G125" s="34"/>
      <c r="H125" s="34"/>
      <c r="I125" s="33"/>
      <c r="J125" s="34"/>
      <c r="K125" s="33"/>
      <c r="L125" s="35"/>
      <c r="M125" s="36">
        <f>ROUND(K125*(1-L125),0)</f>
        <v>0</v>
      </c>
      <c r="N125" s="37"/>
      <c r="O125" s="24">
        <f>M125*N125</f>
        <v>0</v>
      </c>
      <c r="P125" s="35"/>
      <c r="Q125" s="24">
        <f>M125*P125</f>
        <v>0</v>
      </c>
      <c r="R125" s="38"/>
      <c r="S125" s="134"/>
      <c r="T125" s="24">
        <f>M125*R125</f>
        <v>0</v>
      </c>
      <c r="U125" s="27"/>
      <c r="V125" s="24">
        <f>M125*U125</f>
        <v>0</v>
      </c>
      <c r="W125" s="38"/>
      <c r="X125" s="24">
        <f>M125*W125</f>
        <v>0</v>
      </c>
      <c r="Y125" s="38"/>
      <c r="Z125" s="24">
        <f>Y125*M125</f>
        <v>0</v>
      </c>
      <c r="AA125" s="146"/>
      <c r="AB125" s="18">
        <f>M125*AA125</f>
        <v>0</v>
      </c>
      <c r="AC125" s="39"/>
      <c r="AD125" s="17">
        <f>M125*AC125</f>
        <v>0</v>
      </c>
      <c r="AE125" s="26">
        <f>IF(M125&gt;0,(AG125+AP125)/M125,0)</f>
        <v>0</v>
      </c>
      <c r="AF125" s="39"/>
      <c r="AG125" s="36">
        <f>AF125*M125</f>
        <v>0</v>
      </c>
      <c r="AH125" s="27"/>
      <c r="AI125" s="40">
        <f>AL125*(1-AM125)*AH125</f>
        <v>0</v>
      </c>
      <c r="AJ125" s="27">
        <f>IF(AND(AH125&gt;0,AF125&gt;0,AC125&gt;0),((AC125-AF125)*AH125)/((AH125-AF125)*AC125),0)</f>
        <v>0</v>
      </c>
      <c r="AK125" s="28">
        <f t="shared" si="3"/>
        <v>0</v>
      </c>
      <c r="AL125" s="33"/>
      <c r="AM125" s="35"/>
      <c r="AN125" s="37"/>
      <c r="AO125" s="132"/>
      <c r="AP125" s="40">
        <f>AL125*(1-AM125)*AN125</f>
        <v>0</v>
      </c>
      <c r="AQ125" s="133">
        <f>AL125*(1-AM125)*AO125</f>
        <v>0</v>
      </c>
      <c r="AR125" s="41"/>
      <c r="AS125" s="41"/>
      <c r="AT125" s="117">
        <f>AT124+AL125-AS125</f>
        <v>1621.2999999999995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45"/>
      <c r="D126" s="42"/>
      <c r="E126" s="42"/>
      <c r="F126" s="42"/>
      <c r="G126" s="36"/>
      <c r="H126" s="36"/>
      <c r="I126" s="42"/>
      <c r="J126" s="36"/>
      <c r="K126" s="42"/>
      <c r="L126" s="38"/>
      <c r="M126" s="36">
        <f>ROUND(K126*(1-L126),0)</f>
        <v>0</v>
      </c>
      <c r="N126" s="27"/>
      <c r="O126" s="24">
        <f>M126*N126</f>
        <v>0</v>
      </c>
      <c r="P126" s="38"/>
      <c r="Q126" s="24">
        <f>M126*P126</f>
        <v>0</v>
      </c>
      <c r="R126" s="38"/>
      <c r="S126" s="134"/>
      <c r="T126" s="24">
        <f>M126*R126</f>
        <v>0</v>
      </c>
      <c r="U126" s="27"/>
      <c r="V126" s="24">
        <f>M126*U126</f>
        <v>0</v>
      </c>
      <c r="W126" s="38"/>
      <c r="X126" s="24">
        <f>M126*W126</f>
        <v>0</v>
      </c>
      <c r="Y126" s="38"/>
      <c r="Z126" s="24">
        <f>Y126*M126</f>
        <v>0</v>
      </c>
      <c r="AA126" s="147"/>
      <c r="AB126" s="148">
        <f>M126*AA126</f>
        <v>0</v>
      </c>
      <c r="AC126" s="46"/>
      <c r="AD126" s="17">
        <f>M126*AC126</f>
        <v>0</v>
      </c>
      <c r="AE126" s="26">
        <f>IF(M126&gt;0,(AG126+AP126)/M126,0)</f>
        <v>0</v>
      </c>
      <c r="AF126" s="46"/>
      <c r="AG126" s="36">
        <f>AF126*M126</f>
        <v>0</v>
      </c>
      <c r="AH126" s="27"/>
      <c r="AI126" s="40">
        <f>AL126*(1-AM126)*AH126</f>
        <v>0</v>
      </c>
      <c r="AJ126" s="27">
        <f>IF(AND(AH126&gt;0,AF126&gt;0,AC126&gt;0),((AC126-AF126)*AH126)/((AH126-AF126)*AC126),0)</f>
        <v>0</v>
      </c>
      <c r="AK126" s="28">
        <f t="shared" si="3"/>
        <v>0</v>
      </c>
      <c r="AL126" s="42"/>
      <c r="AM126" s="38"/>
      <c r="AN126" s="27"/>
      <c r="AO126" s="134"/>
      <c r="AP126" s="40">
        <f>AL126*(1-AM126)*AN126</f>
        <v>0</v>
      </c>
      <c r="AQ126" s="135">
        <f>AL126*(1-AM126)*AO126</f>
        <v>0</v>
      </c>
      <c r="AR126" s="17"/>
      <c r="AS126" s="17"/>
      <c r="AT126" s="117">
        <f>AT125+AL126-AS126</f>
        <v>1621.2999999999995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0</v>
      </c>
      <c r="E127" s="60"/>
      <c r="F127" s="50">
        <f>SUM(F124:F126)</f>
        <v>0</v>
      </c>
      <c r="G127" s="61"/>
      <c r="H127" s="61"/>
      <c r="I127" s="50">
        <f>SUM(I124:I126)</f>
        <v>0</v>
      </c>
      <c r="J127" s="51"/>
      <c r="K127" s="50">
        <f>SUM(K124:K126)</f>
        <v>0</v>
      </c>
      <c r="L127" s="20">
        <f>IF(K127&gt;0,(K124*L124+K125*L125+K126*L126)/K127,0)</f>
        <v>0</v>
      </c>
      <c r="M127" s="51">
        <f>M124+M125+M126</f>
        <v>0</v>
      </c>
      <c r="N127" s="52">
        <f>IF(M127&gt;0,O127/M127,0)</f>
        <v>0</v>
      </c>
      <c r="O127" s="53">
        <f>O124+O125+O126</f>
        <v>0</v>
      </c>
      <c r="P127" s="20">
        <f>IF(M127&gt;0,Q127/M127,0)</f>
        <v>0</v>
      </c>
      <c r="Q127" s="53">
        <f>Q124+Q125+Q126</f>
        <v>0</v>
      </c>
      <c r="R127" s="20">
        <f>IF(M127&gt;0,T127/M127,0)</f>
        <v>0</v>
      </c>
      <c r="S127" s="136"/>
      <c r="T127" s="53">
        <f>T124+T125+T126</f>
        <v>0</v>
      </c>
      <c r="U127" s="20">
        <f>IF(M127&gt;0,V127/M127,0)</f>
        <v>0</v>
      </c>
      <c r="V127" s="53">
        <f>V124+V125+V126</f>
        <v>0</v>
      </c>
      <c r="W127" s="20">
        <f>IF(M127&gt;0,X127/M127,0)</f>
        <v>0</v>
      </c>
      <c r="X127" s="53">
        <f>X124+X125+X126</f>
        <v>0</v>
      </c>
      <c r="Y127" s="20">
        <f>IF(M127&gt;0,Z127/M127,0)</f>
        <v>0</v>
      </c>
      <c r="Z127" s="53">
        <f>Z124+Z125+Z126</f>
        <v>0</v>
      </c>
      <c r="AA127" s="152">
        <f>IF(M127&gt;0,AB127/M127,0)</f>
        <v>0</v>
      </c>
      <c r="AB127" s="55">
        <f>SUM(AB124:AB126)</f>
        <v>0</v>
      </c>
      <c r="AC127" s="54">
        <f>IF(M127&gt;0,AD127/M127,0)</f>
        <v>0</v>
      </c>
      <c r="AD127" s="55">
        <f>SUM(AD124:AD126)</f>
        <v>0</v>
      </c>
      <c r="AE127" s="54">
        <f>IF(M127&gt;0,(AE124*M124+AE125*M125+AE126*M126)/M127,0)</f>
        <v>0</v>
      </c>
      <c r="AF127" s="54">
        <f>IF(K127&gt;0,(K124*AF124+K125*AF125+K126*AF126)/K127,0)</f>
        <v>0</v>
      </c>
      <c r="AG127" s="51">
        <f>SUM(AG124:AG126)</f>
        <v>0</v>
      </c>
      <c r="AH127" s="52">
        <f>IF(K127&gt;0,(K124*AH124+K125*AH125+K126*AH126)/K127,0)</f>
        <v>0</v>
      </c>
      <c r="AI127" s="57">
        <f>SUM(AI124:AI126)</f>
        <v>0</v>
      </c>
      <c r="AJ127" s="52">
        <f>IF(AND(AD127&gt;0),((AD124*AJ124+AD125*AJ125+AD126*AJ126)/AD127),0)</f>
        <v>0</v>
      </c>
      <c r="AK127" s="56">
        <f t="shared" si="3"/>
        <v>0</v>
      </c>
      <c r="AL127" s="50">
        <f>SUM(AL124:AL126)</f>
        <v>0</v>
      </c>
      <c r="AM127" s="20">
        <f>IF(AL127&gt;0,(AM124*AL124+AM125*AL125+AM126*AL126)/AL127,0)</f>
        <v>0</v>
      </c>
      <c r="AN127" s="52">
        <f>IF(K127&gt;0,(AN124*K124+AN125*K125+AN126*K126)/K127,0)</f>
        <v>0</v>
      </c>
      <c r="AO127" s="136">
        <f>IF(L127&gt;0,(AO124*K124+AO125*K125+AO126*K126)/K127,0)</f>
        <v>0</v>
      </c>
      <c r="AP127" s="57">
        <f>SUM(AP124:AP126)</f>
        <v>0</v>
      </c>
      <c r="AQ127" s="137">
        <f>SUM(AQ124:AQ126)</f>
        <v>0</v>
      </c>
      <c r="AR127" s="62"/>
      <c r="AS127" s="55">
        <f>SUM(AS124:AS126)</f>
        <v>0</v>
      </c>
      <c r="AT127" s="102"/>
      <c r="AU127" s="103">
        <f>AT126</f>
        <v>1621.2999999999995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1282205</v>
      </c>
      <c r="E128" s="68"/>
      <c r="F128" s="68">
        <f>SUM(F127,F123,F119,F115,F111,F107,F103,F99,F95,F91,F87,F83,F79,F75,F71,F67,F63,F59,F55,F51,F47,F43,F39,F35,F31,F27,F23,F19,F15,F11,F7)</f>
        <v>1155815</v>
      </c>
      <c r="G128" s="74"/>
      <c r="H128" s="68"/>
      <c r="I128" s="68">
        <f>SUM(I127,I123,I119,I115,I111,I107,I103,I99,I95,I91,I87,I83,I79,I75,I71,I67,I63,I59,I55,I51,I47,I43,I39,I35,I31,I27,I23,I19,I15,I11,I7)</f>
        <v>1353046</v>
      </c>
      <c r="J128" s="74"/>
      <c r="K128" s="68">
        <f>SUM(K127,K123,K119,K115,K111,K107,K103,K99,K95,K91,K87,K83,K79,K75,K71,K67,K63,K59,K55,K51,K47,K43,K39,K35,K31,K27,K23,K19,K15,K11,K7)</f>
        <v>1350952</v>
      </c>
      <c r="L128" s="69">
        <f>1-M128/K128</f>
        <v>7.8652683441010507E-2</v>
      </c>
      <c r="M128" s="68">
        <f>SUM(M127,M123,M119,M115,M111,M107,M103,M99,M95,M91,M87,M83,M79,M75,M71,M67,M63,M59,M55,M51,M47,M43,M39,M35,M31,M27,M23,M19,M15,M11,M7)</f>
        <v>1244696</v>
      </c>
      <c r="N128" s="70">
        <f>IF(AND(M128&gt;0),(O128/M128),0)</f>
        <v>0.60312868202356251</v>
      </c>
      <c r="O128" s="68">
        <f>SUM(O127,O123,O119,O115,O111,O107,O103,O99,O95,O91,O87,O83,O79,O75,O71,O67,O63,O59,O55,O51,O47,O43,O39,O35,O31,O27,O23,O19,O15,O11,O7)</f>
        <v>750711.85800000012</v>
      </c>
      <c r="P128" s="70">
        <f>Q128/M128</f>
        <v>0.28534551408536718</v>
      </c>
      <c r="Q128" s="68">
        <f>SUM(Q127,Q123,Q119,Q115,Q111,Q107,Q103,Q99,Q95,Q91,Q87,Q83,Q79,Q75,Q71,Q67,Q63,Q59,Q55,Q51,Q47,Q43,Q39,Q35,Q31,Q27,Q23,Q19,Q15,Q11,Q7)</f>
        <v>355168.42000000016</v>
      </c>
      <c r="R128" s="70">
        <f>T128/M128</f>
        <v>0.11152580389107064</v>
      </c>
      <c r="S128" s="138"/>
      <c r="T128" s="68">
        <f>SUM(T127,T123,T119,T115,T111,T107,T103,T99,T95,T91,T87,T83,T79,T75,T71,T67,T63,T59,T55,T51,T47,T43,T39,T35,T31,T27,T23,T19,T15,T11,T7)</f>
        <v>138815.72200000007</v>
      </c>
      <c r="U128" s="70">
        <f>V128/M128</f>
        <v>0.24023756081806322</v>
      </c>
      <c r="V128" s="68">
        <f>SUM(V127,V123,V119,V115,V111,V107,V103,V99,V95,V91,V87,V83,V79,V75,V71,V67,V63,V59,V55,V51,V47,V43,V39,V35,V31,V27,V23,V19,V15,V11,V7)</f>
        <v>299022.73100000003</v>
      </c>
      <c r="W128" s="70">
        <f>X128/M128</f>
        <v>0.4838401641846683</v>
      </c>
      <c r="X128" s="68">
        <f>SUM(X127,X123,X119,X115,X111,X107,X103,X99,X95,X91,X87,X83,X79,X75,X71,X67,X63,X59,X55,X51,X47,X43,X39,X35,X31,X27,X23,X19,X15,X11,X7)</f>
        <v>602233.9169999999</v>
      </c>
      <c r="Y128" s="70">
        <f>IF(AND(M128&gt;0),(Z128/M128),0)</f>
        <v>0.40406981303065165</v>
      </c>
      <c r="Z128" s="68">
        <f>SUM(Z127,Z123,Z119,Z115,Z111,Z107,Z103,Z99,Z95,Z91,Z87,Z83,Z79,Z75,Z71,Z67,Z63,Z59,Z55,Z51,Z47,Z43,Z39,Z35,Z31,Z27,Z23,Z19,Z15,Z11,Z7)</f>
        <v>502944.07999999996</v>
      </c>
      <c r="AA128" s="153"/>
      <c r="AB128" s="68"/>
      <c r="AC128" s="71">
        <f>IF(AND(M128&gt;0),(AD128/M128),0)</f>
        <v>2.5395858908520627E-3</v>
      </c>
      <c r="AD128" s="68">
        <f>SUM(AD127,AD123,AD119,AD115,AD111,AD107,AD103,AD99,AD95,AD91,AD87,AD83,AD79,AD75,AD71,AD67,AD63,AD59,AD55,AD51,AD47,AD43,AD39,AD35,AD31,AD27,AD23,AD19,AD15,AD11,AD7)</f>
        <v>3161.0123999999992</v>
      </c>
      <c r="AE128" s="72">
        <f>(AG128+AP128)/M128</f>
        <v>2.2662121265754854E-3</v>
      </c>
      <c r="AF128" s="73">
        <f>AG128/(M128-AL128)</f>
        <v>3.3484049012929548E-4</v>
      </c>
      <c r="AG128" s="74">
        <f>SUM(AG127,AG123,AG119,AG115,AG111,AG107,AG103,AG99,AG95,AG91,AG87,AG83,AG79,AG75,AG71,AG67,AG63,AG59,AG55,AG51,AG47,AG43,AG39,AG35,AG31,AG27,AG23,AG19,AG15,AG11,AG7)</f>
        <v>411.9227800000001</v>
      </c>
      <c r="AH128" s="70">
        <f>AI128/AL128</f>
        <v>0.18838943535541752</v>
      </c>
      <c r="AI128" s="68">
        <f>SUM(AI127,AI123,AI119,AI115,AI111,AI107,AI103,AI99,AI95,AI91,AI87,AI83,AI79,AI75,AI71,AI67,AI63,AI59,AI55,AI51,AI47,AI43,AI39,AI35,AI31,AI27,AI23,AI19,AI15,AI11,AI7)</f>
        <v>2729.7629182999999</v>
      </c>
      <c r="AJ128" s="75">
        <f>((AC128-AF128)*AH128)/((AH128-AF128)*AC128)</f>
        <v>0.86969732613086448</v>
      </c>
      <c r="AK128" s="76">
        <f>((AE128-AF128)*AN128)/((AN128-AF128)*AE128)</f>
        <v>0.85396668067983261</v>
      </c>
      <c r="AL128" s="68">
        <f>SUM(AL127,AL123,AL119,AL115,AL111,AL107,AL103,AL99,AL95,AL91,AL87,AL83,AL79,AL75,AL71,AL67,AL63,AL59,AL55,AL51,AL47,AL43,AL39,AL35,AL31,AL27,AL23,AL19,AL15,AL11,AL7)</f>
        <v>14490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8.5994685990338174E-2</v>
      </c>
      <c r="AN128" s="70">
        <f>AP128/AL128</f>
        <v>0.16624033051069709</v>
      </c>
      <c r="AO128" s="138">
        <f>AQ128/AL128</f>
        <v>0.20221283024844725</v>
      </c>
      <c r="AP128" s="68">
        <f>SUM(AP127,AP123,AP119,AP115,AP111,AP107,AP103,AP99,AP95,AP91,AP87,AP83,AP79,AP75,AP71,AP67,AP63,AP59,AP55,AP51,AP47,AP43,AP39,AP35,AP31,AP27,AP23,AP19,AP15,AP11,AP7)</f>
        <v>2408.8223891000007</v>
      </c>
      <c r="AQ128" s="139">
        <f>SUM(AQ127,AQ123,AQ119,AQ115,AQ111,AQ107,AQ103,AQ99,AQ95,AQ91,AQ87,AQ83,AQ79,AQ75,AQ71,AQ67,AQ63,AQ59,AQ55,AQ51,AQ47,AQ43,AQ39,AQ35,AQ31,AQ27,AQ23,AQ19,AQ15,AQ11,AQ7)</f>
        <v>2930.0639103000008</v>
      </c>
      <c r="AR128" s="68"/>
      <c r="AS128" s="104">
        <f>SUM(AS127,AS123,AS119,AS115,AS111,AS107,AS103,AS99,AS95,AS91,AS87,AS83,AS79,AS75,AS71,AS67,AS63,AS59,AS55,AS51,AS47,AS43,AS39,AS35,AS31,AS27,AS23,AS19,AS15,AS11,AS7)</f>
        <v>14409.960000000003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  <row r="131" spans="37:37" x14ac:dyDescent="0.2">
      <c r="AK131" s="79"/>
    </row>
    <row r="132" spans="37:37" x14ac:dyDescent="0.2">
      <c r="AK132" s="79"/>
    </row>
  </sheetData>
  <protectedRanges>
    <protectedRange sqref="Q2:Q3 V2:V3 X2:X3 Z3:AB3 AP2:AQ1048576 O2:O3 T2:T3 AG2:AG3 AK2:AK1048576 AD2:AE3 AD128:AE1048576 O128:O1048576 Q128:Q1048576 T128:T1048576 V128:V1048576 X128:X1048576 Z128:AB1048576 AG128:AG1048576 M2:M1048576 Z2" name="Range1_1_1_1_1_1_1_1_1_1"/>
    <protectedRange sqref="AH3:AJ3 AH7:AJ7 AH129:AJ1048576 AI2:AJ2 AH4:AI6 AJ127:AJ128 AI128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B4:AB127" name="Range1_1_1_1_1_2_2_1_1"/>
    <protectedRange sqref="Q1 V1 X1 Z1 AP1:AQ1 O1 T1 AG1 AK1 AD1:AE1 M1" name="Range1_1_1_1_1_1_1_1_1"/>
    <protectedRange sqref="AI1:AJ1" name="Range1_1_1_1_1_1_1"/>
    <protectedRange sqref="AB1" name="Range1_1_1_1_1_1_1_1_1_1_1_1"/>
  </protectedRanges>
  <mergeCells count="36">
    <mergeCell ref="A124:A127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60:A63"/>
    <mergeCell ref="A76:A79"/>
    <mergeCell ref="A32:A35"/>
    <mergeCell ref="A36:A39"/>
    <mergeCell ref="A44:A47"/>
    <mergeCell ref="A64:A67"/>
    <mergeCell ref="A68:A71"/>
    <mergeCell ref="A72:A75"/>
    <mergeCell ref="A40:A43"/>
    <mergeCell ref="A48:A51"/>
    <mergeCell ref="A52:A55"/>
    <mergeCell ref="A56:A59"/>
    <mergeCell ref="A20:A23"/>
    <mergeCell ref="A28:A31"/>
    <mergeCell ref="A1:A2"/>
    <mergeCell ref="B1:B2"/>
    <mergeCell ref="A24:A27"/>
    <mergeCell ref="AZ1:BA1"/>
    <mergeCell ref="C1:C2"/>
    <mergeCell ref="A8:A11"/>
    <mergeCell ref="A12:A15"/>
    <mergeCell ref="A16:A19"/>
    <mergeCell ref="AX1:AY1"/>
    <mergeCell ref="A4:A7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8C49-0CC3-44AC-936C-85E481291B5F}">
  <dimension ref="A1:BA132"/>
  <sheetViews>
    <sheetView zoomScale="110" zoomScaleNormal="110" workbookViewId="0">
      <pane xSplit="3" ySplit="2" topLeftCell="D63" activePane="bottomRight" state="frozen"/>
      <selection activeCell="AJ33" sqref="AJ33"/>
      <selection pane="topRight" activeCell="AJ33" sqref="AJ33"/>
      <selection pane="bottomLeft" activeCell="AJ33" sqref="AJ33"/>
      <selection pane="bottomRight" activeCell="D1" sqref="A1:XFD1"/>
    </sheetView>
  </sheetViews>
  <sheetFormatPr defaultColWidth="9.140625" defaultRowHeight="12.75" x14ac:dyDescent="0.2"/>
  <cols>
    <col min="1" max="1" width="3.28515625" style="78" bestFit="1" customWidth="1"/>
    <col min="2" max="2" width="5.140625" style="21" customWidth="1"/>
    <col min="3" max="3" width="13.5703125" style="31" customWidth="1"/>
    <col min="4" max="4" width="13.7109375" style="31" bestFit="1" customWidth="1"/>
    <col min="5" max="5" width="11.28515625" style="31" bestFit="1" customWidth="1"/>
    <col min="6" max="6" width="11.28515625" style="31" customWidth="1"/>
    <col min="7" max="7" width="11.28515625" style="80" customWidth="1"/>
    <col min="8" max="8" width="9.85546875" style="31" customWidth="1"/>
    <col min="9" max="9" width="13.42578125" style="31" bestFit="1" customWidth="1"/>
    <col min="10" max="10" width="12.7109375" style="80" customWidth="1"/>
    <col min="11" max="11" width="13" style="31" customWidth="1"/>
    <col min="12" max="12" width="14.5703125" style="31" customWidth="1"/>
    <col min="13" max="13" width="12.5703125" style="31" customWidth="1"/>
    <col min="14" max="14" width="8.5703125" style="31" bestFit="1" customWidth="1"/>
    <col min="15" max="15" width="10.7109375" style="31" hidden="1" customWidth="1"/>
    <col min="16" max="16" width="7.7109375" style="31" bestFit="1" customWidth="1"/>
    <col min="17" max="17" width="11.85546875" style="31" customWidth="1"/>
    <col min="18" max="18" width="7.7109375" style="31" bestFit="1" customWidth="1"/>
    <col min="19" max="19" width="13.5703125" style="31" customWidth="1"/>
    <col min="20" max="20" width="8.42578125" style="31" hidden="1" customWidth="1"/>
    <col min="21" max="21" width="10.42578125" style="31" customWidth="1"/>
    <col min="22" max="22" width="6.7109375" style="31" hidden="1" customWidth="1"/>
    <col min="23" max="23" width="10" style="31" customWidth="1"/>
    <col min="24" max="24" width="7.42578125" style="31" customWidth="1"/>
    <col min="25" max="25" width="9.85546875" style="31" customWidth="1"/>
    <col min="26" max="26" width="14.42578125" style="31" hidden="1" customWidth="1"/>
    <col min="27" max="27" width="14.42578125" style="154" customWidth="1"/>
    <col min="28" max="28" width="14.42578125" style="31" hidden="1" customWidth="1"/>
    <col min="29" max="29" width="12.28515625" style="31" customWidth="1"/>
    <col min="30" max="30" width="8.28515625" style="31" hidden="1" customWidth="1"/>
    <col min="31" max="31" width="9.140625" style="31" hidden="1" customWidth="1"/>
    <col min="32" max="32" width="12.140625" style="31" customWidth="1"/>
    <col min="33" max="33" width="12.28515625" style="31" hidden="1" customWidth="1"/>
    <col min="34" max="34" width="15" style="79" customWidth="1"/>
    <col min="35" max="35" width="15" style="81" hidden="1" customWidth="1"/>
    <col min="36" max="36" width="13.85546875" style="31" customWidth="1"/>
    <col min="37" max="37" width="10" style="31" customWidth="1"/>
    <col min="38" max="38" width="12" style="31" customWidth="1"/>
    <col min="39" max="39" width="11.5703125" style="80" customWidth="1"/>
    <col min="40" max="40" width="12.28515625" style="81" bestFit="1" customWidth="1"/>
    <col min="41" max="41" width="12.28515625" style="81" customWidth="1"/>
    <col min="42" max="42" width="11.7109375" style="31" bestFit="1" customWidth="1"/>
    <col min="43" max="43" width="11.7109375" style="140" customWidth="1"/>
    <col min="44" max="44" width="11.85546875" style="31" customWidth="1"/>
    <col min="45" max="45" width="12" style="107" customWidth="1"/>
    <col min="46" max="46" width="11.5703125" style="108" customWidth="1"/>
    <col min="47" max="47" width="11.570312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Февруари!AU127</f>
        <v>1621.2999999999995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10" t="s">
        <v>53</v>
      </c>
      <c r="D4" s="11">
        <v>14000</v>
      </c>
      <c r="E4" s="11">
        <v>0</v>
      </c>
      <c r="F4" s="11">
        <v>14286</v>
      </c>
      <c r="G4" s="12">
        <v>0.7</v>
      </c>
      <c r="H4" s="12">
        <v>4.0999999999999996</v>
      </c>
      <c r="I4" s="11">
        <v>16594</v>
      </c>
      <c r="J4" s="12">
        <v>6.6</v>
      </c>
      <c r="K4" s="11">
        <v>15799</v>
      </c>
      <c r="L4" s="13">
        <v>7.3999999999999996E-2</v>
      </c>
      <c r="M4" s="23">
        <f>ROUND(K4*(1-L4),0)</f>
        <v>14630</v>
      </c>
      <c r="N4" s="14">
        <v>0.56200000000000006</v>
      </c>
      <c r="O4" s="24">
        <f>M4*N4</f>
        <v>8222.0600000000013</v>
      </c>
      <c r="P4" s="13">
        <v>0.38500000000000001</v>
      </c>
      <c r="Q4" s="24">
        <f>M4*P4</f>
        <v>5632.55</v>
      </c>
      <c r="R4" s="15">
        <v>5.2999999999999999E-2</v>
      </c>
      <c r="S4" s="142">
        <v>0.25769999999999998</v>
      </c>
      <c r="T4" s="24">
        <f>M4*R4</f>
        <v>775.39</v>
      </c>
      <c r="U4" s="25">
        <v>0.26700000000000002</v>
      </c>
      <c r="V4" s="24">
        <f>M4*U4</f>
        <v>3906.21</v>
      </c>
      <c r="W4" s="15">
        <v>0.47099999999999997</v>
      </c>
      <c r="X4" s="24">
        <f>M4*W4</f>
        <v>6890.73</v>
      </c>
      <c r="Y4" s="15">
        <v>0.43</v>
      </c>
      <c r="Z4" s="124">
        <f>Y4*M4</f>
        <v>6290.9</v>
      </c>
      <c r="AA4" s="145">
        <v>2.47E-3</v>
      </c>
      <c r="AB4" s="18">
        <f>M4*AA4</f>
        <v>36.136099999999999</v>
      </c>
      <c r="AC4" s="16">
        <v>2.5500000000000002E-3</v>
      </c>
      <c r="AD4" s="18">
        <f>M4*AC4</f>
        <v>37.3065</v>
      </c>
      <c r="AE4" s="26">
        <f>IF(M4&gt;0,(AG4+AP4)/M4,0)</f>
        <v>2.6165263157894737E-3</v>
      </c>
      <c r="AF4" s="16">
        <v>3.1E-4</v>
      </c>
      <c r="AG4" s="23">
        <f>AF4*M4</f>
        <v>4.5353000000000003</v>
      </c>
      <c r="AH4" s="114">
        <v>0.21299999999999999</v>
      </c>
      <c r="AI4" s="29">
        <f>AL4*(1-AM4)*AH4</f>
        <v>32.670792000000006</v>
      </c>
      <c r="AJ4" s="27">
        <f>IF(AND(AH4&gt;0,AF4&gt;0,AC4&gt;0),((AC4-AF4)*AH4)/((AH4-AF4)*AC4),0)</f>
        <v>0.87971170413720057</v>
      </c>
      <c r="AK4" s="59">
        <f t="shared" ref="AK4:AK35" si="0">IF(AND(AE4&gt;0,AN4&gt;0,AF4&gt;0),((AN4*(AE4-AF4))/(AE4*(AN4-AF4))),0)</f>
        <v>0.88276620543439921</v>
      </c>
      <c r="AL4" s="11">
        <v>168</v>
      </c>
      <c r="AM4" s="13">
        <v>8.6999999999999994E-2</v>
      </c>
      <c r="AN4" s="14">
        <v>0.22</v>
      </c>
      <c r="AO4" s="130">
        <v>0.2218</v>
      </c>
      <c r="AP4" s="29">
        <f>AL4*(1-AM4)*AN4</f>
        <v>33.744480000000003</v>
      </c>
      <c r="AQ4" s="131">
        <f>AL4*(1-AM4)*AO4</f>
        <v>34.020571200000006</v>
      </c>
      <c r="AR4" s="18">
        <v>1.5</v>
      </c>
      <c r="AS4" s="18"/>
      <c r="AT4" s="110">
        <f>AT3+AL4-AS4</f>
        <v>1789.2999999999995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10" t="s">
        <v>49</v>
      </c>
      <c r="D5" s="33">
        <v>19405</v>
      </c>
      <c r="E5" s="33">
        <v>3</v>
      </c>
      <c r="F5" s="33">
        <v>16626</v>
      </c>
      <c r="G5" s="34">
        <v>0.6</v>
      </c>
      <c r="H5" s="34">
        <v>4.2</v>
      </c>
      <c r="I5" s="33">
        <v>19120</v>
      </c>
      <c r="J5" s="34">
        <v>5.6</v>
      </c>
      <c r="K5" s="33">
        <v>16145</v>
      </c>
      <c r="L5" s="35">
        <v>7.0999999999999994E-2</v>
      </c>
      <c r="M5" s="36">
        <f>ROUND(K5*(1-L5),0)</f>
        <v>14999</v>
      </c>
      <c r="N5" s="37">
        <v>0.48199999999999998</v>
      </c>
      <c r="O5" s="24">
        <f>M5*N5</f>
        <v>7229.518</v>
      </c>
      <c r="P5" s="35">
        <v>0.312</v>
      </c>
      <c r="Q5" s="24">
        <f>M5*P5</f>
        <v>4679.6880000000001</v>
      </c>
      <c r="R5" s="38">
        <v>0.20599999999999999</v>
      </c>
      <c r="S5" s="134">
        <v>0.27460000000000001</v>
      </c>
      <c r="T5" s="24">
        <f>M5*R5</f>
        <v>3089.7939999999999</v>
      </c>
      <c r="U5" s="27">
        <v>0.26400000000000001</v>
      </c>
      <c r="V5" s="24">
        <f>M5*U5</f>
        <v>3959.7360000000003</v>
      </c>
      <c r="W5" s="38">
        <v>0.47399999999999998</v>
      </c>
      <c r="X5" s="24">
        <f>M5*W5</f>
        <v>7109.5259999999998</v>
      </c>
      <c r="Y5" s="38">
        <v>0.41</v>
      </c>
      <c r="Z5" s="24">
        <f>Y5*M5</f>
        <v>6149.5899999999992</v>
      </c>
      <c r="AA5" s="146">
        <v>2.48E-3</v>
      </c>
      <c r="AB5" s="18">
        <f>M5*AA5</f>
        <v>37.197519999999997</v>
      </c>
      <c r="AC5" s="39">
        <v>2.65E-3</v>
      </c>
      <c r="AD5" s="17">
        <f>M5*AC5</f>
        <v>39.747349999999997</v>
      </c>
      <c r="AE5" s="26">
        <f>IF(M5&gt;0,(AG5+AP5)/M5,0)</f>
        <v>2.6342010267351155E-3</v>
      </c>
      <c r="AF5" s="39">
        <v>3.1E-4</v>
      </c>
      <c r="AG5" s="36">
        <f>AF5*M5</f>
        <v>4.6496899999999997</v>
      </c>
      <c r="AH5" s="27">
        <v>0.2114</v>
      </c>
      <c r="AI5" s="40">
        <f>AL5*(1-AM5)*AH5</f>
        <v>33.620210399999998</v>
      </c>
      <c r="AJ5" s="27">
        <f>IF(AND(AH5&gt;0,AF5&gt;0,AC5&gt;0),((AC5-AF5)*AH5)/((AH5-AF5)*AC5),0)</f>
        <v>0.88431564109737681</v>
      </c>
      <c r="AK5" s="28">
        <f t="shared" si="0"/>
        <v>0.88356682780121087</v>
      </c>
      <c r="AL5" s="33">
        <v>174</v>
      </c>
      <c r="AM5" s="35">
        <v>8.5999999999999993E-2</v>
      </c>
      <c r="AN5" s="37">
        <v>0.21920000000000001</v>
      </c>
      <c r="AO5" s="132">
        <v>0.22209999999999999</v>
      </c>
      <c r="AP5" s="40">
        <f>AL5*(1-AM5)*AN5</f>
        <v>34.860691199999998</v>
      </c>
      <c r="AQ5" s="133">
        <f>AL5*(1-AM5)*AO5</f>
        <v>35.321895599999998</v>
      </c>
      <c r="AR5" s="41">
        <v>1.55</v>
      </c>
      <c r="AS5" s="41"/>
      <c r="AT5" s="110">
        <f>AT4+AL5-AS5</f>
        <v>1963.2999999999995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10" t="s">
        <v>51</v>
      </c>
      <c r="D6" s="42">
        <v>17875</v>
      </c>
      <c r="E6" s="42">
        <v>2</v>
      </c>
      <c r="F6" s="42">
        <v>14957</v>
      </c>
      <c r="G6" s="36">
        <v>0.8</v>
      </c>
      <c r="H6" s="36">
        <v>3.6</v>
      </c>
      <c r="I6" s="42">
        <v>16545</v>
      </c>
      <c r="J6" s="36">
        <v>5.9</v>
      </c>
      <c r="K6" s="42">
        <v>16590</v>
      </c>
      <c r="L6" s="38">
        <v>6.6000000000000003E-2</v>
      </c>
      <c r="M6" s="36">
        <f>ROUND(K6*(1-L6),0)</f>
        <v>15495</v>
      </c>
      <c r="N6" s="27">
        <v>0.6</v>
      </c>
      <c r="O6" s="24">
        <f>M6*N6</f>
        <v>9297</v>
      </c>
      <c r="P6" s="38">
        <v>0.28799999999999998</v>
      </c>
      <c r="Q6" s="24">
        <f>M6*P6</f>
        <v>4462.5599999999995</v>
      </c>
      <c r="R6" s="38">
        <v>0.112</v>
      </c>
      <c r="S6" s="134">
        <v>0.26319999999999999</v>
      </c>
      <c r="T6" s="24">
        <f>M6*R6</f>
        <v>1735.44</v>
      </c>
      <c r="U6" s="27">
        <v>0.26400000000000001</v>
      </c>
      <c r="V6" s="24">
        <f>M6*U6</f>
        <v>4090.6800000000003</v>
      </c>
      <c r="W6" s="38">
        <v>0.47199999999999998</v>
      </c>
      <c r="X6" s="24">
        <f>M6*W6</f>
        <v>7313.6399999999994</v>
      </c>
      <c r="Y6" s="38">
        <v>0.41</v>
      </c>
      <c r="Z6" s="24">
        <f>Y6*M6</f>
        <v>6352.95</v>
      </c>
      <c r="AA6" s="147">
        <v>2.5000000000000001E-3</v>
      </c>
      <c r="AB6" s="148">
        <f>M6*AA6</f>
        <v>38.737500000000004</v>
      </c>
      <c r="AC6" s="46">
        <v>2.66E-3</v>
      </c>
      <c r="AD6" s="17">
        <f>M6*AC6</f>
        <v>41.216700000000003</v>
      </c>
      <c r="AE6" s="26">
        <f>IF(M6&gt;0,(AG6+AP6)/M6,0)</f>
        <v>2.4473746369796708E-3</v>
      </c>
      <c r="AF6" s="46">
        <v>3.2000000000000003E-4</v>
      </c>
      <c r="AG6" s="36">
        <f>AF6*M6</f>
        <v>4.9584000000000001</v>
      </c>
      <c r="AH6" s="27">
        <v>0.2112</v>
      </c>
      <c r="AI6" s="40">
        <f>AL6*(1-AM6)*AH6</f>
        <v>33.406559999999999</v>
      </c>
      <c r="AJ6" s="27">
        <f>IF(AND(AH6&gt;0,AF6&gt;0,AC6&gt;0),((AC6-AF6)*AH6)/((AH6-AF6)*AC6),0)</f>
        <v>0.88103414834506588</v>
      </c>
      <c r="AK6" s="28">
        <f t="shared" si="0"/>
        <v>0.87058443383577033</v>
      </c>
      <c r="AL6" s="33">
        <v>171</v>
      </c>
      <c r="AM6" s="35">
        <v>7.4999999999999997E-2</v>
      </c>
      <c r="AN6" s="27">
        <v>0.2084</v>
      </c>
      <c r="AO6" s="134">
        <v>0.21510000000000001</v>
      </c>
      <c r="AP6" s="40">
        <f>AL6*(1-AM6)*AN6</f>
        <v>32.96367</v>
      </c>
      <c r="AQ6" s="135">
        <f>AL6*(1-AM6)*AO6</f>
        <v>34.023442500000002</v>
      </c>
      <c r="AR6" s="17">
        <v>1.55</v>
      </c>
      <c r="AS6" s="17"/>
      <c r="AT6" s="110">
        <f>AT5+AL6-AS6</f>
        <v>2134.2999999999993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51280</v>
      </c>
      <c r="E7" s="50"/>
      <c r="F7" s="50">
        <f>SUM(F4:F6)</f>
        <v>45869</v>
      </c>
      <c r="G7" s="51"/>
      <c r="H7" s="51"/>
      <c r="I7" s="50">
        <f>SUM(I4:I6)</f>
        <v>52259</v>
      </c>
      <c r="J7" s="51"/>
      <c r="K7" s="50">
        <f>SUM(K4:K6)</f>
        <v>48534</v>
      </c>
      <c r="L7" s="20">
        <f>IF(K7&gt;0,(K4*L4+K5*L5+K6*L6)/K7,0)</f>
        <v>7.0267461985412283E-2</v>
      </c>
      <c r="M7" s="51">
        <f>M4+M5+M6</f>
        <v>45124</v>
      </c>
      <c r="N7" s="52">
        <f>IF(M7&gt;0,O7/M7,0)</f>
        <v>0.54845709600212755</v>
      </c>
      <c r="O7" s="53">
        <f>O4+O5+O6</f>
        <v>24748.578000000001</v>
      </c>
      <c r="P7" s="20">
        <f>IF(M7&gt;0,Q7/M7,0)</f>
        <v>0.32742660225157344</v>
      </c>
      <c r="Q7" s="53">
        <f>Q4+Q5+Q6</f>
        <v>14774.798000000001</v>
      </c>
      <c r="R7" s="20">
        <f>IF(M7&gt;0,T7/M7,0)</f>
        <v>0.12411630174629908</v>
      </c>
      <c r="S7" s="136"/>
      <c r="T7" s="53">
        <f>T4+T5+T6</f>
        <v>5600.6239999999998</v>
      </c>
      <c r="U7" s="20">
        <f>IF(M7&gt;0,V7/M7,0)</f>
        <v>0.26497265313358748</v>
      </c>
      <c r="V7" s="53">
        <f>V4+V5+V6</f>
        <v>11956.626</v>
      </c>
      <c r="W7" s="20">
        <f>IF(M7&gt;0,X7/M7,0)</f>
        <v>0.47234057264426915</v>
      </c>
      <c r="X7" s="53">
        <f>X4+X5+X6</f>
        <v>21313.896000000001</v>
      </c>
      <c r="Y7" s="20">
        <f>IF(M7&gt;0,Z7/M7,0)</f>
        <v>0.41648435422391628</v>
      </c>
      <c r="Z7" s="53">
        <f>Z4+Z5+Z6</f>
        <v>18793.439999999999</v>
      </c>
      <c r="AA7" s="152">
        <f>IF(M7&gt;0,AB7/M7,0)</f>
        <v>2.4836255651094763E-3</v>
      </c>
      <c r="AB7" s="55">
        <f>SUM(AB4:AB6)</f>
        <v>112.07112000000001</v>
      </c>
      <c r="AC7" s="54">
        <f>IF(M7&gt;0,AD7/M7,0)</f>
        <v>2.6210120999911354E-3</v>
      </c>
      <c r="AD7" s="55">
        <f>SUM(AD4:AD6)</f>
        <v>118.27055</v>
      </c>
      <c r="AE7" s="54">
        <f>IF(M7&gt;0,(AE4*M4+AE5*M5+AE6*M6)/M7,0)</f>
        <v>2.5643167981561918E-3</v>
      </c>
      <c r="AF7" s="54">
        <f>IF(K7&gt;0,(K4*AF4+K5*AF5+K6*AF6)/K7,0)</f>
        <v>3.1341822227716649E-4</v>
      </c>
      <c r="AG7" s="51">
        <f>SUM(AG4:AG6)</f>
        <v>14.14339</v>
      </c>
      <c r="AH7" s="52">
        <f>IF(K7&gt;0,(K4*AH4+K5*AH5+K6*AH6)/K7,0)</f>
        <v>0.21185247455392095</v>
      </c>
      <c r="AI7" s="57">
        <f>SUM(AI4:AI6)</f>
        <v>99.697562399999995</v>
      </c>
      <c r="AJ7" s="52">
        <f>IF(AND(AD7&gt;0),((AD4*AJ4+AD5*AJ5+AD6*AJ6)/AD7),0)</f>
        <v>0.88171982095001988</v>
      </c>
      <c r="AK7" s="56">
        <f t="shared" si="0"/>
        <v>0.87905398866911033</v>
      </c>
      <c r="AL7" s="50">
        <f>SUM(AL4:AL6)</f>
        <v>513</v>
      </c>
      <c r="AM7" s="20">
        <f>IF(AL7&gt;0,(AM4*AL4+AM5*AL5+AM6*AL6)/AL7,0)</f>
        <v>8.2660818713450296E-2</v>
      </c>
      <c r="AN7" s="52">
        <f>IF(K7&gt;0,(AN4*K4+AN5*K5+AN6*K6)/K7,0)</f>
        <v>0.21576873944039232</v>
      </c>
      <c r="AO7" s="136">
        <f>IF(K7&gt;0,(AO4*K4+AO5*K5+AO6*K6)/K7,0)</f>
        <v>0.21960958709358386</v>
      </c>
      <c r="AP7" s="57">
        <f>SUM(AP4:AP6)</f>
        <v>101.56884120000001</v>
      </c>
      <c r="AQ7" s="137">
        <f>SUM(AQ4:AQ6)</f>
        <v>103.36590930000001</v>
      </c>
      <c r="AR7" s="55"/>
      <c r="AS7" s="55">
        <f>SUM(AS4:AS6)</f>
        <v>0</v>
      </c>
      <c r="AT7" s="102"/>
      <c r="AU7" s="103">
        <f>AT6</f>
        <v>2134.2999999999993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48</v>
      </c>
      <c r="D8" s="11">
        <v>14500</v>
      </c>
      <c r="E8" s="11">
        <v>0</v>
      </c>
      <c r="F8" s="11">
        <v>14060</v>
      </c>
      <c r="G8" s="12">
        <v>0.5</v>
      </c>
      <c r="H8" s="12">
        <v>3.4</v>
      </c>
      <c r="I8" s="11">
        <v>16472</v>
      </c>
      <c r="J8" s="12">
        <v>5.9</v>
      </c>
      <c r="K8" s="11">
        <v>16578</v>
      </c>
      <c r="L8" s="13">
        <v>7.5999999999999998E-2</v>
      </c>
      <c r="M8" s="23">
        <f>ROUND(K8*(1-L8),0)</f>
        <v>15318</v>
      </c>
      <c r="N8" s="14">
        <v>0.69799999999999995</v>
      </c>
      <c r="O8" s="24">
        <f>M8*N8</f>
        <v>10691.964</v>
      </c>
      <c r="P8" s="13">
        <v>0.20200000000000001</v>
      </c>
      <c r="Q8" s="24">
        <f>M8*P8</f>
        <v>3094.2360000000003</v>
      </c>
      <c r="R8" s="15">
        <v>0.1</v>
      </c>
      <c r="S8" s="143">
        <v>0.28270000000000001</v>
      </c>
      <c r="T8" s="24">
        <f>M8*R8</f>
        <v>1531.8000000000002</v>
      </c>
      <c r="U8" s="25">
        <v>0.26800000000000002</v>
      </c>
      <c r="V8" s="24">
        <f>M8*U8</f>
        <v>4105.2240000000002</v>
      </c>
      <c r="W8" s="15">
        <v>0.46300000000000002</v>
      </c>
      <c r="X8" s="24">
        <f>M8*W8</f>
        <v>7092.2340000000004</v>
      </c>
      <c r="Y8" s="15">
        <v>0.41</v>
      </c>
      <c r="Z8" s="24">
        <f>Y8*M8</f>
        <v>6280.3799999999992</v>
      </c>
      <c r="AA8" s="145">
        <v>2.4099999999999998E-3</v>
      </c>
      <c r="AB8" s="18">
        <f>M8*AA8</f>
        <v>36.916379999999997</v>
      </c>
      <c r="AC8" s="16">
        <v>2.6199999999999999E-3</v>
      </c>
      <c r="AD8" s="17">
        <f>M8*AC8</f>
        <v>40.133159999999997</v>
      </c>
      <c r="AE8" s="26">
        <f>IF(M8&gt;0,(AG8+AP8)/M8,0)</f>
        <v>1.9369853505679594E-3</v>
      </c>
      <c r="AF8" s="16">
        <v>3.1E-4</v>
      </c>
      <c r="AG8" s="23">
        <f>AF8*M8</f>
        <v>4.7485799999999996</v>
      </c>
      <c r="AH8" s="114">
        <v>0.20419999999999999</v>
      </c>
      <c r="AI8" s="29">
        <f>AL8*(1-AM8)*AH8</f>
        <v>23.0068056</v>
      </c>
      <c r="AJ8" s="27">
        <f>IF(AND(AH8&gt;0,AF8&gt;0,AC8&gt;0),((AC8-AF8)*AH8)/((AH8-AF8)*AC8),0)</f>
        <v>0.88301991906277855</v>
      </c>
      <c r="AK8" s="59">
        <f t="shared" si="0"/>
        <v>0.84113629627425024</v>
      </c>
      <c r="AL8" s="11">
        <v>123</v>
      </c>
      <c r="AM8" s="13">
        <v>8.4000000000000005E-2</v>
      </c>
      <c r="AN8" s="14">
        <v>0.22120000000000001</v>
      </c>
      <c r="AO8" s="130">
        <v>0.22670000000000001</v>
      </c>
      <c r="AP8" s="29">
        <f>AL8*(1-AM8)*AN8</f>
        <v>24.922161600000003</v>
      </c>
      <c r="AQ8" s="131">
        <f>AL8*(1-AM8)*AO8</f>
        <v>25.541835600000002</v>
      </c>
      <c r="AR8" s="18">
        <v>1.6</v>
      </c>
      <c r="AS8" s="18"/>
      <c r="AT8" s="98">
        <f>AT6+AL8-AS8</f>
        <v>2257.2999999999993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10" t="s">
        <v>49</v>
      </c>
      <c r="D9" s="33">
        <v>19035</v>
      </c>
      <c r="E9" s="33">
        <v>2</v>
      </c>
      <c r="F9" s="33">
        <v>14701</v>
      </c>
      <c r="G9" s="34">
        <v>0.9</v>
      </c>
      <c r="H9" s="34">
        <v>5.4</v>
      </c>
      <c r="I9" s="33">
        <v>18129</v>
      </c>
      <c r="J9" s="34">
        <v>5.0999999999999996</v>
      </c>
      <c r="K9" s="33">
        <v>16410</v>
      </c>
      <c r="L9" s="35">
        <v>7.5999999999999998E-2</v>
      </c>
      <c r="M9" s="36">
        <f>ROUND(K9*(1-L9),0)</f>
        <v>15163</v>
      </c>
      <c r="N9" s="37">
        <v>0.55900000000000005</v>
      </c>
      <c r="O9" s="24">
        <f>M9*N9</f>
        <v>8476.1170000000002</v>
      </c>
      <c r="P9" s="35">
        <v>0.29199999999999998</v>
      </c>
      <c r="Q9" s="24">
        <f>M9*P9</f>
        <v>4427.5959999999995</v>
      </c>
      <c r="R9" s="38">
        <v>0.14799999999999999</v>
      </c>
      <c r="S9" s="134">
        <v>0.27779999999999999</v>
      </c>
      <c r="T9" s="24">
        <f>M9*R9</f>
        <v>2244.1239999999998</v>
      </c>
      <c r="U9" s="27">
        <v>0.26800000000000002</v>
      </c>
      <c r="V9" s="24">
        <f>M9*U9</f>
        <v>4063.6840000000002</v>
      </c>
      <c r="W9" s="38">
        <v>0.46899999999999997</v>
      </c>
      <c r="X9" s="24">
        <f>M9*W9</f>
        <v>7111.4469999999992</v>
      </c>
      <c r="Y9" s="38">
        <v>0.42</v>
      </c>
      <c r="Z9" s="24">
        <f>Y9*M9</f>
        <v>6368.46</v>
      </c>
      <c r="AA9" s="146">
        <v>2.4499999999999999E-3</v>
      </c>
      <c r="AB9" s="18">
        <f>M9*AA9</f>
        <v>37.149349999999998</v>
      </c>
      <c r="AC9" s="39">
        <v>2.5600000000000002E-3</v>
      </c>
      <c r="AD9" s="17">
        <f>M9*AC9</f>
        <v>38.817280000000004</v>
      </c>
      <c r="AE9" s="26">
        <f>IF(M9&gt;0,(AG9+AP9)/M9,0)</f>
        <v>2.4154350458352571E-3</v>
      </c>
      <c r="AF9" s="39">
        <v>3.2000000000000003E-4</v>
      </c>
      <c r="AG9" s="36">
        <f>AF9*M9</f>
        <v>4.8521600000000005</v>
      </c>
      <c r="AH9" s="27">
        <v>0.19359999999999999</v>
      </c>
      <c r="AI9" s="40">
        <f>AL9*(1-AM9)*AH9</f>
        <v>30.035491199999999</v>
      </c>
      <c r="AJ9" s="27">
        <f>IF(AND(AH9&gt;0,AF9&gt;0,AC9&gt;0),((AC9-AF9)*AH9)/((AH9-AF9)*AC9),0)</f>
        <v>0.8764486754966887</v>
      </c>
      <c r="AK9" s="28">
        <f t="shared" si="0"/>
        <v>0.86887630885674116</v>
      </c>
      <c r="AL9" s="33">
        <v>169</v>
      </c>
      <c r="AM9" s="35">
        <v>8.2000000000000003E-2</v>
      </c>
      <c r="AN9" s="37">
        <v>0.20480000000000001</v>
      </c>
      <c r="AO9" s="132">
        <v>0.21129999999999999</v>
      </c>
      <c r="AP9" s="40">
        <f>AL9*(1-AM9)*AN9</f>
        <v>31.773081600000001</v>
      </c>
      <c r="AQ9" s="133">
        <f>AL9*(1-AM9)*AO9</f>
        <v>32.781504599999998</v>
      </c>
      <c r="AR9" s="41">
        <v>1.6</v>
      </c>
      <c r="AS9" s="41"/>
      <c r="AT9" s="110">
        <f>AT8+AL9-AS9</f>
        <v>2426.2999999999993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10" t="s">
        <v>52</v>
      </c>
      <c r="D10" s="42">
        <v>18185</v>
      </c>
      <c r="E10" s="42">
        <v>2</v>
      </c>
      <c r="F10" s="42">
        <v>15672</v>
      </c>
      <c r="G10" s="36">
        <v>1.2</v>
      </c>
      <c r="H10" s="36">
        <v>5.2</v>
      </c>
      <c r="I10" s="42">
        <v>18228</v>
      </c>
      <c r="J10" s="36">
        <v>5</v>
      </c>
      <c r="K10" s="42">
        <v>15833</v>
      </c>
      <c r="L10" s="38">
        <v>8.5000000000000006E-2</v>
      </c>
      <c r="M10" s="36">
        <f>ROUND(K10*(1-L10),0)</f>
        <v>14487</v>
      </c>
      <c r="N10" s="27">
        <v>0.73299999999999998</v>
      </c>
      <c r="O10" s="24">
        <f>M10*N10</f>
        <v>10618.971</v>
      </c>
      <c r="P10" s="38">
        <v>0.20100000000000001</v>
      </c>
      <c r="Q10" s="24">
        <f>M10*P10</f>
        <v>2911.8870000000002</v>
      </c>
      <c r="R10" s="38">
        <v>6.6000000000000003E-2</v>
      </c>
      <c r="S10" s="134">
        <v>0.25540000000000002</v>
      </c>
      <c r="T10" s="24">
        <f>M10*R10</f>
        <v>956.14200000000005</v>
      </c>
      <c r="U10" s="27">
        <v>0.25600000000000001</v>
      </c>
      <c r="V10" s="24">
        <f>M10*U10</f>
        <v>3708.672</v>
      </c>
      <c r="W10" s="38">
        <v>0.48399999999999999</v>
      </c>
      <c r="X10" s="24">
        <f>M10*W10</f>
        <v>7011.7079999999996</v>
      </c>
      <c r="Y10" s="38">
        <v>0.41</v>
      </c>
      <c r="Z10" s="24">
        <f>Y10*M10</f>
        <v>5939.67</v>
      </c>
      <c r="AA10" s="147">
        <v>2.4099999999999998E-3</v>
      </c>
      <c r="AB10" s="148">
        <f>M10*AA10</f>
        <v>34.913669999999996</v>
      </c>
      <c r="AC10" s="46">
        <v>2.5200000000000001E-3</v>
      </c>
      <c r="AD10" s="17">
        <f>M10*AC10</f>
        <v>36.507240000000003</v>
      </c>
      <c r="AE10" s="26">
        <f>IF(M10&gt;0,(AG10+AP10)/M10,0)</f>
        <v>2.3596641540691654E-3</v>
      </c>
      <c r="AF10" s="46">
        <v>3.2000000000000003E-4</v>
      </c>
      <c r="AG10" s="36">
        <f>AF10*M10</f>
        <v>4.63584</v>
      </c>
      <c r="AH10" s="27">
        <v>0.2127</v>
      </c>
      <c r="AI10" s="40">
        <f>AL10*(1-AM10)*AH10</f>
        <v>29.744393400000003</v>
      </c>
      <c r="AJ10" s="27">
        <f>IF(AND(AH10&gt;0,AF10&gt;0,AC10&gt;0),((AC10-AF10)*AH10)/((AH10-AF10)*AC10),0)</f>
        <v>0.87433127502813912</v>
      </c>
      <c r="AK10" s="28">
        <f t="shared" si="0"/>
        <v>0.86569852464116059</v>
      </c>
      <c r="AL10" s="42">
        <v>153</v>
      </c>
      <c r="AM10" s="38">
        <v>8.5999999999999993E-2</v>
      </c>
      <c r="AN10" s="27">
        <v>0.21129999999999999</v>
      </c>
      <c r="AO10" s="134">
        <v>0.2208</v>
      </c>
      <c r="AP10" s="40">
        <f>AL10*(1-AM10)*AN10</f>
        <v>29.548614600000001</v>
      </c>
      <c r="AQ10" s="135">
        <f>AL10*(1-AM10)*AO10</f>
        <v>30.877113600000001</v>
      </c>
      <c r="AR10" s="17">
        <v>1.58</v>
      </c>
      <c r="AS10" s="17"/>
      <c r="AT10" s="110">
        <f>AT9+AL10-AS10</f>
        <v>2579.2999999999993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>SUM(D8:D10)</f>
        <v>51720</v>
      </c>
      <c r="E11" s="50"/>
      <c r="F11" s="50">
        <f>SUM(F8:F10)</f>
        <v>44433</v>
      </c>
      <c r="G11" s="51"/>
      <c r="H11" s="51"/>
      <c r="I11" s="50">
        <f>SUM(I8:I10)</f>
        <v>52829</v>
      </c>
      <c r="J11" s="51"/>
      <c r="K11" s="50">
        <f>SUM(K8:K10)</f>
        <v>48821</v>
      </c>
      <c r="L11" s="20">
        <f>IF(K11&gt;0,(K8*L8+K9*L9+K10*L10)/K11,0)</f>
        <v>7.8918764466110902E-2</v>
      </c>
      <c r="M11" s="51">
        <f>M8+M9+M10</f>
        <v>44968</v>
      </c>
      <c r="N11" s="52">
        <f>IF(M11&gt;0,O11/M11,0)</f>
        <v>0.66240553282334091</v>
      </c>
      <c r="O11" s="53">
        <f>O8+O9+O10</f>
        <v>29787.051999999996</v>
      </c>
      <c r="P11" s="20">
        <f>IF(M11&gt;0,Q11/M11,0)</f>
        <v>0.23202541807507562</v>
      </c>
      <c r="Q11" s="53">
        <f>Q8+Q9+Q10</f>
        <v>10433.719000000001</v>
      </c>
      <c r="R11" s="20">
        <f>IF(M11&gt;0,T11/M11,0)</f>
        <v>0.10523185376267567</v>
      </c>
      <c r="S11" s="136"/>
      <c r="T11" s="53">
        <f>T8+T9+T10</f>
        <v>4732.0659999999998</v>
      </c>
      <c r="U11" s="20">
        <f>IF(M11&gt;0,V11/M11,0)</f>
        <v>0.26413405088062625</v>
      </c>
      <c r="V11" s="53">
        <f>V8+V9+V10</f>
        <v>11877.58</v>
      </c>
      <c r="W11" s="20">
        <f>IF(M11&gt;0,X11/M11,0)</f>
        <v>0.4717885829923501</v>
      </c>
      <c r="X11" s="53">
        <f>X8+X9+X10</f>
        <v>21215.388999999999</v>
      </c>
      <c r="Y11" s="20">
        <f>IF(M11&gt;0,Z11/M11,0)</f>
        <v>0.41337195338907673</v>
      </c>
      <c r="Z11" s="53">
        <f>Z8+Z9+Z10</f>
        <v>18588.510000000002</v>
      </c>
      <c r="AA11" s="152">
        <f>IF(M11&gt;0,AB11/M11,0)</f>
        <v>2.4234878135563067E-3</v>
      </c>
      <c r="AB11" s="55">
        <f>SUM(AB8:AB10)</f>
        <v>108.9794</v>
      </c>
      <c r="AC11" s="54">
        <f>IF(M11&gt;0,AD11/M11,0)</f>
        <v>2.5675520370040919E-3</v>
      </c>
      <c r="AD11" s="55">
        <f>SUM(AD8:AD10)</f>
        <v>115.45768000000001</v>
      </c>
      <c r="AE11" s="54">
        <f>IF(M11&gt;0,(AE8*M8+AE9*M9+AE10*M10)/M11,0)</f>
        <v>2.2344875867283402E-3</v>
      </c>
      <c r="AF11" s="54">
        <f>IF(K11&gt;0,(K8*AF8+K9*AF9+K10*AF10)/K11,0)</f>
        <v>3.1660433010384878E-4</v>
      </c>
      <c r="AG11" s="51">
        <f>SUM(AG8:AG10)</f>
        <v>14.23658</v>
      </c>
      <c r="AH11" s="52">
        <f>IF(K11&gt;0,(K8*AH8+K9*AH9+K10*AH10)/K11,0)</f>
        <v>0.20339367690133345</v>
      </c>
      <c r="AI11" s="57">
        <f>SUM(AI8:AI10)</f>
        <v>82.78669020000001</v>
      </c>
      <c r="AJ11" s="52">
        <f>IF(AND(AD11&gt;0),((AD8*AJ8+AD9*AJ9+AD10*AJ10)/AD11),0)</f>
        <v>0.87806333051448737</v>
      </c>
      <c r="AK11" s="56">
        <f t="shared" si="0"/>
        <v>0.85959094285003357</v>
      </c>
      <c r="AL11" s="50">
        <f>SUM(AL8:AL10)</f>
        <v>445</v>
      </c>
      <c r="AM11" s="20">
        <f>IF(AL11&gt;0,(AM8*AL8+AM9*AL9+AM10*AL10)/AL11,0)</f>
        <v>8.3928089887640445E-2</v>
      </c>
      <c r="AN11" s="52">
        <f>IF(K11&gt;0,(AN8*K8+AN9*K9+AN10*K10)/K11,0)</f>
        <v>0.21247689518854593</v>
      </c>
      <c r="AO11" s="136">
        <f>IF(K11&gt;0,(AO8*K8+AO9*K9+AO10*K10)/K11,0)</f>
        <v>0.21961024968763443</v>
      </c>
      <c r="AP11" s="57">
        <f>SUM(AP8:AP10)</f>
        <v>86.243857800000001</v>
      </c>
      <c r="AQ11" s="137">
        <f>SUM(AQ8:AQ10)</f>
        <v>89.200453800000005</v>
      </c>
      <c r="AR11" s="55"/>
      <c r="AS11" s="55">
        <f>SUM(AS8:AS10)</f>
        <v>0</v>
      </c>
      <c r="AT11" s="102"/>
      <c r="AU11" s="103">
        <f>AT10</f>
        <v>2579.2999999999993</v>
      </c>
      <c r="AV11" s="50">
        <f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10" t="s">
        <v>48</v>
      </c>
      <c r="D12" s="11">
        <v>8100</v>
      </c>
      <c r="E12" s="11">
        <v>0</v>
      </c>
      <c r="F12" s="11">
        <v>9925</v>
      </c>
      <c r="G12" s="12">
        <v>1.2</v>
      </c>
      <c r="H12" s="12">
        <v>4.3</v>
      </c>
      <c r="I12" s="11">
        <v>12559</v>
      </c>
      <c r="J12" s="12">
        <v>5.7</v>
      </c>
      <c r="K12" s="11">
        <v>16144</v>
      </c>
      <c r="L12" s="13">
        <v>8.5000000000000006E-2</v>
      </c>
      <c r="M12" s="23">
        <f>ROUND(K12*(1-L12),0)</f>
        <v>14772</v>
      </c>
      <c r="N12" s="14">
        <v>0.58199999999999996</v>
      </c>
      <c r="O12" s="24">
        <f>M12*N12</f>
        <v>8597.3040000000001</v>
      </c>
      <c r="P12" s="13">
        <v>0.32400000000000001</v>
      </c>
      <c r="Q12" s="24">
        <f>M12*P12</f>
        <v>4786.1279999999997</v>
      </c>
      <c r="R12" s="15">
        <v>9.4E-2</v>
      </c>
      <c r="S12" s="143">
        <v>0.25890000000000002</v>
      </c>
      <c r="T12" s="24">
        <f>M12*R12</f>
        <v>1388.568</v>
      </c>
      <c r="U12" s="25">
        <v>0.26200000000000001</v>
      </c>
      <c r="V12" s="24">
        <f>M12*U12</f>
        <v>3870.2640000000001</v>
      </c>
      <c r="W12" s="15">
        <v>0.47799999999999998</v>
      </c>
      <c r="X12" s="24">
        <f>M12*W12</f>
        <v>7061.0159999999996</v>
      </c>
      <c r="Y12" s="15">
        <v>0.4</v>
      </c>
      <c r="Z12" s="24">
        <f>Y12*M12</f>
        <v>5908.8</v>
      </c>
      <c r="AA12" s="145">
        <v>2.3400000000000001E-3</v>
      </c>
      <c r="AB12" s="18">
        <f>M12*AA12</f>
        <v>34.566479999999999</v>
      </c>
      <c r="AC12" s="16">
        <v>2.5100000000000001E-3</v>
      </c>
      <c r="AD12" s="17">
        <f>M12*AC12</f>
        <v>37.077719999999999</v>
      </c>
      <c r="AE12" s="26">
        <f>IF(M12&gt;0,(AG12+AP12)/M12,0)</f>
        <v>2.5856640129975636E-3</v>
      </c>
      <c r="AF12" s="16">
        <v>3.2000000000000003E-4</v>
      </c>
      <c r="AG12" s="23">
        <f>AF12*M12</f>
        <v>4.7270400000000006</v>
      </c>
      <c r="AH12" s="114">
        <v>0.21049999999999999</v>
      </c>
      <c r="AI12" s="29">
        <f>AL12*(1-AM12)*AH12</f>
        <v>32.287331999999999</v>
      </c>
      <c r="AJ12" s="27">
        <f>IF(AND(AH12&gt;0,AF12&gt;0,AC12&gt;0),((AC12-AF12)*AH12)/((AH12-AF12)*AC12),0)</f>
        <v>0.87383836051739361</v>
      </c>
      <c r="AK12" s="59">
        <f t="shared" si="0"/>
        <v>0.87752762100017723</v>
      </c>
      <c r="AL12" s="11">
        <v>168</v>
      </c>
      <c r="AM12" s="13">
        <v>8.6999999999999994E-2</v>
      </c>
      <c r="AN12" s="14">
        <v>0.21820000000000001</v>
      </c>
      <c r="AO12" s="130">
        <v>0.22939999999999999</v>
      </c>
      <c r="AP12" s="29">
        <f>AL12*(1-AM12)*AN12</f>
        <v>33.468388800000007</v>
      </c>
      <c r="AQ12" s="131">
        <f>AL12*(1-AM12)*AO12</f>
        <v>35.186289600000002</v>
      </c>
      <c r="AR12" s="18">
        <v>1.58</v>
      </c>
      <c r="AS12" s="18"/>
      <c r="AT12" s="98">
        <f>AT10+AL12-AS12</f>
        <v>2747.2999999999993</v>
      </c>
      <c r="AU12" s="99"/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10" t="s">
        <v>53</v>
      </c>
      <c r="D13" s="33">
        <v>19955</v>
      </c>
      <c r="E13" s="33">
        <v>2</v>
      </c>
      <c r="F13" s="33">
        <v>15570</v>
      </c>
      <c r="G13" s="34">
        <v>1.9</v>
      </c>
      <c r="H13" s="34">
        <v>5.9</v>
      </c>
      <c r="I13" s="33">
        <v>18063</v>
      </c>
      <c r="J13" s="34">
        <v>5</v>
      </c>
      <c r="K13" s="33">
        <v>16028</v>
      </c>
      <c r="L13" s="35">
        <v>7.6999999999999999E-2</v>
      </c>
      <c r="M13" s="36">
        <f>ROUND(K13*(1-L13),0)</f>
        <v>14794</v>
      </c>
      <c r="N13" s="37">
        <v>0.53200000000000003</v>
      </c>
      <c r="O13" s="24">
        <f>M13*N13</f>
        <v>7870.4080000000004</v>
      </c>
      <c r="P13" s="35">
        <v>0.37</v>
      </c>
      <c r="Q13" s="24">
        <f>M13*P13</f>
        <v>5473.78</v>
      </c>
      <c r="R13" s="38">
        <v>9.8000000000000004E-2</v>
      </c>
      <c r="S13" s="134">
        <v>0.25490000000000002</v>
      </c>
      <c r="T13" s="24">
        <f>M13*R13</f>
        <v>1449.8120000000001</v>
      </c>
      <c r="U13" s="27">
        <v>0.253</v>
      </c>
      <c r="V13" s="24">
        <f>M13*U13</f>
        <v>3742.8820000000001</v>
      </c>
      <c r="W13" s="38">
        <v>0.47499999999999998</v>
      </c>
      <c r="X13" s="24">
        <f>M13*W13</f>
        <v>7027.15</v>
      </c>
      <c r="Y13" s="38">
        <v>0.42</v>
      </c>
      <c r="Z13" s="24">
        <f>Y13*M13</f>
        <v>6213.48</v>
      </c>
      <c r="AA13" s="146">
        <v>2.5699999999999998E-3</v>
      </c>
      <c r="AB13" s="18">
        <f>M13*AA13</f>
        <v>38.020579999999995</v>
      </c>
      <c r="AC13" s="39">
        <v>2.5799999999999998E-3</v>
      </c>
      <c r="AD13" s="17">
        <f>M13*AC13</f>
        <v>38.168520000000001</v>
      </c>
      <c r="AE13" s="26">
        <f>IF(M13&gt;0,(AG13+AP13)/M13,0)</f>
        <v>2.5566317020413679E-3</v>
      </c>
      <c r="AF13" s="39">
        <v>3.1E-4</v>
      </c>
      <c r="AG13" s="36">
        <f>AF13*M13</f>
        <v>4.5861400000000003</v>
      </c>
      <c r="AH13" s="27">
        <v>0.21160000000000001</v>
      </c>
      <c r="AI13" s="40">
        <f>AL13*(1-AM13)*AH13</f>
        <v>32.069672799999999</v>
      </c>
      <c r="AJ13" s="27">
        <f>IF(AND(AH13&gt;0,AF13&gt;0,AC13&gt;0),((AC13-AF13)*AH13)/((AH13-AF13)*AC13),0)</f>
        <v>0.88113585024586882</v>
      </c>
      <c r="AK13" s="28">
        <f t="shared" si="0"/>
        <v>0.87999065687132838</v>
      </c>
      <c r="AL13" s="33">
        <v>166</v>
      </c>
      <c r="AM13" s="35">
        <v>8.6999999999999994E-2</v>
      </c>
      <c r="AN13" s="37">
        <v>0.21929999999999999</v>
      </c>
      <c r="AO13" s="132">
        <v>0.22259999999999999</v>
      </c>
      <c r="AP13" s="40">
        <f>AL13*(1-AM13)*AN13</f>
        <v>33.236669399999997</v>
      </c>
      <c r="AQ13" s="133">
        <f>AL13*(1-AM13)*AO13</f>
        <v>33.736810800000001</v>
      </c>
      <c r="AR13" s="41">
        <v>1.6</v>
      </c>
      <c r="AS13" s="41"/>
      <c r="AT13" s="110">
        <f>AT12+AL13-AS13</f>
        <v>2913.2999999999993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10" t="s">
        <v>52</v>
      </c>
      <c r="D14" s="42">
        <v>19260</v>
      </c>
      <c r="E14" s="42">
        <v>0</v>
      </c>
      <c r="F14" s="42">
        <v>16569</v>
      </c>
      <c r="G14" s="36">
        <v>2.1</v>
      </c>
      <c r="H14" s="36">
        <v>5.3</v>
      </c>
      <c r="I14" s="42">
        <v>18928</v>
      </c>
      <c r="J14" s="36">
        <v>4.0999999999999996</v>
      </c>
      <c r="K14" s="42">
        <v>16215</v>
      </c>
      <c r="L14" s="38">
        <v>7.4999999999999997E-2</v>
      </c>
      <c r="M14" s="36">
        <f>ROUND(K14*(1-L14),0)</f>
        <v>14999</v>
      </c>
      <c r="N14" s="27">
        <v>0.64400000000000002</v>
      </c>
      <c r="O14" s="24">
        <f>M14*N14</f>
        <v>9659.3559999999998</v>
      </c>
      <c r="P14" s="38">
        <v>0.27100000000000002</v>
      </c>
      <c r="Q14" s="24">
        <f>M14*P14</f>
        <v>4064.7290000000003</v>
      </c>
      <c r="R14" s="38">
        <v>8.5000000000000006E-2</v>
      </c>
      <c r="S14" s="134">
        <v>0.25580000000000003</v>
      </c>
      <c r="T14" s="24">
        <f>M14*R14</f>
        <v>1274.9150000000002</v>
      </c>
      <c r="U14" s="27">
        <v>0.252</v>
      </c>
      <c r="V14" s="24">
        <f>M14*U14</f>
        <v>3779.748</v>
      </c>
      <c r="W14" s="38">
        <v>0.47199999999999998</v>
      </c>
      <c r="X14" s="24">
        <f>M14*W14</f>
        <v>7079.5279999999993</v>
      </c>
      <c r="Y14" s="38">
        <v>0.41</v>
      </c>
      <c r="Z14" s="24">
        <f>Y14*M14</f>
        <v>6149.5899999999992</v>
      </c>
      <c r="AA14" s="147">
        <v>2.6099999999999999E-3</v>
      </c>
      <c r="AB14" s="148">
        <f>M14*AA14</f>
        <v>39.147390000000001</v>
      </c>
      <c r="AC14" s="46">
        <v>2.6700000000000001E-3</v>
      </c>
      <c r="AD14" s="17">
        <f>M14*AC14</f>
        <v>40.047330000000002</v>
      </c>
      <c r="AE14" s="26">
        <f>IF(M14&gt;0,(AG14+AP14)/M14,0)</f>
        <v>2.6444989665977735E-3</v>
      </c>
      <c r="AF14" s="46">
        <v>3.2000000000000003E-4</v>
      </c>
      <c r="AG14" s="36">
        <f>AF14*M14</f>
        <v>4.7996800000000004</v>
      </c>
      <c r="AH14" s="27">
        <v>0.2072</v>
      </c>
      <c r="AI14" s="40">
        <f>AL14*(1-AM14)*AH14</f>
        <v>33.367488000000002</v>
      </c>
      <c r="AJ14" s="27">
        <f>IF(AND(AH14&gt;0,AF14&gt;0,AC14&gt;0),((AC14-AF14)*AH14)/((AH14-AF14)*AC14),0)</f>
        <v>0.8815112200236942</v>
      </c>
      <c r="AK14" s="28">
        <f t="shared" si="0"/>
        <v>0.88029522068716581</v>
      </c>
      <c r="AL14" s="42">
        <v>176</v>
      </c>
      <c r="AM14" s="38">
        <v>8.5000000000000006E-2</v>
      </c>
      <c r="AN14" s="27">
        <v>0.2165</v>
      </c>
      <c r="AO14" s="134">
        <v>0.2228</v>
      </c>
      <c r="AP14" s="40">
        <f>AL14*(1-AM14)*AN14</f>
        <v>34.865160000000003</v>
      </c>
      <c r="AQ14" s="135">
        <f>AL14*(1-AM14)*AO14</f>
        <v>35.879712000000005</v>
      </c>
      <c r="AR14" s="17">
        <v>1.58</v>
      </c>
      <c r="AS14" s="17"/>
      <c r="AT14" s="110">
        <f>AT13+AL14-AS14</f>
        <v>3089.2999999999993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>SUM(D12:D14)</f>
        <v>47315</v>
      </c>
      <c r="E15" s="50"/>
      <c r="F15" s="50">
        <f>SUM(F12:F14)</f>
        <v>42064</v>
      </c>
      <c r="G15" s="51"/>
      <c r="H15" s="51"/>
      <c r="I15" s="50">
        <f>SUM(I12:I14)</f>
        <v>49550</v>
      </c>
      <c r="J15" s="51"/>
      <c r="K15" s="50">
        <f>SUM(K12:K14)</f>
        <v>48387</v>
      </c>
      <c r="L15" s="20">
        <f>IF(K15&gt;0,(K12*L12+K13*L13+K14*L14)/K15,0)</f>
        <v>7.8998925331183995E-2</v>
      </c>
      <c r="M15" s="51">
        <f>M12+M13+M14</f>
        <v>44565</v>
      </c>
      <c r="N15" s="52">
        <f>IF(M15&gt;0,O15/M15,0)</f>
        <v>0.58626877594524851</v>
      </c>
      <c r="O15" s="53">
        <f>O12+O13+O14</f>
        <v>26127.067999999999</v>
      </c>
      <c r="P15" s="20">
        <f>IF(M15&gt;0,Q15/M15,0)</f>
        <v>0.32143244698754625</v>
      </c>
      <c r="Q15" s="53">
        <f>Q12+Q13+Q14</f>
        <v>14324.636999999999</v>
      </c>
      <c r="R15" s="20">
        <f>IF(M15&gt;0,T15/M15,0)</f>
        <v>9.2298777067205212E-2</v>
      </c>
      <c r="S15" s="136"/>
      <c r="T15" s="53">
        <f>T12+T13+T14</f>
        <v>4113.2950000000001</v>
      </c>
      <c r="U15" s="20">
        <f>IF(M15&gt;0,V15/M15,0)</f>
        <v>0.25564667339840685</v>
      </c>
      <c r="V15" s="53">
        <f>V12+V13+V14</f>
        <v>11392.894</v>
      </c>
      <c r="W15" s="20">
        <f>IF(M15&gt;0,X15/M15,0)</f>
        <v>0.47498471894984851</v>
      </c>
      <c r="X15" s="53">
        <f>X12+X13+X14</f>
        <v>21167.694</v>
      </c>
      <c r="Y15" s="20">
        <f>IF(M15&gt;0,Z15/M15,0)</f>
        <v>0.41000493660944687</v>
      </c>
      <c r="Z15" s="53">
        <f>Z12+Z13+Z14</f>
        <v>18271.87</v>
      </c>
      <c r="AA15" s="152">
        <f>IF(M15&gt;0,AB15/M15,0)</f>
        <v>2.5072242791428249E-3</v>
      </c>
      <c r="AB15" s="55">
        <f>SUM(AB12:AB14)</f>
        <v>111.73445</v>
      </c>
      <c r="AC15" s="54">
        <f>IF(M15&gt;0,AD15/M15,0)</f>
        <v>2.5870878492090204E-3</v>
      </c>
      <c r="AD15" s="55">
        <f>SUM(AD12:AD14)</f>
        <v>115.29357</v>
      </c>
      <c r="AE15" s="54">
        <f>IF(M15&gt;0,(AE12*M12+AE13*M13+AE14*M14)/M15,0)</f>
        <v>2.5958280758442728E-3</v>
      </c>
      <c r="AF15" s="54">
        <f>IF(K15&gt;0,(K12*AF12+K13*AF13+K14*AF14)/K15,0)</f>
        <v>3.1668754004174674E-4</v>
      </c>
      <c r="AG15" s="51">
        <f>SUM(AG12:AG14)</f>
        <v>14.112860000000001</v>
      </c>
      <c r="AH15" s="52">
        <f>IF(K15&gt;0,(K12*AH12+K13*AH13+K14*AH14)/K15,0)</f>
        <v>0.20975850538367743</v>
      </c>
      <c r="AI15" s="57">
        <f>SUM(AI12:AI14)</f>
        <v>97.724492800000007</v>
      </c>
      <c r="AJ15" s="52">
        <f>IF(AND(AD15&gt;0),((AD12*AJ12+AD13*AJ13+AD14*AJ14)/AD15),0)</f>
        <v>0.87891940640176991</v>
      </c>
      <c r="AK15" s="56">
        <f t="shared" si="0"/>
        <v>0.87927869766685396</v>
      </c>
      <c r="AL15" s="50">
        <f>SUM(AL12:AL14)</f>
        <v>510</v>
      </c>
      <c r="AM15" s="20">
        <f>IF(AL15&gt;0,(AM12*AL12+AM13*AL13+AM14*AL14)/AL15,0)</f>
        <v>8.6309803921568631E-2</v>
      </c>
      <c r="AN15" s="52">
        <f>IF(K15&gt;0,(AN12*K12+AN13*K13+AN14*K14)/K15,0)</f>
        <v>0.2179946824560316</v>
      </c>
      <c r="AO15" s="136">
        <f>IF(K15&gt;0,(AO12*K12+AO13*K13+AO14*K14)/K15,0)</f>
        <v>0.22493579680492692</v>
      </c>
      <c r="AP15" s="57">
        <f>SUM(AP12:AP14)</f>
        <v>101.5702182</v>
      </c>
      <c r="AQ15" s="137">
        <f>SUM(AQ12:AQ14)</f>
        <v>104.80281240000002</v>
      </c>
      <c r="AR15" s="55"/>
      <c r="AS15" s="55">
        <f>SUM(AS12:AS14)</f>
        <v>0</v>
      </c>
      <c r="AT15" s="102"/>
      <c r="AU15" s="103">
        <f>AT14</f>
        <v>3089.2999999999993</v>
      </c>
      <c r="AV15" s="50">
        <f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53</v>
      </c>
      <c r="D16" s="11">
        <v>5149</v>
      </c>
      <c r="E16" s="11">
        <v>1</v>
      </c>
      <c r="F16" s="11">
        <v>9760</v>
      </c>
      <c r="G16" s="12">
        <v>1.5</v>
      </c>
      <c r="H16" s="12">
        <v>3.8</v>
      </c>
      <c r="I16" s="11">
        <v>11453</v>
      </c>
      <c r="J16" s="12">
        <v>5</v>
      </c>
      <c r="K16" s="11">
        <v>14591</v>
      </c>
      <c r="L16" s="13">
        <v>6.4000000000000001E-2</v>
      </c>
      <c r="M16" s="23">
        <f>ROUND(K16*(1-L16),0)</f>
        <v>13657</v>
      </c>
      <c r="N16" s="14">
        <v>0.68799999999999994</v>
      </c>
      <c r="O16" s="24">
        <f>M16*N16</f>
        <v>9396.0159999999996</v>
      </c>
      <c r="P16" s="13">
        <v>0.23100000000000001</v>
      </c>
      <c r="Q16" s="24">
        <f>M16*P16</f>
        <v>3154.7670000000003</v>
      </c>
      <c r="R16" s="15">
        <v>8.1000000000000003E-2</v>
      </c>
      <c r="S16" s="143">
        <v>0.26419999999999999</v>
      </c>
      <c r="T16" s="24">
        <f>M16*R16</f>
        <v>1106.2170000000001</v>
      </c>
      <c r="U16" s="25">
        <v>0.252</v>
      </c>
      <c r="V16" s="24">
        <f>M16*U16</f>
        <v>3441.5639999999999</v>
      </c>
      <c r="W16" s="15">
        <v>0.47399999999999998</v>
      </c>
      <c r="X16" s="24">
        <f>M16*W16</f>
        <v>6473.4179999999997</v>
      </c>
      <c r="Y16" s="15">
        <v>0.4</v>
      </c>
      <c r="Z16" s="24">
        <f>Y16*M16</f>
        <v>5462.8</v>
      </c>
      <c r="AA16" s="145">
        <v>2.6099999999999999E-3</v>
      </c>
      <c r="AB16" s="18">
        <f>M16*AA16</f>
        <v>35.644770000000001</v>
      </c>
      <c r="AC16" s="16">
        <v>2.66E-3</v>
      </c>
      <c r="AD16" s="17">
        <f>M16*AC16</f>
        <v>36.327620000000003</v>
      </c>
      <c r="AE16" s="26">
        <f>IF(M16&gt;0,(AG16+AP16)/M16,0)</f>
        <v>2.6000861462986014E-3</v>
      </c>
      <c r="AF16" s="16">
        <v>3.1E-4</v>
      </c>
      <c r="AG16" s="23">
        <f>AF16*M16</f>
        <v>4.23367</v>
      </c>
      <c r="AH16" s="114">
        <v>0.21249999999999999</v>
      </c>
      <c r="AI16" s="29">
        <f>AL16*(1-AM16)*AH16</f>
        <v>31.693312500000001</v>
      </c>
      <c r="AJ16" s="27">
        <f>IF(AND(AH16&gt;0,AF16&gt;0,AC16&gt;0),((AC16-AF16)*AH16)/((AH16-AF16)*AC16),0)</f>
        <v>0.88474933977103098</v>
      </c>
      <c r="AK16" s="59">
        <f t="shared" si="0"/>
        <v>0.88207715785787022</v>
      </c>
      <c r="AL16" s="11">
        <v>163</v>
      </c>
      <c r="AM16" s="13">
        <v>8.5000000000000006E-2</v>
      </c>
      <c r="AN16" s="14">
        <v>0.2097</v>
      </c>
      <c r="AO16" s="130">
        <v>0.2167</v>
      </c>
      <c r="AP16" s="29">
        <f>AL16*(1-AM16)*AN16</f>
        <v>31.275706500000002</v>
      </c>
      <c r="AQ16" s="131">
        <f>AL16*(1-AM16)*AO16</f>
        <v>32.3197215</v>
      </c>
      <c r="AR16" s="18">
        <v>1.58</v>
      </c>
      <c r="AS16" s="18">
        <v>1105.5</v>
      </c>
      <c r="AT16" s="98">
        <f>AT14+AL16-AS16</f>
        <v>2146.7999999999993</v>
      </c>
      <c r="AU16" s="99"/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49</v>
      </c>
      <c r="D17" s="33">
        <v>20900</v>
      </c>
      <c r="E17" s="33">
        <v>2</v>
      </c>
      <c r="F17" s="33">
        <v>15058</v>
      </c>
      <c r="G17" s="34">
        <v>1.7</v>
      </c>
      <c r="H17" s="34">
        <v>5.0999999999999996</v>
      </c>
      <c r="I17" s="33">
        <v>15824</v>
      </c>
      <c r="J17" s="34">
        <v>4.5999999999999996</v>
      </c>
      <c r="K17" s="33">
        <v>14711</v>
      </c>
      <c r="L17" s="35">
        <v>6.0999999999999999E-2</v>
      </c>
      <c r="M17" s="36">
        <f>ROUND(K17*(1-L17),0)</f>
        <v>13814</v>
      </c>
      <c r="N17" s="37">
        <v>0.61299999999999999</v>
      </c>
      <c r="O17" s="24">
        <f>M17*N17</f>
        <v>8467.982</v>
      </c>
      <c r="P17" s="35">
        <v>0.27200000000000002</v>
      </c>
      <c r="Q17" s="24">
        <f>M17*P17</f>
        <v>3757.4080000000004</v>
      </c>
      <c r="R17" s="38">
        <v>0.115</v>
      </c>
      <c r="S17" s="134">
        <v>0.26369999999999999</v>
      </c>
      <c r="T17" s="24">
        <f>M17*R17</f>
        <v>1588.6100000000001</v>
      </c>
      <c r="U17" s="27">
        <v>0.26100000000000001</v>
      </c>
      <c r="V17" s="24">
        <f>M17*U17</f>
        <v>3605.4540000000002</v>
      </c>
      <c r="W17" s="38">
        <v>0.46500000000000002</v>
      </c>
      <c r="X17" s="24">
        <f>M17*W17</f>
        <v>6423.51</v>
      </c>
      <c r="Y17" s="38">
        <v>0.41</v>
      </c>
      <c r="Z17" s="24">
        <f>Y17*M17</f>
        <v>5663.74</v>
      </c>
      <c r="AA17" s="146">
        <v>2.5699999999999998E-3</v>
      </c>
      <c r="AB17" s="18">
        <f>M17*AA17</f>
        <v>35.501979999999996</v>
      </c>
      <c r="AC17" s="39">
        <v>2.5999999999999999E-3</v>
      </c>
      <c r="AD17" s="17">
        <f>M17*AC17</f>
        <v>35.916399999999996</v>
      </c>
      <c r="AE17" s="26">
        <f>IF(M17&gt;0,(AG17+AP17)/M17,0)</f>
        <v>3.0188180396699005E-3</v>
      </c>
      <c r="AF17" s="39">
        <v>2.9999999999999997E-4</v>
      </c>
      <c r="AG17" s="36">
        <f>AF17*M17</f>
        <v>4.1441999999999997</v>
      </c>
      <c r="AH17" s="27">
        <v>0.21390000000000001</v>
      </c>
      <c r="AI17" s="40">
        <f>AL17*(1-AM17)*AH17</f>
        <v>36.483211800000007</v>
      </c>
      <c r="AJ17" s="27">
        <f>IF(AND(AH17&gt;0,AF17&gt;0,AC17&gt;0),((AC17-AF17)*AH17)/((AH17-AF17)*AC17),0)</f>
        <v>0.88585782195332763</v>
      </c>
      <c r="AK17" s="28">
        <f t="shared" si="0"/>
        <v>0.90185203911685752</v>
      </c>
      <c r="AL17" s="33">
        <v>186</v>
      </c>
      <c r="AM17" s="35">
        <v>8.3000000000000004E-2</v>
      </c>
      <c r="AN17" s="37">
        <v>0.22020000000000001</v>
      </c>
      <c r="AO17" s="132">
        <v>0.22420000000000001</v>
      </c>
      <c r="AP17" s="40">
        <f>AL17*(1-AM17)*AN17</f>
        <v>37.557752400000005</v>
      </c>
      <c r="AQ17" s="133">
        <f>AL17*(1-AM17)*AO17</f>
        <v>38.240000400000007</v>
      </c>
      <c r="AR17" s="41">
        <v>1.65</v>
      </c>
      <c r="AS17" s="41"/>
      <c r="AT17" s="110">
        <f>AT16+AL17-AS17</f>
        <v>2332.7999999999993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10" t="s">
        <v>48</v>
      </c>
      <c r="D18" s="42">
        <v>16761</v>
      </c>
      <c r="E18" s="42">
        <v>1</v>
      </c>
      <c r="F18" s="42">
        <v>15780</v>
      </c>
      <c r="G18" s="36">
        <v>0.8</v>
      </c>
      <c r="H18" s="36">
        <v>4.3</v>
      </c>
      <c r="I18" s="42">
        <v>16697</v>
      </c>
      <c r="J18" s="36">
        <v>3.8</v>
      </c>
      <c r="K18" s="42">
        <v>14454</v>
      </c>
      <c r="L18" s="38">
        <v>7.1999999999999995E-2</v>
      </c>
      <c r="M18" s="36">
        <f>ROUND(K18*(1-L18),0)</f>
        <v>13413</v>
      </c>
      <c r="N18" s="27">
        <v>0.67100000000000004</v>
      </c>
      <c r="O18" s="24">
        <f>M18*N18</f>
        <v>9000.1230000000014</v>
      </c>
      <c r="P18" s="38">
        <v>0.22</v>
      </c>
      <c r="Q18" s="24">
        <f>M18*P18</f>
        <v>2950.86</v>
      </c>
      <c r="R18" s="38">
        <v>0.109</v>
      </c>
      <c r="S18" s="134">
        <v>0.26</v>
      </c>
      <c r="T18" s="24">
        <f>M18*R18</f>
        <v>1462.0170000000001</v>
      </c>
      <c r="U18" s="27">
        <v>0.248</v>
      </c>
      <c r="V18" s="24">
        <f>M18*U18</f>
        <v>3326.424</v>
      </c>
      <c r="W18" s="38">
        <v>0.47599999999999998</v>
      </c>
      <c r="X18" s="24">
        <f>M18*W18</f>
        <v>6384.5879999999997</v>
      </c>
      <c r="Y18" s="38">
        <v>0.41</v>
      </c>
      <c r="Z18" s="24">
        <f>Y18*M18</f>
        <v>5499.33</v>
      </c>
      <c r="AA18" s="147">
        <v>2.5400000000000002E-3</v>
      </c>
      <c r="AB18" s="148">
        <f>M18*AA18</f>
        <v>34.069020000000002</v>
      </c>
      <c r="AC18" s="46">
        <v>2.48E-3</v>
      </c>
      <c r="AD18" s="17">
        <f>M18*AC18</f>
        <v>33.264240000000001</v>
      </c>
      <c r="AE18" s="26">
        <f>IF(M18&gt;0,(AG18+AP18)/M18,0)</f>
        <v>2.58821696861254E-3</v>
      </c>
      <c r="AF18" s="46">
        <v>2.9E-4</v>
      </c>
      <c r="AG18" s="36">
        <f>AF18*M18</f>
        <v>3.8897699999999999</v>
      </c>
      <c r="AH18" s="27">
        <v>0.2104</v>
      </c>
      <c r="AI18" s="40">
        <f>AL18*(1-AM18)*AH18</f>
        <v>28.622184800000003</v>
      </c>
      <c r="AJ18" s="27">
        <f>IF(AND(AH18&gt;0,AF18&gt;0,AC18&gt;0),((AC18-AF18)*AH18)/((AH18-AF18)*AC18),0)</f>
        <v>0.88428334773950978</v>
      </c>
      <c r="AK18" s="28">
        <f t="shared" si="0"/>
        <v>0.88909160104823981</v>
      </c>
      <c r="AL18" s="42">
        <v>149</v>
      </c>
      <c r="AM18" s="38">
        <v>8.6999999999999994E-2</v>
      </c>
      <c r="AN18" s="27">
        <v>0.2266</v>
      </c>
      <c r="AO18" s="134">
        <v>0.23150000000000001</v>
      </c>
      <c r="AP18" s="40">
        <f>AL18*(1-AM18)*AN18</f>
        <v>30.825984200000001</v>
      </c>
      <c r="AQ18" s="135">
        <f>AL18*(1-AM18)*AO18</f>
        <v>31.492565500000001</v>
      </c>
      <c r="AR18" s="17">
        <v>1.55</v>
      </c>
      <c r="AS18" s="17"/>
      <c r="AT18" s="110">
        <f>AT17+AL18-AS18</f>
        <v>2481.7999999999993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>SUM(D16:D18)</f>
        <v>42810</v>
      </c>
      <c r="E19" s="50"/>
      <c r="F19" s="50">
        <f>SUM(F16:F18)</f>
        <v>40598</v>
      </c>
      <c r="G19" s="51"/>
      <c r="H19" s="51"/>
      <c r="I19" s="50">
        <f>SUM(I16:I18)</f>
        <v>43974</v>
      </c>
      <c r="J19" s="51"/>
      <c r="K19" s="50">
        <f>SUM(K16:K18)</f>
        <v>43756</v>
      </c>
      <c r="L19" s="20">
        <f>IF(K19&gt;0,(K16*L16+K17*L17+K18*L18)/K19,0)</f>
        <v>6.5634038760398569E-2</v>
      </c>
      <c r="M19" s="51">
        <f>M16+M17+M18</f>
        <v>40884</v>
      </c>
      <c r="N19" s="52">
        <f>IF(M19&gt;0,O19/M19,0)</f>
        <v>0.65708152333431169</v>
      </c>
      <c r="O19" s="53">
        <f>O16+O17+O18</f>
        <v>26864.120999999999</v>
      </c>
      <c r="P19" s="20">
        <f>IF(M19&gt;0,Q19/M19,0)</f>
        <v>0.24124437432736526</v>
      </c>
      <c r="Q19" s="53">
        <f>Q16+Q17+Q18</f>
        <v>9863.0350000000017</v>
      </c>
      <c r="R19" s="20">
        <f>IF(M19&gt;0,T19/M19,0)</f>
        <v>0.10167410233832307</v>
      </c>
      <c r="S19" s="136"/>
      <c r="T19" s="53">
        <f>T16+T17+T18</f>
        <v>4156.8440000000001</v>
      </c>
      <c r="U19" s="20">
        <f>IF(M19&gt;0,V19/M19,0)</f>
        <v>0.25372864690343411</v>
      </c>
      <c r="V19" s="53">
        <f>V16+V17+V18</f>
        <v>10373.441999999999</v>
      </c>
      <c r="W19" s="20">
        <f>IF(M19&gt;0,X19/M19,0)</f>
        <v>0.47161520399178164</v>
      </c>
      <c r="X19" s="53">
        <f>X16+X17+X18</f>
        <v>19281.516</v>
      </c>
      <c r="Y19" s="20">
        <f>IF(M19&gt;0,Z19/M19,0)</f>
        <v>0.40665957342725767</v>
      </c>
      <c r="Z19" s="53">
        <f>Z16+Z17+Z18</f>
        <v>16625.870000000003</v>
      </c>
      <c r="AA19" s="152">
        <f>IF(M19&gt;0,AB19/M19,0)</f>
        <v>2.5735194697192052E-3</v>
      </c>
      <c r="AB19" s="55">
        <f>SUM(AB16:AB18)</f>
        <v>105.21576999999999</v>
      </c>
      <c r="AC19" s="54">
        <f>IF(M19&gt;0,AD19/M19,0)</f>
        <v>2.5806736131493983E-3</v>
      </c>
      <c r="AD19" s="55">
        <f>SUM(AD16:AD18)</f>
        <v>105.50826000000001</v>
      </c>
      <c r="AE19" s="54">
        <f>IF(M19&gt;0,(AE16*M16+AE17*M17+AE18*M18)/M19,0)</f>
        <v>2.7376744716759611E-3</v>
      </c>
      <c r="AF19" s="54">
        <f>IF(K19&gt;0,(K16*AF16+K17*AF17+K18*AF18)/K19,0)</f>
        <v>3.0003130999177251E-4</v>
      </c>
      <c r="AG19" s="51">
        <f>SUM(AG16:AG18)</f>
        <v>12.26764</v>
      </c>
      <c r="AH19" s="52">
        <f>IF(K19&gt;0,(K16*AH16+K17*AH17+K18*AH18)/K19,0)</f>
        <v>0.21227699058414845</v>
      </c>
      <c r="AI19" s="57">
        <f>SUM(AI16:AI18)</f>
        <v>96.798709100000011</v>
      </c>
      <c r="AJ19" s="52">
        <f>IF(AND(AD19&gt;0),((AD16*AJ16+AD17*AJ17+AD18*AJ18)/AD19),0)</f>
        <v>0.88497976550905022</v>
      </c>
      <c r="AK19" s="56">
        <f t="shared" si="0"/>
        <v>0.89162908873292168</v>
      </c>
      <c r="AL19" s="50">
        <f>SUM(AL16:AL18)</f>
        <v>498</v>
      </c>
      <c r="AM19" s="20">
        <f>IF(AL19&gt;0,(AM16*AL16+AM17*AL17+AM18*AL18)/AL19,0)</f>
        <v>8.4851405622489967E-2</v>
      </c>
      <c r="AN19" s="52">
        <f>IF(K19&gt;0,(AN16*K16+AN17*K17+AN18*K18)/K19,0)</f>
        <v>0.21881276396379923</v>
      </c>
      <c r="AO19" s="136">
        <f>IF(K19&gt;0,(AO16*K16+AO17*K17+AO18*K18)/K19,0)</f>
        <v>0.22411045113812963</v>
      </c>
      <c r="AP19" s="57">
        <f>SUM(AP16:AP18)</f>
        <v>99.659443100000004</v>
      </c>
      <c r="AQ19" s="137">
        <f>SUM(AQ16:AQ18)</f>
        <v>102.0522874</v>
      </c>
      <c r="AR19" s="55"/>
      <c r="AS19" s="55">
        <f>SUM(AS16:AS18)</f>
        <v>1105.5</v>
      </c>
      <c r="AT19" s="102"/>
      <c r="AU19" s="103">
        <f>AT18</f>
        <v>2481.7999999999993</v>
      </c>
      <c r="AV19" s="50">
        <f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53</v>
      </c>
      <c r="D20" s="11">
        <v>4068</v>
      </c>
      <c r="E20" s="11">
        <v>1</v>
      </c>
      <c r="F20" s="11">
        <v>13902</v>
      </c>
      <c r="G20" s="12">
        <v>0.9</v>
      </c>
      <c r="H20" s="12">
        <v>5.0999999999999996</v>
      </c>
      <c r="I20" s="11">
        <v>14360</v>
      </c>
      <c r="J20" s="12">
        <v>4</v>
      </c>
      <c r="K20" s="11">
        <v>14529</v>
      </c>
      <c r="L20" s="13">
        <v>6.3E-2</v>
      </c>
      <c r="M20" s="23">
        <f>ROUND(K20*(1-L20),0)</f>
        <v>13614</v>
      </c>
      <c r="N20" s="14">
        <v>0.64900000000000002</v>
      </c>
      <c r="O20" s="24">
        <f>M20*N20</f>
        <v>8835.4860000000008</v>
      </c>
      <c r="P20" s="13">
        <v>0.24</v>
      </c>
      <c r="Q20" s="24">
        <f>M20*P20</f>
        <v>3267.3599999999997</v>
      </c>
      <c r="R20" s="15">
        <v>0.111</v>
      </c>
      <c r="S20" s="143">
        <v>0.25659999999999999</v>
      </c>
      <c r="T20" s="24">
        <f>M20*R20</f>
        <v>1511.154</v>
      </c>
      <c r="U20" s="25">
        <v>0.247</v>
      </c>
      <c r="V20" s="24">
        <f>M20*U20</f>
        <v>3362.6579999999999</v>
      </c>
      <c r="W20" s="15">
        <v>0.48</v>
      </c>
      <c r="X20" s="24">
        <f>M20*W20</f>
        <v>6534.7199999999993</v>
      </c>
      <c r="Y20" s="15">
        <v>0.41</v>
      </c>
      <c r="Z20" s="24">
        <f>Y20*M20</f>
        <v>5581.74</v>
      </c>
      <c r="AA20" s="145">
        <v>2.2499999999999998E-3</v>
      </c>
      <c r="AB20" s="18">
        <f>M20*AA20</f>
        <v>30.631499999999999</v>
      </c>
      <c r="AC20" s="16">
        <v>2.4199999999999998E-3</v>
      </c>
      <c r="AD20" s="17">
        <f>M20*AC20</f>
        <v>32.945879999999995</v>
      </c>
      <c r="AE20" s="26">
        <f>IF(M20&gt;0,(AG20+AP20)/M20,0)</f>
        <v>2.517426355222565E-3</v>
      </c>
      <c r="AF20" s="16">
        <v>2.9E-4</v>
      </c>
      <c r="AG20" s="23">
        <f>AF20*M20</f>
        <v>3.9480599999999999</v>
      </c>
      <c r="AH20" s="114">
        <v>0.21190000000000001</v>
      </c>
      <c r="AI20" s="29">
        <f>AL20*(1-AM20)*AH20</f>
        <v>29.181172800000006</v>
      </c>
      <c r="AJ20" s="27">
        <f>IF(AND(AH20&gt;0,AF20&gt;0,AC20&gt;0),((AC20-AF20)*AH20)/((AH20-AF20)*AC20),0)</f>
        <v>0.88137150793151764</v>
      </c>
      <c r="AK20" s="59">
        <f t="shared" si="0"/>
        <v>0.88596979417625243</v>
      </c>
      <c r="AL20" s="11">
        <v>151</v>
      </c>
      <c r="AM20" s="13">
        <v>8.7999999999999995E-2</v>
      </c>
      <c r="AN20" s="14">
        <v>0.22020000000000001</v>
      </c>
      <c r="AO20" s="130">
        <v>0.2271</v>
      </c>
      <c r="AP20" s="29">
        <f>AL20*(1-AM20)*AN20</f>
        <v>30.324182400000005</v>
      </c>
      <c r="AQ20" s="131">
        <f>AL20*(1-AM20)*AO20</f>
        <v>31.274395200000004</v>
      </c>
      <c r="AR20" s="18">
        <v>1.55</v>
      </c>
      <c r="AS20" s="18">
        <v>1000.44</v>
      </c>
      <c r="AT20" s="98">
        <f>AT18+AL20-AS20</f>
        <v>1632.3599999999992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10" t="s">
        <v>53</v>
      </c>
      <c r="D21" s="33">
        <v>23500</v>
      </c>
      <c r="E21" s="33">
        <v>1</v>
      </c>
      <c r="F21" s="33">
        <v>14492</v>
      </c>
      <c r="G21" s="34">
        <v>0.8</v>
      </c>
      <c r="H21" s="34">
        <v>3.8</v>
      </c>
      <c r="I21" s="33">
        <v>14921</v>
      </c>
      <c r="J21" s="34">
        <v>3.6</v>
      </c>
      <c r="K21" s="33">
        <v>14528</v>
      </c>
      <c r="L21" s="35">
        <v>8.3000000000000004E-2</v>
      </c>
      <c r="M21" s="36">
        <f>ROUND(K21*(1-L21),0)</f>
        <v>13322</v>
      </c>
      <c r="N21" s="37">
        <v>0.60699999999999998</v>
      </c>
      <c r="O21" s="24">
        <f>M21*N21</f>
        <v>8086.4539999999997</v>
      </c>
      <c r="P21" s="35">
        <v>0.22500000000000001</v>
      </c>
      <c r="Q21" s="24">
        <f>M21*P21</f>
        <v>2997.4500000000003</v>
      </c>
      <c r="R21" s="38">
        <v>0.16800000000000001</v>
      </c>
      <c r="S21" s="134">
        <v>0.24579999999999999</v>
      </c>
      <c r="T21" s="24">
        <f>M21*R21</f>
        <v>2238.096</v>
      </c>
      <c r="U21" s="27">
        <v>0.245</v>
      </c>
      <c r="V21" s="24">
        <f>M21*U21</f>
        <v>3263.89</v>
      </c>
      <c r="W21" s="38">
        <v>0.49099999999999999</v>
      </c>
      <c r="X21" s="24">
        <f>M21*W21</f>
        <v>6541.1019999999999</v>
      </c>
      <c r="Y21" s="38">
        <v>0.42</v>
      </c>
      <c r="Z21" s="24">
        <f>Y21*M21</f>
        <v>5595.24</v>
      </c>
      <c r="AA21" s="146">
        <v>2.32E-3</v>
      </c>
      <c r="AB21" s="18">
        <f>M21*AA21</f>
        <v>30.907039999999999</v>
      </c>
      <c r="AC21" s="39">
        <v>2.4099999999999998E-3</v>
      </c>
      <c r="AD21" s="17">
        <f>M21*AC21</f>
        <v>32.106020000000001</v>
      </c>
      <c r="AE21" s="26">
        <f>IF(M21&gt;0,(AG21+AP21)/M21,0)</f>
        <v>2.466869524095481E-3</v>
      </c>
      <c r="AF21" s="39">
        <v>2.7999999999999998E-4</v>
      </c>
      <c r="AG21" s="36">
        <f>AF21*M21</f>
        <v>3.7301599999999997</v>
      </c>
      <c r="AH21" s="27">
        <v>0.2109</v>
      </c>
      <c r="AI21" s="40">
        <f>AL21*(1-AM21)*AH21</f>
        <v>27.565051799999999</v>
      </c>
      <c r="AJ21" s="27">
        <f>IF(AND(AH21&gt;0,AF21&gt;0,AC21&gt;0),((AC21-AF21)*AH21)/((AH21-AF21)*AC21),0)</f>
        <v>0.88499238170964145</v>
      </c>
      <c r="AK21" s="28">
        <f t="shared" si="0"/>
        <v>0.88761080991754426</v>
      </c>
      <c r="AL21" s="33">
        <v>143</v>
      </c>
      <c r="AM21" s="35">
        <v>8.5999999999999993E-2</v>
      </c>
      <c r="AN21" s="37">
        <v>0.22289999999999999</v>
      </c>
      <c r="AO21" s="132">
        <v>0.22939999999999999</v>
      </c>
      <c r="AP21" s="40">
        <f>AL21*(1-AM21)*AN21</f>
        <v>29.133475799999999</v>
      </c>
      <c r="AQ21" s="133">
        <f>AL21*(1-AM21)*AO21</f>
        <v>29.983038799999999</v>
      </c>
      <c r="AR21" s="41">
        <v>1.64</v>
      </c>
      <c r="AS21" s="41"/>
      <c r="AT21" s="117">
        <f>AT20+AL21-AS21</f>
        <v>1775.3599999999992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10" t="s">
        <v>48</v>
      </c>
      <c r="D22" s="42">
        <v>14869</v>
      </c>
      <c r="E22" s="42">
        <v>0</v>
      </c>
      <c r="F22" s="42">
        <v>15536</v>
      </c>
      <c r="G22" s="36">
        <v>0.9</v>
      </c>
      <c r="H22" s="36">
        <v>3.9</v>
      </c>
      <c r="I22" s="42">
        <v>15860</v>
      </c>
      <c r="J22" s="36">
        <v>3.6</v>
      </c>
      <c r="K22" s="42">
        <v>14773</v>
      </c>
      <c r="L22" s="38">
        <v>7.1999999999999995E-2</v>
      </c>
      <c r="M22" s="36">
        <f>ROUND(K22*(1-L22),0)</f>
        <v>13709</v>
      </c>
      <c r="N22" s="27">
        <v>0.61199999999999999</v>
      </c>
      <c r="O22" s="24">
        <f>M22*N22</f>
        <v>8389.9079999999994</v>
      </c>
      <c r="P22" s="38">
        <v>0.22800000000000001</v>
      </c>
      <c r="Q22" s="24">
        <f>M22*P22</f>
        <v>3125.652</v>
      </c>
      <c r="R22" s="38">
        <v>0.16</v>
      </c>
      <c r="S22" s="134">
        <v>0.24099999999999999</v>
      </c>
      <c r="T22" s="24">
        <f>M22*R22</f>
        <v>2193.44</v>
      </c>
      <c r="U22" s="27">
        <v>0.23899999999999999</v>
      </c>
      <c r="V22" s="24">
        <f>M22*U22</f>
        <v>3276.451</v>
      </c>
      <c r="W22" s="38">
        <v>0.46700000000000003</v>
      </c>
      <c r="X22" s="24">
        <f>M22*W22</f>
        <v>6402.1030000000001</v>
      </c>
      <c r="Y22" s="38">
        <v>0.42</v>
      </c>
      <c r="Z22" s="24">
        <f>Y22*M22</f>
        <v>5757.78</v>
      </c>
      <c r="AA22" s="147">
        <v>2.2499999999999998E-3</v>
      </c>
      <c r="AB22" s="148">
        <f>M22*AA22</f>
        <v>30.845249999999997</v>
      </c>
      <c r="AC22" s="46">
        <v>2.4199999999999998E-3</v>
      </c>
      <c r="AD22" s="17">
        <f>M22*AC22</f>
        <v>33.175779999999996</v>
      </c>
      <c r="AE22" s="26">
        <f>IF(M22&gt;0,(AG22+AP22)/M22,0)</f>
        <v>2.5383994091472757E-3</v>
      </c>
      <c r="AF22" s="46">
        <v>2.7999999999999998E-4</v>
      </c>
      <c r="AG22" s="36">
        <f>AF22*M22</f>
        <v>3.8385199999999995</v>
      </c>
      <c r="AH22" s="27">
        <v>0.2087</v>
      </c>
      <c r="AI22" s="40">
        <f>AL22*(1-AM22)*AH22</f>
        <v>29.598877500000004</v>
      </c>
      <c r="AJ22" s="27">
        <f>IF(AND(AH22&gt;0,AF22&gt;0,AC22&gt;0),((AC22-AF22)*AH22)/((AH22-AF22)*AC22),0)</f>
        <v>0.88548552232023536</v>
      </c>
      <c r="AK22" s="28">
        <f t="shared" si="0"/>
        <v>0.89083689170145053</v>
      </c>
      <c r="AL22" s="42">
        <v>155</v>
      </c>
      <c r="AM22" s="38">
        <v>8.5000000000000006E-2</v>
      </c>
      <c r="AN22" s="27">
        <v>0.21829999999999999</v>
      </c>
      <c r="AO22" s="134">
        <v>0.22600000000000001</v>
      </c>
      <c r="AP22" s="40">
        <f>AL22*(1-AM22)*AN22</f>
        <v>30.960397500000003</v>
      </c>
      <c r="AQ22" s="135">
        <f>AL22*(1-AM22)*AO22</f>
        <v>32.052450000000007</v>
      </c>
      <c r="AR22" s="17">
        <v>1.6</v>
      </c>
      <c r="AS22" s="17"/>
      <c r="AT22" s="117">
        <f>AT21+AL22-AS22</f>
        <v>1930.3599999999992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>SUM(D20:D22)</f>
        <v>42437</v>
      </c>
      <c r="E23" s="50"/>
      <c r="F23" s="50">
        <f>SUM(F20:F22)</f>
        <v>43930</v>
      </c>
      <c r="G23" s="51"/>
      <c r="H23" s="51"/>
      <c r="I23" s="50">
        <f>SUM(I20:I22)</f>
        <v>45141</v>
      </c>
      <c r="J23" s="51"/>
      <c r="K23" s="50">
        <f>SUM(K20:K22)</f>
        <v>43830</v>
      </c>
      <c r="L23" s="20">
        <f>IF(K23&gt;0,(K20*L20+K21*L21+K22*L22)/K23,0)</f>
        <v>7.2662719598448541E-2</v>
      </c>
      <c r="M23" s="51">
        <f>M20+M21+M22</f>
        <v>40645</v>
      </c>
      <c r="N23" s="52">
        <f>IF(M23&gt;0,O23/M23,0)</f>
        <v>0.62275428712018699</v>
      </c>
      <c r="O23" s="53">
        <f>O20+O21+O22</f>
        <v>25311.848000000002</v>
      </c>
      <c r="P23" s="20">
        <f>IF(M23&gt;0,Q23/M23,0)</f>
        <v>0.23103609300036904</v>
      </c>
      <c r="Q23" s="53">
        <f>Q20+Q21+Q22</f>
        <v>9390.4619999999995</v>
      </c>
      <c r="R23" s="20">
        <f>IF(M23&gt;0,T23/M23,0)</f>
        <v>0.14620961987944397</v>
      </c>
      <c r="S23" s="136"/>
      <c r="T23" s="53">
        <f>T20+T21+T22</f>
        <v>5942.6900000000005</v>
      </c>
      <c r="U23" s="20">
        <f>IF(M23&gt;0,V23/M23,0)</f>
        <v>0.24364618034198549</v>
      </c>
      <c r="V23" s="53">
        <f>V20+V21+V22</f>
        <v>9902.9989999999998</v>
      </c>
      <c r="W23" s="20">
        <f>IF(M23&gt;0,X23/M23,0)</f>
        <v>0.47922069135194978</v>
      </c>
      <c r="X23" s="53">
        <f>X20+X21+X22</f>
        <v>19477.924999999999</v>
      </c>
      <c r="Y23" s="20">
        <f>IF(M23&gt;0,Z23/M23,0)</f>
        <v>0.41665051051789886</v>
      </c>
      <c r="Z23" s="53">
        <f>Z20+Z21+Z22</f>
        <v>16934.759999999998</v>
      </c>
      <c r="AA23" s="152">
        <f>IF(M23&gt;0,AB23/M23,0)</f>
        <v>2.2729435354902198E-3</v>
      </c>
      <c r="AB23" s="55">
        <f>SUM(AB20:AB22)</f>
        <v>92.383789999999991</v>
      </c>
      <c r="AC23" s="54">
        <f>IF(M23&gt;0,AD23/M23,0)</f>
        <v>2.4167223520728254E-3</v>
      </c>
      <c r="AD23" s="55">
        <f>SUM(AD20:AD22)</f>
        <v>98.227679999999992</v>
      </c>
      <c r="AE23" s="54">
        <f>IF(M23&gt;0,(AE20*M20+AE21*M21+AE22*M22)/M23,0)</f>
        <v>2.5079295288473369E-3</v>
      </c>
      <c r="AF23" s="54">
        <f>IF(K23&gt;0,(K20*AF20+K21*AF21+K22*AF22)/K23,0)</f>
        <v>2.8331485284052021E-4</v>
      </c>
      <c r="AG23" s="51">
        <f>SUM(AG20:AG22)</f>
        <v>11.516739999999999</v>
      </c>
      <c r="AH23" s="52">
        <f>IF(K23&gt;0,(K20*AH20+K21*AH21+K22*AH22)/K23,0)</f>
        <v>0.21048997033994976</v>
      </c>
      <c r="AI23" s="57">
        <f>SUM(AI20:AI22)</f>
        <v>86.345102100000005</v>
      </c>
      <c r="AJ23" s="52">
        <f>IF(AND(AD23&gt;0),((AD20*AJ20+AD21*AJ21+AD22*AJ22)/AD23),0)</f>
        <v>0.88394448412534465</v>
      </c>
      <c r="AK23" s="56">
        <f t="shared" si="0"/>
        <v>0.88817379813810193</v>
      </c>
      <c r="AL23" s="50">
        <f>SUM(AL20:AL22)</f>
        <v>449</v>
      </c>
      <c r="AM23" s="20">
        <f>IF(AL23&gt;0,(AM20*AL20+AM21*AL21+AM22*AL22)/AL23,0)</f>
        <v>8.6327394209354105E-2</v>
      </c>
      <c r="AN23" s="52">
        <f>IF(K23&gt;0,(AN20*K20+AN21*K21+AN22*K22)/K23,0)</f>
        <v>0.22045454939539127</v>
      </c>
      <c r="AO23" s="136">
        <f>IF(K23&gt;0,(AO20*K20+AO21*K21+AO22*K22)/K23,0)</f>
        <v>0.22749160620579512</v>
      </c>
      <c r="AP23" s="57">
        <f>SUM(AP20:AP22)</f>
        <v>90.418055700000011</v>
      </c>
      <c r="AQ23" s="137">
        <f>SUM(AQ20:AQ22)</f>
        <v>93.309884000000011</v>
      </c>
      <c r="AR23" s="55"/>
      <c r="AS23" s="55">
        <f>SUM(AS20:AS22)</f>
        <v>1000.44</v>
      </c>
      <c r="AT23" s="102"/>
      <c r="AU23" s="103">
        <f>AT22</f>
        <v>1930.3599999999992</v>
      </c>
      <c r="AV23" s="50">
        <f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10" t="s">
        <v>49</v>
      </c>
      <c r="D24" s="11">
        <v>6456</v>
      </c>
      <c r="E24" s="11">
        <v>0</v>
      </c>
      <c r="F24" s="11">
        <v>9672</v>
      </c>
      <c r="G24" s="12">
        <v>0.6</v>
      </c>
      <c r="H24" s="12">
        <v>4.2</v>
      </c>
      <c r="I24" s="11">
        <v>9357</v>
      </c>
      <c r="J24" s="12">
        <v>6.5</v>
      </c>
      <c r="K24" s="11">
        <v>15832</v>
      </c>
      <c r="L24" s="13">
        <v>7.1999999999999995E-2</v>
      </c>
      <c r="M24" s="23">
        <f>ROUND(K24*(1-L24),0)</f>
        <v>14692</v>
      </c>
      <c r="N24" s="14">
        <v>0.61499999999999999</v>
      </c>
      <c r="O24" s="24">
        <f>M24*N24</f>
        <v>9035.58</v>
      </c>
      <c r="P24" s="13">
        <v>0.21099999999999999</v>
      </c>
      <c r="Q24" s="24">
        <f>M24*P24</f>
        <v>3100.0119999999997</v>
      </c>
      <c r="R24" s="15">
        <v>0.17399999999999999</v>
      </c>
      <c r="S24" s="143">
        <v>0.24690000000000001</v>
      </c>
      <c r="T24" s="24">
        <f>M24*R24</f>
        <v>2556.4079999999999</v>
      </c>
      <c r="U24" s="25">
        <v>0.23699999999999999</v>
      </c>
      <c r="V24" s="24">
        <f>M24*U24</f>
        <v>3482.0039999999999</v>
      </c>
      <c r="W24" s="15">
        <v>0.46800000000000003</v>
      </c>
      <c r="X24" s="24">
        <f>M24*W24</f>
        <v>6875.8560000000007</v>
      </c>
      <c r="Y24" s="15">
        <v>0.4</v>
      </c>
      <c r="Z24" s="24">
        <f>Y24*M24</f>
        <v>5876.8</v>
      </c>
      <c r="AA24" s="145">
        <v>2.2200000000000002E-3</v>
      </c>
      <c r="AB24" s="18">
        <f>M24*AA24</f>
        <v>32.616240000000005</v>
      </c>
      <c r="AC24" s="16">
        <v>2.4199999999999998E-3</v>
      </c>
      <c r="AD24" s="17">
        <f>M24*AC24</f>
        <v>35.554639999999999</v>
      </c>
      <c r="AE24" s="26">
        <f>IF(M24&gt;0,(AG24+AP24)/M24,0)</f>
        <v>2.6154733528450857E-3</v>
      </c>
      <c r="AF24" s="16">
        <v>2.7999999999999998E-4</v>
      </c>
      <c r="AG24" s="23">
        <f>AF24*M24</f>
        <v>4.1137600000000001</v>
      </c>
      <c r="AH24" s="114">
        <v>0.20710000000000001</v>
      </c>
      <c r="AI24" s="29">
        <f>AL24*(1-AM24)*AH24</f>
        <v>32.403901500000003</v>
      </c>
      <c r="AJ24" s="27">
        <f>IF(AND(AH24&gt;0,AF24&gt;0,AC24&gt;0),((AC24-AF24)*AH24)/((AH24-AF24)*AC24),0)</f>
        <v>0.88549471293359272</v>
      </c>
      <c r="AK24" s="59">
        <f t="shared" si="0"/>
        <v>0.89408636909285211</v>
      </c>
      <c r="AL24" s="11">
        <v>171</v>
      </c>
      <c r="AM24" s="13">
        <v>8.5000000000000006E-2</v>
      </c>
      <c r="AN24" s="14">
        <v>0.21929999999999999</v>
      </c>
      <c r="AO24" s="130">
        <v>0.221</v>
      </c>
      <c r="AP24" s="29">
        <f>AL24*(1-AM24)*AN24</f>
        <v>34.312774500000003</v>
      </c>
      <c r="AQ24" s="131">
        <f>AL24*(1-AM24)*AO24</f>
        <v>34.578765000000004</v>
      </c>
      <c r="AR24" s="18">
        <v>1.6</v>
      </c>
      <c r="AS24" s="18">
        <v>1004.98</v>
      </c>
      <c r="AT24" s="98">
        <f>AT22+AL24-AS24</f>
        <v>1096.3799999999992</v>
      </c>
      <c r="AU24" s="99"/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10" t="s">
        <v>49</v>
      </c>
      <c r="D25" s="33">
        <v>20000</v>
      </c>
      <c r="E25" s="33">
        <v>1</v>
      </c>
      <c r="F25" s="33">
        <v>15475</v>
      </c>
      <c r="G25" s="34">
        <v>0.7</v>
      </c>
      <c r="H25" s="34">
        <v>3.9</v>
      </c>
      <c r="I25" s="33">
        <v>15464</v>
      </c>
      <c r="J25" s="34">
        <v>6.1</v>
      </c>
      <c r="K25" s="33">
        <v>16022</v>
      </c>
      <c r="L25" s="35">
        <v>6.8000000000000005E-2</v>
      </c>
      <c r="M25" s="36">
        <f>ROUND(K25*(1-L25),0)</f>
        <v>14933</v>
      </c>
      <c r="N25" s="37">
        <v>0.621</v>
      </c>
      <c r="O25" s="24">
        <f>M25*N25</f>
        <v>9273.393</v>
      </c>
      <c r="P25" s="35">
        <v>0.27400000000000002</v>
      </c>
      <c r="Q25" s="24">
        <f>M25*P25</f>
        <v>4091.6420000000003</v>
      </c>
      <c r="R25" s="38">
        <v>0.105</v>
      </c>
      <c r="S25" s="134">
        <v>0.25259999999999999</v>
      </c>
      <c r="T25" s="24">
        <f>M25*R25</f>
        <v>1567.9649999999999</v>
      </c>
      <c r="U25" s="27">
        <v>0.252</v>
      </c>
      <c r="V25" s="24">
        <f>M25*U25</f>
        <v>3763.116</v>
      </c>
      <c r="W25" s="38">
        <v>0.48799999999999999</v>
      </c>
      <c r="X25" s="24">
        <f>M25*W25</f>
        <v>7287.3040000000001</v>
      </c>
      <c r="Y25" s="38">
        <v>0.41</v>
      </c>
      <c r="Z25" s="24">
        <f>Y25*M25</f>
        <v>6122.53</v>
      </c>
      <c r="AA25" s="146">
        <v>2.3800000000000002E-3</v>
      </c>
      <c r="AB25" s="18">
        <f>M25*AA25</f>
        <v>35.54054</v>
      </c>
      <c r="AC25" s="39">
        <v>2.48E-3</v>
      </c>
      <c r="AD25" s="17">
        <f>M25*AC25</f>
        <v>37.033839999999998</v>
      </c>
      <c r="AE25" s="26">
        <f>IF(M25&gt;0,(AG25+AP25)/M25,0)</f>
        <v>2.5361721020558496E-3</v>
      </c>
      <c r="AF25" s="39">
        <v>2.9E-4</v>
      </c>
      <c r="AG25" s="36">
        <f>AF25*M25</f>
        <v>4.3305699999999998</v>
      </c>
      <c r="AH25" s="27">
        <v>0.20860000000000001</v>
      </c>
      <c r="AI25" s="40">
        <f>AL25*(1-AM25)*AH25</f>
        <v>32.483192000000003</v>
      </c>
      <c r="AJ25" s="27">
        <f>IF(AND(AH25&gt;0,AF25&gt;0,AC25&gt;0),((AC25-AF25)*AH25)/((AH25-AF25)*AC25),0)</f>
        <v>0.88429387962419548</v>
      </c>
      <c r="AK25" s="28">
        <f t="shared" si="0"/>
        <v>0.8868484403899376</v>
      </c>
      <c r="AL25" s="33">
        <v>170</v>
      </c>
      <c r="AM25" s="35">
        <v>8.4000000000000005E-2</v>
      </c>
      <c r="AN25" s="37">
        <v>0.21540000000000001</v>
      </c>
      <c r="AO25" s="132">
        <v>0.21490000000000001</v>
      </c>
      <c r="AP25" s="40">
        <f>AL25*(1-AM25)*AN25</f>
        <v>33.542088</v>
      </c>
      <c r="AQ25" s="133">
        <f>AL25*(1-AM25)*AO25</f>
        <v>33.464227999999999</v>
      </c>
      <c r="AR25" s="41">
        <v>1.6</v>
      </c>
      <c r="AS25" s="41"/>
      <c r="AT25" s="117">
        <f>AT24+AL25-AS25</f>
        <v>1266.3799999999992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10" t="s">
        <v>52</v>
      </c>
      <c r="D26" s="42">
        <v>13198</v>
      </c>
      <c r="E26" s="42">
        <v>1</v>
      </c>
      <c r="F26" s="42">
        <v>15345</v>
      </c>
      <c r="G26" s="36">
        <v>0.3</v>
      </c>
      <c r="H26" s="36">
        <v>3.8</v>
      </c>
      <c r="I26" s="42">
        <v>16970</v>
      </c>
      <c r="J26" s="36">
        <v>5.8</v>
      </c>
      <c r="K26" s="42">
        <v>16504</v>
      </c>
      <c r="L26" s="38">
        <v>7.1999999999999995E-2</v>
      </c>
      <c r="M26" s="36">
        <f>ROUND(K26*(1-L26),0)</f>
        <v>15316</v>
      </c>
      <c r="N26" s="27">
        <v>0.66100000000000003</v>
      </c>
      <c r="O26" s="24">
        <f>M26*N26</f>
        <v>10123.876</v>
      </c>
      <c r="P26" s="38">
        <v>0.23</v>
      </c>
      <c r="Q26" s="24">
        <f>M26*P26</f>
        <v>3522.6800000000003</v>
      </c>
      <c r="R26" s="38">
        <v>0.109</v>
      </c>
      <c r="S26" s="134">
        <v>0.2515</v>
      </c>
      <c r="T26" s="24">
        <f>M26*R26</f>
        <v>1669.444</v>
      </c>
      <c r="U26" s="27">
        <v>0.255</v>
      </c>
      <c r="V26" s="24">
        <f>M26*U26</f>
        <v>3905.58</v>
      </c>
      <c r="W26" s="38">
        <v>0.45500000000000002</v>
      </c>
      <c r="X26" s="24">
        <f>M26*W26</f>
        <v>6968.7800000000007</v>
      </c>
      <c r="Y26" s="38">
        <v>0.42</v>
      </c>
      <c r="Z26" s="24">
        <f>Y26*M26</f>
        <v>6432.7199999999993</v>
      </c>
      <c r="AA26" s="147">
        <v>2.3600000000000001E-3</v>
      </c>
      <c r="AB26" s="148">
        <f>M26*AA26</f>
        <v>36.145760000000003</v>
      </c>
      <c r="AC26" s="46">
        <v>2.47E-3</v>
      </c>
      <c r="AD26" s="17">
        <f>M26*AC26</f>
        <v>37.83052</v>
      </c>
      <c r="AE26" s="26">
        <f>IF(M26&gt;0,(AG26+AP26)/M26,0)</f>
        <v>2.6627605641159568E-3</v>
      </c>
      <c r="AF26" s="46">
        <v>2.9E-4</v>
      </c>
      <c r="AG26" s="36">
        <f>AF26*M26</f>
        <v>4.4416399999999996</v>
      </c>
      <c r="AH26" s="27">
        <v>0.2072</v>
      </c>
      <c r="AI26" s="40">
        <f>AL26*(1-AM26)*AH26</f>
        <v>35.301907200000002</v>
      </c>
      <c r="AJ26" s="27">
        <f>IF(AND(AH26&gt;0,AF26&gt;0,AC26&gt;0),((AC26-AF26)*AH26)/((AH26-AF26)*AC26),0)</f>
        <v>0.88382811122675153</v>
      </c>
      <c r="AK26" s="28">
        <f t="shared" si="0"/>
        <v>0.8923036353898588</v>
      </c>
      <c r="AL26" s="42">
        <v>186</v>
      </c>
      <c r="AM26" s="38">
        <v>8.4000000000000005E-2</v>
      </c>
      <c r="AN26" s="27">
        <v>0.21329999999999999</v>
      </c>
      <c r="AO26" s="134">
        <v>0.21360000000000001</v>
      </c>
      <c r="AP26" s="40">
        <f>AL26*(1-AM26)*AN26</f>
        <v>36.341200799999996</v>
      </c>
      <c r="AQ26" s="135">
        <f>AL26*(1-AM26)*AO26</f>
        <v>36.392313600000001</v>
      </c>
      <c r="AR26" s="17">
        <v>1.6</v>
      </c>
      <c r="AS26" s="17"/>
      <c r="AT26" s="117">
        <f>AT25+AL26-AS26</f>
        <v>1452.3799999999992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>SUM(D24:D26)</f>
        <v>39654</v>
      </c>
      <c r="E27" s="50"/>
      <c r="F27" s="50">
        <f>SUM(F24:F26)</f>
        <v>40492</v>
      </c>
      <c r="G27" s="51"/>
      <c r="H27" s="51"/>
      <c r="I27" s="50">
        <f>SUM(I24:I26)</f>
        <v>41791</v>
      </c>
      <c r="J27" s="51"/>
      <c r="K27" s="50">
        <f>SUM(K24:K26)</f>
        <v>48358</v>
      </c>
      <c r="L27" s="20">
        <f>IF(K27&gt;0,(K24*L24+K25*L25+K26*L26)/K27,0)</f>
        <v>7.0674717730261793E-2</v>
      </c>
      <c r="M27" s="51">
        <f>M24+M25+M26</f>
        <v>44941</v>
      </c>
      <c r="N27" s="52">
        <f>IF(M27&gt;0,O27/M27,0)</f>
        <v>0.63267059032954309</v>
      </c>
      <c r="O27" s="53">
        <f>O24+O25+O26</f>
        <v>28432.848999999998</v>
      </c>
      <c r="P27" s="20">
        <f>IF(M27&gt;0,Q27/M27,0)</f>
        <v>0.23840889165795157</v>
      </c>
      <c r="Q27" s="53">
        <f>Q24+Q25+Q26</f>
        <v>10714.334000000001</v>
      </c>
      <c r="R27" s="20">
        <f>IF(M27&gt;0,T27/M27,0)</f>
        <v>0.12892051801250526</v>
      </c>
      <c r="S27" s="136"/>
      <c r="T27" s="53">
        <f>T24+T25+T26</f>
        <v>5793.8169999999991</v>
      </c>
      <c r="U27" s="20">
        <f>IF(M27&gt;0,V27/M27,0)</f>
        <v>0.24811864444493895</v>
      </c>
      <c r="V27" s="53">
        <f>V24+V25+V26</f>
        <v>11150.7</v>
      </c>
      <c r="W27" s="20">
        <f>IF(M27&gt;0,X27/M27,0)</f>
        <v>0.4702151710019804</v>
      </c>
      <c r="X27" s="53">
        <f>X24+X25+X26</f>
        <v>21131.940000000002</v>
      </c>
      <c r="Y27" s="20">
        <f>IF(M27&gt;0,Z27/M27,0)</f>
        <v>0.41013884871275669</v>
      </c>
      <c r="Z27" s="53">
        <f>Z24+Z25+Z26</f>
        <v>18432.05</v>
      </c>
      <c r="AA27" s="152">
        <f>IF(M27&gt;0,AB27/M27,0)</f>
        <v>2.3208771500411651E-3</v>
      </c>
      <c r="AB27" s="55">
        <f>SUM(AB24:AB26)</f>
        <v>104.30253999999999</v>
      </c>
      <c r="AC27" s="54">
        <f>IF(M27&gt;0,AD27/M27,0)</f>
        <v>2.4569769253020629E-3</v>
      </c>
      <c r="AD27" s="55">
        <f>SUM(AD24:AD26)</f>
        <v>110.41900000000001</v>
      </c>
      <c r="AE27" s="54">
        <f>IF(M27&gt;0,(AE24*M24+AE25*M25+AE26*M26)/M27,0)</f>
        <v>2.6052387196546585E-3</v>
      </c>
      <c r="AF27" s="54">
        <f>IF(K27&gt;0,(K24*AF24+K25*AF25+K26*AF26)/K27,0)</f>
        <v>2.8672608461888412E-4</v>
      </c>
      <c r="AG27" s="51">
        <f>SUM(AG24:AG26)</f>
        <v>12.88597</v>
      </c>
      <c r="AH27" s="52">
        <f>IF(K27&gt;0,(K24*AH24+K25*AH25+K26*AH26)/K27,0)</f>
        <v>0.20763110964059722</v>
      </c>
      <c r="AI27" s="57">
        <f>SUM(AI24:AI26)</f>
        <v>100.18900070000001</v>
      </c>
      <c r="AJ27" s="52">
        <f>IF(AND(AD27&gt;0),((AD24*AJ24+AD25*AJ25+AD26*AJ26)/AD27),0)</f>
        <v>0.88452096857936391</v>
      </c>
      <c r="AK27" s="56">
        <f t="shared" si="0"/>
        <v>0.8911256209797791</v>
      </c>
      <c r="AL27" s="50">
        <f>SUM(AL24:AL26)</f>
        <v>527</v>
      </c>
      <c r="AM27" s="20">
        <f>IF(AL27&gt;0,(AM24*AL24+AM25*AL25+AM26*AL26)/AL27,0)</f>
        <v>8.4324478178368134E-2</v>
      </c>
      <c r="AN27" s="52">
        <f>IF(K27&gt;0,(AN24*K24+AN25*K25+AN26*K26)/K27,0)</f>
        <v>0.21596012242028206</v>
      </c>
      <c r="AO27" s="136">
        <f>IF(K27&gt;0,(AO24*K24+AO25*K25+AO26*K26)/K27,0)</f>
        <v>0.21645341411969063</v>
      </c>
      <c r="AP27" s="57">
        <f>SUM(AP24:AP26)</f>
        <v>104.19606329999999</v>
      </c>
      <c r="AQ27" s="137">
        <f>SUM(AQ24:AQ26)</f>
        <v>104.43530659999999</v>
      </c>
      <c r="AR27" s="55"/>
      <c r="AS27" s="55">
        <f>SUM(AS24:AS26)</f>
        <v>1004.98</v>
      </c>
      <c r="AT27" s="102"/>
      <c r="AU27" s="103">
        <f>AT26</f>
        <v>1452.3799999999992</v>
      </c>
      <c r="AV27" s="50">
        <f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10" t="s">
        <v>49</v>
      </c>
      <c r="D28" s="11">
        <v>5149</v>
      </c>
      <c r="E28" s="11">
        <v>0</v>
      </c>
      <c r="F28" s="11">
        <v>14908</v>
      </c>
      <c r="G28" s="12">
        <v>0.8</v>
      </c>
      <c r="H28" s="12">
        <v>3.8</v>
      </c>
      <c r="I28" s="11">
        <v>14129</v>
      </c>
      <c r="J28" s="12">
        <v>6.9</v>
      </c>
      <c r="K28" s="11">
        <v>16691</v>
      </c>
      <c r="L28" s="13">
        <v>7.6999999999999999E-2</v>
      </c>
      <c r="M28" s="23">
        <f>ROUND(K28*(1-L28),0)</f>
        <v>15406</v>
      </c>
      <c r="N28" s="14">
        <v>0.63800000000000001</v>
      </c>
      <c r="O28" s="24">
        <f>M28*N28</f>
        <v>9829.0280000000002</v>
      </c>
      <c r="P28" s="13">
        <v>0.23699999999999999</v>
      </c>
      <c r="Q28" s="24">
        <f>M28*P28</f>
        <v>3651.2219999999998</v>
      </c>
      <c r="R28" s="15">
        <v>0.125</v>
      </c>
      <c r="S28" s="143">
        <v>0.24909999999999999</v>
      </c>
      <c r="T28" s="24">
        <f>M28*R28</f>
        <v>1925.75</v>
      </c>
      <c r="U28" s="25">
        <v>0.25600000000000001</v>
      </c>
      <c r="V28" s="24">
        <f>M28*U28</f>
        <v>3943.9360000000001</v>
      </c>
      <c r="W28" s="15">
        <v>0.47399999999999998</v>
      </c>
      <c r="X28" s="24">
        <f>M28*W28</f>
        <v>7302.4439999999995</v>
      </c>
      <c r="Y28" s="15">
        <v>0.41</v>
      </c>
      <c r="Z28" s="24">
        <f>Y28*M28</f>
        <v>6316.46</v>
      </c>
      <c r="AA28" s="145">
        <v>2.4299999999999999E-3</v>
      </c>
      <c r="AB28" s="18">
        <f>M28*AA28</f>
        <v>37.436579999999999</v>
      </c>
      <c r="AC28" s="16">
        <v>2.5500000000000002E-3</v>
      </c>
      <c r="AD28" s="17">
        <f>M28*AC28</f>
        <v>39.285299999999999</v>
      </c>
      <c r="AE28" s="26">
        <f>IF(M28&gt;0,(AG28+AP28)/M28,0)</f>
        <v>2.6734953654420357E-3</v>
      </c>
      <c r="AF28" s="16">
        <v>2.9E-4</v>
      </c>
      <c r="AG28" s="23">
        <f>AF28*M28</f>
        <v>4.46774</v>
      </c>
      <c r="AH28" s="114">
        <v>0.21110000000000001</v>
      </c>
      <c r="AI28" s="29">
        <f>AL28*(1-AM28)*AH28</f>
        <v>36.426782700000004</v>
      </c>
      <c r="AJ28" s="27">
        <f>IF(AND(AH28&gt;0,AF28&gt;0,AC28&gt;0),((AC28-AF28)*AH28)/((AH28-AF28)*AC28),0)</f>
        <v>0.88749371006881972</v>
      </c>
      <c r="AK28" s="59">
        <f t="shared" si="0"/>
        <v>0.8927443875066744</v>
      </c>
      <c r="AL28" s="33">
        <v>189</v>
      </c>
      <c r="AM28" s="35">
        <v>8.6999999999999994E-2</v>
      </c>
      <c r="AN28" s="14">
        <v>0.21279999999999999</v>
      </c>
      <c r="AO28" s="130">
        <v>0.21540000000000001</v>
      </c>
      <c r="AP28" s="29">
        <f>AL28*(1-AM28)*AN28</f>
        <v>36.7201296</v>
      </c>
      <c r="AQ28" s="131">
        <f>AL28*(1-AM28)*AO28</f>
        <v>37.168777800000008</v>
      </c>
      <c r="AR28" s="18">
        <v>1.6</v>
      </c>
      <c r="AS28" s="18">
        <v>1001.9</v>
      </c>
      <c r="AT28" s="98">
        <f>AT26+AL28-AS28+AU28</f>
        <v>658.65999999999917</v>
      </c>
      <c r="AU28" s="99">
        <v>19.18</v>
      </c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10" t="s">
        <v>49</v>
      </c>
      <c r="D29" s="33">
        <v>18600</v>
      </c>
      <c r="E29" s="33">
        <v>4</v>
      </c>
      <c r="F29" s="33">
        <v>14702</v>
      </c>
      <c r="G29" s="34">
        <v>1.2</v>
      </c>
      <c r="H29" s="34">
        <v>4.5999999999999996</v>
      </c>
      <c r="I29" s="33">
        <v>14983</v>
      </c>
      <c r="J29" s="34">
        <v>7.4</v>
      </c>
      <c r="K29" s="33">
        <v>16621</v>
      </c>
      <c r="L29" s="35">
        <v>7.6999999999999999E-2</v>
      </c>
      <c r="M29" s="36">
        <f>ROUND(K29*(1-L29),0)</f>
        <v>15341</v>
      </c>
      <c r="N29" s="37">
        <v>0.73199999999999998</v>
      </c>
      <c r="O29" s="24">
        <f>M29*N29</f>
        <v>11229.611999999999</v>
      </c>
      <c r="P29" s="35">
        <v>0.17199999999999999</v>
      </c>
      <c r="Q29" s="24">
        <f>M29*P29</f>
        <v>2638.6519999999996</v>
      </c>
      <c r="R29" s="38">
        <v>9.6000000000000002E-2</v>
      </c>
      <c r="S29" s="134">
        <v>0.2495</v>
      </c>
      <c r="T29" s="24">
        <f>M29*R29</f>
        <v>1472.7360000000001</v>
      </c>
      <c r="U29" s="27">
        <v>0.26</v>
      </c>
      <c r="V29" s="24">
        <f>M29*U29</f>
        <v>3988.6600000000003</v>
      </c>
      <c r="W29" s="38">
        <v>0.46100000000000002</v>
      </c>
      <c r="X29" s="24">
        <f>M29*W29</f>
        <v>7072.201</v>
      </c>
      <c r="Y29" s="38">
        <v>0.41</v>
      </c>
      <c r="Z29" s="24">
        <f>Y29*M29</f>
        <v>6289.8099999999995</v>
      </c>
      <c r="AA29" s="146">
        <v>2.4399999999999999E-3</v>
      </c>
      <c r="AB29" s="18">
        <f>M29*AA29</f>
        <v>37.432040000000001</v>
      </c>
      <c r="AC29" s="39">
        <v>2.4599999999999999E-3</v>
      </c>
      <c r="AD29" s="17">
        <f>M29*AC29</f>
        <v>37.738860000000003</v>
      </c>
      <c r="AE29" s="26">
        <f>IF(M29&gt;0,(AG29+AP29)/M29,0)</f>
        <v>2.4369854637898442E-3</v>
      </c>
      <c r="AF29" s="39">
        <v>2.9E-4</v>
      </c>
      <c r="AG29" s="36">
        <f>AF29*M29</f>
        <v>4.4488900000000005</v>
      </c>
      <c r="AH29" s="27">
        <v>0.21640000000000001</v>
      </c>
      <c r="AI29" s="40">
        <f>AL29*(1-AM29)*AH29</f>
        <v>33.228652799999999</v>
      </c>
      <c r="AJ29" s="27">
        <f>IF(AND(AH29&gt;0,AF29&gt;0,AC29&gt;0),((AC29-AF29)*AH29)/((AH29-AF29)*AC29),0)</f>
        <v>0.88329753780162412</v>
      </c>
      <c r="AK29" s="28">
        <f t="shared" si="0"/>
        <v>0.88219323000983807</v>
      </c>
      <c r="AL29" s="33">
        <v>168</v>
      </c>
      <c r="AM29" s="35">
        <v>8.5999999999999993E-2</v>
      </c>
      <c r="AN29" s="37">
        <v>0.2145</v>
      </c>
      <c r="AO29" s="132">
        <v>0.21759999999999999</v>
      </c>
      <c r="AP29" s="40">
        <f>AL29*(1-AM29)*AN29</f>
        <v>32.936903999999998</v>
      </c>
      <c r="AQ29" s="133">
        <f>AL29*(1-AM29)*AO29</f>
        <v>33.412915199999993</v>
      </c>
      <c r="AR29" s="41">
        <v>1.6</v>
      </c>
      <c r="AS29" s="41"/>
      <c r="AT29" s="117">
        <f>AT28+AL29-AS29</f>
        <v>826.65999999999917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10" t="s">
        <v>52</v>
      </c>
      <c r="D30" s="42">
        <v>18000</v>
      </c>
      <c r="E30" s="42">
        <v>2</v>
      </c>
      <c r="F30" s="42">
        <v>15744</v>
      </c>
      <c r="G30" s="36">
        <v>1.2</v>
      </c>
      <c r="H30" s="36">
        <v>6.8</v>
      </c>
      <c r="I30" s="42">
        <v>16581</v>
      </c>
      <c r="J30" s="36">
        <v>7.5</v>
      </c>
      <c r="K30" s="42">
        <v>16772</v>
      </c>
      <c r="L30" s="38">
        <v>7.0999999999999994E-2</v>
      </c>
      <c r="M30" s="36">
        <f>ROUND(K30*(1-L30),0)</f>
        <v>15581</v>
      </c>
      <c r="N30" s="27">
        <v>0.68300000000000005</v>
      </c>
      <c r="O30" s="24">
        <f>M30*N30</f>
        <v>10641.823</v>
      </c>
      <c r="P30" s="38">
        <v>0.191</v>
      </c>
      <c r="Q30" s="24">
        <f>M30*P30</f>
        <v>2975.971</v>
      </c>
      <c r="R30" s="38">
        <v>0.126</v>
      </c>
      <c r="S30" s="134">
        <v>0.27250000000000002</v>
      </c>
      <c r="T30" s="24">
        <f>M30*R30</f>
        <v>1963.2059999999999</v>
      </c>
      <c r="U30" s="27">
        <v>0.26600000000000001</v>
      </c>
      <c r="V30" s="24">
        <f>M30*U30</f>
        <v>4144.5460000000003</v>
      </c>
      <c r="W30" s="38">
        <v>0.45100000000000001</v>
      </c>
      <c r="X30" s="24">
        <f>M30*W30</f>
        <v>7027.0309999999999</v>
      </c>
      <c r="Y30" s="38">
        <v>0.41</v>
      </c>
      <c r="Z30" s="24">
        <f>Y30*M30</f>
        <v>6388.21</v>
      </c>
      <c r="AA30" s="147">
        <v>2.3999999999999998E-3</v>
      </c>
      <c r="AB30" s="148">
        <f>M30*AA30</f>
        <v>37.394399999999997</v>
      </c>
      <c r="AC30" s="46">
        <v>2.5000000000000001E-3</v>
      </c>
      <c r="AD30" s="17">
        <f>M30*AC30</f>
        <v>38.952500000000001</v>
      </c>
      <c r="AE30" s="26">
        <f>IF(M30&gt;0,(AG30+AP30)/M30,0)</f>
        <v>2.3578245427122776E-3</v>
      </c>
      <c r="AF30" s="46">
        <v>2.9E-4</v>
      </c>
      <c r="AG30" s="36">
        <f>AF30*M30</f>
        <v>4.5184899999999999</v>
      </c>
      <c r="AH30" s="27">
        <v>0.217</v>
      </c>
      <c r="AI30" s="40">
        <f>AL30*(1-AM30)*AH30</f>
        <v>31.535741999999999</v>
      </c>
      <c r="AJ30" s="27">
        <f>IF(AND(AH30&gt;0,AF30&gt;0,AC30&gt;0),((AC30-AF30)*AH30)/((AH30-AF30)*AC30),0)</f>
        <v>0.88518296340731861</v>
      </c>
      <c r="AK30" s="28">
        <f t="shared" si="0"/>
        <v>0.87815395737557667</v>
      </c>
      <c r="AL30" s="42">
        <v>159</v>
      </c>
      <c r="AM30" s="38">
        <v>8.5999999999999993E-2</v>
      </c>
      <c r="AN30" s="27">
        <v>0.22170000000000001</v>
      </c>
      <c r="AO30" s="134">
        <v>0.2235</v>
      </c>
      <c r="AP30" s="40">
        <f>AL30*(1-AM30)*AN30</f>
        <v>32.218774199999999</v>
      </c>
      <c r="AQ30" s="135">
        <f>AL30*(1-AM30)*AO30</f>
        <v>32.480361000000002</v>
      </c>
      <c r="AR30" s="17">
        <v>1.6</v>
      </c>
      <c r="AS30" s="17"/>
      <c r="AT30" s="117">
        <f>AT29+AL30-AS30</f>
        <v>985.65999999999917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>SUM(D28:D30)</f>
        <v>41749</v>
      </c>
      <c r="E31" s="50"/>
      <c r="F31" s="50">
        <f>SUM(F28:F30)</f>
        <v>45354</v>
      </c>
      <c r="G31" s="51"/>
      <c r="H31" s="51"/>
      <c r="I31" s="50">
        <f>SUM(I28:I30)</f>
        <v>45693</v>
      </c>
      <c r="J31" s="51"/>
      <c r="K31" s="50">
        <f>SUM(K28:K30)</f>
        <v>50084</v>
      </c>
      <c r="L31" s="20">
        <f>IF(K31&gt;0,(K28*L28+K29*L29+K30*L30)/K31,0)</f>
        <v>7.4990735564252051E-2</v>
      </c>
      <c r="M31" s="51">
        <f>M28+M29+M30</f>
        <v>46328</v>
      </c>
      <c r="N31" s="52">
        <f>IF(M31&gt;0,O31/M31,0)</f>
        <v>0.684261418580556</v>
      </c>
      <c r="O31" s="53">
        <f>O28+O29+O30</f>
        <v>31700.463</v>
      </c>
      <c r="P31" s="20">
        <f>IF(M31&gt;0,Q31/M31,0)</f>
        <v>0.20000528837851839</v>
      </c>
      <c r="Q31" s="53">
        <f>Q28+Q29+Q30</f>
        <v>9265.8449999999993</v>
      </c>
      <c r="R31" s="20">
        <f>IF(M31&gt;0,T31/M31,0)</f>
        <v>0.11573329304092557</v>
      </c>
      <c r="S31" s="136"/>
      <c r="T31" s="53">
        <f>T28+T29+T30</f>
        <v>5361.692</v>
      </c>
      <c r="U31" s="20">
        <f>IF(M31&gt;0,V31/M31,0)</f>
        <v>0.26068774823001206</v>
      </c>
      <c r="V31" s="53">
        <f>V28+V29+V30</f>
        <v>12077.142</v>
      </c>
      <c r="W31" s="20">
        <f>IF(M31&gt;0,X31/M31,0)</f>
        <v>0.46195985149369712</v>
      </c>
      <c r="X31" s="53">
        <f>X28+X29+X30</f>
        <v>21401.675999999999</v>
      </c>
      <c r="Y31" s="20">
        <f>IF(M31&gt;0,Z31/M31,0)</f>
        <v>0.41</v>
      </c>
      <c r="Z31" s="53">
        <f>Z28+Z29+Z30</f>
        <v>18994.48</v>
      </c>
      <c r="AA31" s="152">
        <f>IF(M31&gt;0,AB31/M31,0)</f>
        <v>2.423221809704714E-3</v>
      </c>
      <c r="AB31" s="55">
        <f>SUM(AB28:AB30)</f>
        <v>112.26301999999998</v>
      </c>
      <c r="AC31" s="54">
        <f>IF(M31&gt;0,AD31/M31,0)</f>
        <v>2.5033815403211878E-3</v>
      </c>
      <c r="AD31" s="55">
        <f>SUM(AD28:AD30)</f>
        <v>115.97666</v>
      </c>
      <c r="AE31" s="54">
        <f>IF(M31&gt;0,(AE28*M28+AE29*M29+AE30*M30)/M31,0)</f>
        <v>2.4890115653600415E-3</v>
      </c>
      <c r="AF31" s="54">
        <f>IF(K31&gt;0,(K28*AF28+K29*AF29+K30*AF30)/K31,0)</f>
        <v>2.9E-4</v>
      </c>
      <c r="AG31" s="51">
        <f>SUM(AG28:AG30)</f>
        <v>13.435120000000001</v>
      </c>
      <c r="AH31" s="52">
        <f>IF(K31&gt;0,(K28*AH28+K29*AH29+K30*AH30)/K31,0)</f>
        <v>0.21483464779170994</v>
      </c>
      <c r="AI31" s="57">
        <f>SUM(AI28:AI30)</f>
        <v>101.19117750000001</v>
      </c>
      <c r="AJ31" s="52">
        <f>IF(AND(AD31&gt;0),((AD28*AJ28+AD29*AJ29+AD30*AJ30)/AD31),0)</f>
        <v>0.88535217471972716</v>
      </c>
      <c r="AK31" s="56">
        <f t="shared" si="0"/>
        <v>0.88467375036627294</v>
      </c>
      <c r="AL31" s="50">
        <f>SUM(AL28:AL30)</f>
        <v>516</v>
      </c>
      <c r="AM31" s="20">
        <f>IF(AL31&gt;0,(AM28*AL28+AM29*AL29+AM30*AL30)/AL31,0)</f>
        <v>8.6366279069767432E-2</v>
      </c>
      <c r="AN31" s="52">
        <f>IF(K31&gt;0,(AN28*K28+AN29*K29+AN30*K30)/K31,0)</f>
        <v>0.21634457511380881</v>
      </c>
      <c r="AO31" s="136">
        <f>IF(L31&gt;0,(AO28*K28+AO29*K29+AO30*K30)/K31,0)</f>
        <v>0.21884260442456671</v>
      </c>
      <c r="AP31" s="57">
        <f>SUM(AP28:AP30)</f>
        <v>101.8758078</v>
      </c>
      <c r="AQ31" s="137">
        <f>SUM(AQ28:AQ30)</f>
        <v>103.062054</v>
      </c>
      <c r="AR31" s="55"/>
      <c r="AS31" s="55">
        <f>SUM(AS28:AS30)</f>
        <v>1001.9</v>
      </c>
      <c r="AT31" s="102"/>
      <c r="AU31" s="103">
        <f>AT30</f>
        <v>985.65999999999917</v>
      </c>
      <c r="AV31" s="50">
        <f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10" t="s">
        <v>53</v>
      </c>
      <c r="D32" s="11">
        <v>16005</v>
      </c>
      <c r="E32" s="11">
        <v>0</v>
      </c>
      <c r="F32" s="11">
        <v>17597</v>
      </c>
      <c r="G32" s="12">
        <v>1.7</v>
      </c>
      <c r="H32" s="12">
        <v>4.9000000000000004</v>
      </c>
      <c r="I32" s="11">
        <v>18114</v>
      </c>
      <c r="J32" s="12">
        <v>6.8</v>
      </c>
      <c r="K32" s="11">
        <v>17007</v>
      </c>
      <c r="L32" s="13">
        <v>7.0999999999999994E-2</v>
      </c>
      <c r="M32" s="23">
        <f>ROUND(K32*(1-L32),0)</f>
        <v>15800</v>
      </c>
      <c r="N32" s="14">
        <v>0.56799999999999995</v>
      </c>
      <c r="O32" s="24">
        <f>M32*N32</f>
        <v>8974.4</v>
      </c>
      <c r="P32" s="13">
        <v>0.35</v>
      </c>
      <c r="Q32" s="24">
        <f>M32*P32</f>
        <v>5530</v>
      </c>
      <c r="R32" s="15">
        <v>8.2000000000000003E-2</v>
      </c>
      <c r="S32" s="143">
        <v>0.27110000000000001</v>
      </c>
      <c r="T32" s="24">
        <f>M32*R32</f>
        <v>1295.6000000000001</v>
      </c>
      <c r="U32" s="25">
        <v>0.26200000000000001</v>
      </c>
      <c r="V32" s="24">
        <f>M32*U32</f>
        <v>4139.6000000000004</v>
      </c>
      <c r="W32" s="15">
        <v>0.46600000000000003</v>
      </c>
      <c r="X32" s="24">
        <f>M32*W32</f>
        <v>7362.8</v>
      </c>
      <c r="Y32" s="15">
        <v>0.42</v>
      </c>
      <c r="Z32" s="24">
        <f>Y32*M32</f>
        <v>6636</v>
      </c>
      <c r="AA32" s="145">
        <v>2.5799999999999998E-3</v>
      </c>
      <c r="AB32" s="18">
        <f>M32*AA32</f>
        <v>40.763999999999996</v>
      </c>
      <c r="AC32" s="16">
        <v>2.66E-3</v>
      </c>
      <c r="AD32" s="17">
        <f>M32*AC32</f>
        <v>42.027999999999999</v>
      </c>
      <c r="AE32" s="26">
        <f>IF(M32&gt;0,(AG32+AP32)/M32,0)</f>
        <v>2.6714944810126585E-3</v>
      </c>
      <c r="AF32" s="16">
        <v>2.9999999999999997E-4</v>
      </c>
      <c r="AG32" s="23">
        <f>AF32*M32</f>
        <v>4.7399999999999993</v>
      </c>
      <c r="AH32" s="114">
        <v>0.21410000000000001</v>
      </c>
      <c r="AI32" s="29">
        <f>AL32*(1-AM32)*AH32</f>
        <v>36.006481600000008</v>
      </c>
      <c r="AJ32" s="27">
        <f>IF(AND(AH32&gt;0,AF32&gt;0,AC32&gt;0),((AC32-AF32)*AH32)/((AH32-AF32)*AC32),0)</f>
        <v>0.88846297221069515</v>
      </c>
      <c r="AK32" s="59">
        <f t="shared" si="0"/>
        <v>0.88890020868059683</v>
      </c>
      <c r="AL32" s="11">
        <v>184</v>
      </c>
      <c r="AM32" s="13">
        <v>8.5999999999999993E-2</v>
      </c>
      <c r="AN32" s="14">
        <v>0.2228</v>
      </c>
      <c r="AO32" s="130">
        <v>0.21740000000000001</v>
      </c>
      <c r="AP32" s="29">
        <f>AL32*(1-AM32)*AN32</f>
        <v>37.4696128</v>
      </c>
      <c r="AQ32" s="131">
        <f>AL32*(1-AM32)*AO32</f>
        <v>36.561462400000003</v>
      </c>
      <c r="AR32" s="18">
        <v>1.6</v>
      </c>
      <c r="AS32" s="18"/>
      <c r="AT32" s="98">
        <f>AT30+AL32-AS32</f>
        <v>1169.6599999999992</v>
      </c>
      <c r="AU32" s="99"/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10" t="s">
        <v>53</v>
      </c>
      <c r="D33" s="33">
        <v>18857</v>
      </c>
      <c r="E33" s="33">
        <v>2</v>
      </c>
      <c r="F33" s="33">
        <v>18449</v>
      </c>
      <c r="G33" s="34">
        <v>0.9</v>
      </c>
      <c r="H33" s="34">
        <v>3.2</v>
      </c>
      <c r="I33" s="33">
        <v>18240</v>
      </c>
      <c r="J33" s="34">
        <v>6.6</v>
      </c>
      <c r="K33" s="33">
        <v>17097</v>
      </c>
      <c r="L33" s="35">
        <v>7.5999999999999998E-2</v>
      </c>
      <c r="M33" s="36">
        <f>ROUND(K33*(1-L33),0)</f>
        <v>15798</v>
      </c>
      <c r="N33" s="37">
        <v>0.69399999999999995</v>
      </c>
      <c r="O33" s="24">
        <f>M33*N33</f>
        <v>10963.812</v>
      </c>
      <c r="P33" s="35">
        <v>0.245</v>
      </c>
      <c r="Q33" s="24">
        <f>M33*P33</f>
        <v>3870.5099999999998</v>
      </c>
      <c r="R33" s="38">
        <v>6.0999999999999999E-2</v>
      </c>
      <c r="S33" s="134">
        <v>0.2767</v>
      </c>
      <c r="T33" s="24">
        <f>M33*R33</f>
        <v>963.678</v>
      </c>
      <c r="U33" s="27">
        <v>0.25700000000000001</v>
      </c>
      <c r="V33" s="24">
        <f>M33*U33</f>
        <v>4060.0860000000002</v>
      </c>
      <c r="W33" s="38">
        <v>0.46700000000000003</v>
      </c>
      <c r="X33" s="24">
        <f>M33*W33</f>
        <v>7377.6660000000002</v>
      </c>
      <c r="Y33" s="38">
        <v>0.41</v>
      </c>
      <c r="Z33" s="24">
        <f>Y33*M33</f>
        <v>6477.1799999999994</v>
      </c>
      <c r="AA33" s="146">
        <v>2.5899999999999999E-3</v>
      </c>
      <c r="AB33" s="18">
        <f>M33*AA33</f>
        <v>40.916819999999994</v>
      </c>
      <c r="AC33" s="39">
        <v>2.7399999999999998E-3</v>
      </c>
      <c r="AD33" s="17">
        <f>M33*AC33</f>
        <v>43.286519999999996</v>
      </c>
      <c r="AE33" s="26">
        <f>IF(M33&gt;0,(AG33+AP33)/M33,0)</f>
        <v>2.1942544625902015E-3</v>
      </c>
      <c r="AF33" s="39">
        <v>3.1E-4</v>
      </c>
      <c r="AG33" s="36">
        <f>AF33*M33</f>
        <v>4.8973800000000001</v>
      </c>
      <c r="AH33" s="27">
        <v>0.2142</v>
      </c>
      <c r="AI33" s="40">
        <f>AL33*(1-AM33)*AH33</f>
        <v>29.725819200000004</v>
      </c>
      <c r="AJ33" s="27">
        <f>IF(AND(AH33&gt;0,AF33&gt;0,AC33&gt;0),((AC33-AF33)*AH33)/((AH33-AF33)*AC33),0)</f>
        <v>0.88814668021252485</v>
      </c>
      <c r="AK33" s="28">
        <f t="shared" si="0"/>
        <v>0.85996478575812751</v>
      </c>
      <c r="AL33" s="33">
        <v>152</v>
      </c>
      <c r="AM33" s="35">
        <v>8.6999999999999994E-2</v>
      </c>
      <c r="AN33" s="37">
        <v>0.2145</v>
      </c>
      <c r="AO33" s="132">
        <v>0.2127</v>
      </c>
      <c r="AP33" s="40">
        <f>AL33*(1-AM33)*AN33</f>
        <v>29.767452000000002</v>
      </c>
      <c r="AQ33" s="133">
        <f>AL33*(1-AM33)*AO33</f>
        <v>29.517655200000004</v>
      </c>
      <c r="AR33" s="41">
        <v>1.6</v>
      </c>
      <c r="AS33" s="41"/>
      <c r="AT33" s="117">
        <f>AT32+AL33-AS33</f>
        <v>1321.6599999999992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10" t="s">
        <v>48</v>
      </c>
      <c r="D34" s="42">
        <v>17600</v>
      </c>
      <c r="E34" s="42">
        <v>1</v>
      </c>
      <c r="F34" s="42">
        <v>16399</v>
      </c>
      <c r="G34" s="36">
        <v>0.5</v>
      </c>
      <c r="H34" s="36">
        <v>3.1</v>
      </c>
      <c r="I34" s="42">
        <v>16787</v>
      </c>
      <c r="J34" s="36">
        <v>7</v>
      </c>
      <c r="K34" s="42">
        <v>17106</v>
      </c>
      <c r="L34" s="38">
        <v>7.9000000000000001E-2</v>
      </c>
      <c r="M34" s="36">
        <f>ROUND(K34*(1-L34),0)</f>
        <v>15755</v>
      </c>
      <c r="N34" s="27">
        <v>0.56000000000000005</v>
      </c>
      <c r="O34" s="24">
        <f>M34*N34</f>
        <v>8822.8000000000011</v>
      </c>
      <c r="P34" s="38">
        <v>0.34499999999999997</v>
      </c>
      <c r="Q34" s="24">
        <f>M34*P34</f>
        <v>5435.4749999999995</v>
      </c>
      <c r="R34" s="38">
        <v>9.5000000000000001E-2</v>
      </c>
      <c r="S34" s="134">
        <v>0.26450000000000001</v>
      </c>
      <c r="T34" s="24">
        <f>M34*R34</f>
        <v>1496.7249999999999</v>
      </c>
      <c r="U34" s="27">
        <v>0.248</v>
      </c>
      <c r="V34" s="24">
        <f>M34*U34</f>
        <v>3907.24</v>
      </c>
      <c r="W34" s="38">
        <v>0.47799999999999998</v>
      </c>
      <c r="X34" s="24">
        <f>M34*W34</f>
        <v>7530.8899999999994</v>
      </c>
      <c r="Y34" s="38">
        <v>0.4</v>
      </c>
      <c r="Z34" s="24">
        <f>Y34*M34</f>
        <v>6302</v>
      </c>
      <c r="AA34" s="147">
        <v>2.6900000000000001E-3</v>
      </c>
      <c r="AB34" s="148">
        <f>M34*AA34</f>
        <v>42.380949999999999</v>
      </c>
      <c r="AC34" s="46">
        <v>2.7599999999999999E-3</v>
      </c>
      <c r="AD34" s="17">
        <f>M34*AC34</f>
        <v>43.483799999999995</v>
      </c>
      <c r="AE34" s="26">
        <f>IF(M34&gt;0,(AG34+AP34)/M34,0)</f>
        <v>1.9393678832116789E-3</v>
      </c>
      <c r="AF34" s="46">
        <v>3.1E-4</v>
      </c>
      <c r="AG34" s="36">
        <f>AF34*M34</f>
        <v>4.8840500000000002</v>
      </c>
      <c r="AH34" s="27">
        <v>0.22090000000000001</v>
      </c>
      <c r="AI34" s="40">
        <f>AL34*(1-AM34)*AH34</f>
        <v>27.893043000000002</v>
      </c>
      <c r="AJ34" s="27">
        <f>IF(AND(AH34&gt;0,AF34&gt;0,AC34&gt;0),((AC34-AF34)*AH34)/((AH34-AF34)*AC34),0)</f>
        <v>0.88892863736317163</v>
      </c>
      <c r="AK34" s="28">
        <f t="shared" si="0"/>
        <v>0.84143715958968124</v>
      </c>
      <c r="AL34" s="42">
        <v>138</v>
      </c>
      <c r="AM34" s="38">
        <v>8.5000000000000006E-2</v>
      </c>
      <c r="AN34" s="27">
        <v>0.20330000000000001</v>
      </c>
      <c r="AO34" s="134">
        <v>0.20369999999999999</v>
      </c>
      <c r="AP34" s="40">
        <f>AL34*(1-AM34)*AN34</f>
        <v>25.670691000000001</v>
      </c>
      <c r="AQ34" s="135">
        <f>AL34*(1-AM34)*AO34</f>
        <v>25.721199000000002</v>
      </c>
      <c r="AR34" s="17">
        <v>1.62</v>
      </c>
      <c r="AS34" s="17"/>
      <c r="AT34" s="117">
        <f>AT33+AL34-AS34</f>
        <v>1459.6599999999992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>SUM(D32:D34)</f>
        <v>52462</v>
      </c>
      <c r="E35" s="50"/>
      <c r="F35" s="50">
        <f>SUM(F32:F34)</f>
        <v>52445</v>
      </c>
      <c r="G35" s="51"/>
      <c r="H35" s="51"/>
      <c r="I35" s="50">
        <f>SUM(I32:I34)</f>
        <v>53141</v>
      </c>
      <c r="J35" s="51"/>
      <c r="K35" s="50">
        <f>SUM(K32:K34)</f>
        <v>51210</v>
      </c>
      <c r="L35" s="20">
        <f>IF(K35&gt;0,(K32*L32+K33*L33+K34*L34)/K35,0)</f>
        <v>7.5341593438781482E-2</v>
      </c>
      <c r="M35" s="51">
        <f>M32+M33+M34</f>
        <v>47353</v>
      </c>
      <c r="N35" s="52">
        <f>IF(M35&gt;0,O35/M35,0)</f>
        <v>0.6073746541929762</v>
      </c>
      <c r="O35" s="53">
        <f>O32+O33+O34</f>
        <v>28761.012000000002</v>
      </c>
      <c r="P35" s="20">
        <f>IF(M35&gt;0,Q35/M35,0)</f>
        <v>0.31330612632779342</v>
      </c>
      <c r="Q35" s="53">
        <f>Q32+Q33+Q34</f>
        <v>14835.985000000001</v>
      </c>
      <c r="R35" s="20">
        <f>IF(M35&gt;0,T35/M35,0)</f>
        <v>7.9319219479230457E-2</v>
      </c>
      <c r="S35" s="136"/>
      <c r="T35" s="53">
        <f>T32+T33+T34</f>
        <v>3756.0030000000002</v>
      </c>
      <c r="U35" s="20">
        <f>IF(M35&gt;0,V35/M35,0)</f>
        <v>0.25567389605727203</v>
      </c>
      <c r="V35" s="53">
        <f>V32+V33+V34</f>
        <v>12106.926000000001</v>
      </c>
      <c r="W35" s="20">
        <f>IF(M35&gt;0,X35/M35,0)</f>
        <v>0.47032618841467277</v>
      </c>
      <c r="X35" s="53">
        <f>X32+X33+X34</f>
        <v>22271.356</v>
      </c>
      <c r="Y35" s="20">
        <f>IF(M35&gt;0,Z35/M35,0)</f>
        <v>0.41000950309378498</v>
      </c>
      <c r="Z35" s="53">
        <f>Z32+Z33+Z34</f>
        <v>19415.18</v>
      </c>
      <c r="AA35" s="152">
        <f>IF(M35&gt;0,AB35/M35,0)</f>
        <v>2.6199347454226763E-3</v>
      </c>
      <c r="AB35" s="55">
        <f>SUM(AB32:AB34)</f>
        <v>124.06176999999998</v>
      </c>
      <c r="AC35" s="54">
        <f>IF(M35&gt;0,AD35/M35,0)</f>
        <v>2.7199611429054122E-3</v>
      </c>
      <c r="AD35" s="55">
        <f>SUM(AD32:AD34)</f>
        <v>128.79831999999999</v>
      </c>
      <c r="AE35" s="54">
        <f>IF(M35&gt;0,(AE32*M32+AE33*M33+AE34*M34)/M35,0)</f>
        <v>2.2686880620024076E-3</v>
      </c>
      <c r="AF35" s="54">
        <f>IF(K35&gt;0,(K32*AF32+K33*AF33+K34*AF34)/K35,0)</f>
        <v>3.0667896895137661E-4</v>
      </c>
      <c r="AG35" s="51">
        <f>SUM(AG32:AG34)</f>
        <v>14.521430000000001</v>
      </c>
      <c r="AH35" s="52">
        <f>IF(K35&gt;0,(K32*AH32+K33*AH33+K34*AH34)/K35,0)</f>
        <v>0.2164048330404218</v>
      </c>
      <c r="AI35" s="57">
        <f>SUM(AI32:AI34)</f>
        <v>93.625343800000024</v>
      </c>
      <c r="AJ35" s="52">
        <f>IF(AND(AD35&gt;0),((AD32*AJ32+AD33*AJ33+AD34*AJ34)/AD35),0)</f>
        <v>0.88851388677582765</v>
      </c>
      <c r="AK35" s="56">
        <f t="shared" si="0"/>
        <v>0.86606496399720045</v>
      </c>
      <c r="AL35" s="50">
        <f>SUM(AL32:AL34)</f>
        <v>474</v>
      </c>
      <c r="AM35" s="20">
        <f>IF(AL35&gt;0,(AM32*AL32+AM33*AL33+AM34*AL34)/AL35,0)</f>
        <v>8.6029535864978884E-2</v>
      </c>
      <c r="AN35" s="52">
        <f>IF(K35&gt;0,(AN32*K32+AN33*K33+AN34*K34)/K35,0)</f>
        <v>0.21351524897480961</v>
      </c>
      <c r="AO35" s="136">
        <f>IF(L35&gt;0,(AO32*K32+AO33*K33+AO34*K34)/K35,0)</f>
        <v>0.21125455770357351</v>
      </c>
      <c r="AP35" s="57">
        <f>SUM(AP32:AP34)</f>
        <v>92.907755800000004</v>
      </c>
      <c r="AQ35" s="137">
        <f>SUM(AQ32:AQ34)</f>
        <v>91.800316600000002</v>
      </c>
      <c r="AR35" s="55"/>
      <c r="AS35" s="55">
        <f>SUM(AS32:AS34)</f>
        <v>0</v>
      </c>
      <c r="AT35" s="102"/>
      <c r="AU35" s="103">
        <f>AT34</f>
        <v>1459.6599999999992</v>
      </c>
      <c r="AV35" s="50">
        <f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53</v>
      </c>
      <c r="D36" s="11">
        <v>12900</v>
      </c>
      <c r="E36" s="11">
        <v>0</v>
      </c>
      <c r="F36" s="11">
        <v>17460</v>
      </c>
      <c r="G36" s="12">
        <v>0.5</v>
      </c>
      <c r="H36" s="12">
        <v>3.6</v>
      </c>
      <c r="I36" s="11">
        <v>18193</v>
      </c>
      <c r="J36" s="12">
        <v>6.6</v>
      </c>
      <c r="K36" s="11">
        <v>17008</v>
      </c>
      <c r="L36" s="13">
        <v>8.3000000000000004E-2</v>
      </c>
      <c r="M36" s="23">
        <f>ROUND(K36*(1-L36),0)</f>
        <v>15596</v>
      </c>
      <c r="N36" s="14">
        <v>0.63600000000000001</v>
      </c>
      <c r="O36" s="24">
        <f>M36*N36</f>
        <v>9919.0560000000005</v>
      </c>
      <c r="P36" s="13">
        <v>0.28799999999999998</v>
      </c>
      <c r="Q36" s="24">
        <f>M36*P36</f>
        <v>4491.6479999999992</v>
      </c>
      <c r="R36" s="15">
        <v>7.5999999999999998E-2</v>
      </c>
      <c r="S36" s="143">
        <v>0.25700000000000001</v>
      </c>
      <c r="T36" s="24">
        <f>M36*R36</f>
        <v>1185.296</v>
      </c>
      <c r="U36" s="25">
        <v>0.25600000000000001</v>
      </c>
      <c r="V36" s="24">
        <f>M36*U36</f>
        <v>3992.576</v>
      </c>
      <c r="W36" s="15">
        <v>0.47699999999999998</v>
      </c>
      <c r="X36" s="24">
        <f>M36*W36</f>
        <v>7439.2919999999995</v>
      </c>
      <c r="Y36" s="15">
        <v>0.41</v>
      </c>
      <c r="Z36" s="24">
        <f>Y36*M36</f>
        <v>6394.36</v>
      </c>
      <c r="AA36" s="145">
        <v>2.5899999999999999E-3</v>
      </c>
      <c r="AB36" s="18">
        <f>M36*AA36</f>
        <v>40.393639999999998</v>
      </c>
      <c r="AC36" s="16">
        <v>2.7599999999999999E-3</v>
      </c>
      <c r="AD36" s="17">
        <f>M36*AC36</f>
        <v>43.044959999999996</v>
      </c>
      <c r="AE36" s="26">
        <f>IF(M36&gt;0,(AG36+AP36)/M36,0)</f>
        <v>1.8381215696332393E-3</v>
      </c>
      <c r="AF36" s="16">
        <v>2.9999999999999997E-4</v>
      </c>
      <c r="AG36" s="23">
        <f>AF36*M36</f>
        <v>4.6787999999999998</v>
      </c>
      <c r="AH36" s="114">
        <v>0.221</v>
      </c>
      <c r="AI36" s="29">
        <f>AL36*(1-AM36)*AH36</f>
        <v>24.773216000000001</v>
      </c>
      <c r="AJ36" s="27">
        <f>IF(AND(AH36&gt;0,AF36&gt;0,AC36&gt;0),((AC36-AF36)*AH36)/((AH36-AF36)*AC36),0)</f>
        <v>0.89251590788203539</v>
      </c>
      <c r="AK36" s="59">
        <f t="shared" ref="AK36:AK67" si="1">IF(AND(AE36&gt;0,AN36&gt;0,AF36&gt;0),((AN36*(AE36-AF36))/(AE36*(AN36-AF36))),0)</f>
        <v>0.83796461958104362</v>
      </c>
      <c r="AL36" s="11">
        <v>124</v>
      </c>
      <c r="AM36" s="13">
        <v>9.6000000000000002E-2</v>
      </c>
      <c r="AN36" s="14">
        <v>0.214</v>
      </c>
      <c r="AO36" s="130">
        <v>0.21329999999999999</v>
      </c>
      <c r="AP36" s="29">
        <f>AL36*(1-AM36)*AN36</f>
        <v>23.988544000000001</v>
      </c>
      <c r="AQ36" s="131">
        <f>AL36*(1-AM36)*AO36</f>
        <v>23.910076799999999</v>
      </c>
      <c r="AR36" s="18">
        <v>1.95</v>
      </c>
      <c r="AS36" s="18"/>
      <c r="AT36" s="98">
        <f>AT34+AL36-AS36</f>
        <v>1583.6599999999992</v>
      </c>
      <c r="AU36" s="99"/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10" t="s">
        <v>53</v>
      </c>
      <c r="D37" s="33">
        <v>21022</v>
      </c>
      <c r="E37" s="33">
        <v>2</v>
      </c>
      <c r="F37" s="33">
        <v>18247</v>
      </c>
      <c r="G37" s="34">
        <v>0.3</v>
      </c>
      <c r="H37" s="34">
        <v>3</v>
      </c>
      <c r="I37" s="33">
        <v>18290</v>
      </c>
      <c r="J37" s="34">
        <v>5.9</v>
      </c>
      <c r="K37" s="33">
        <v>16517</v>
      </c>
      <c r="L37" s="35">
        <v>8.2000000000000003E-2</v>
      </c>
      <c r="M37" s="36">
        <f>ROUND(K37*(1-L37),0)</f>
        <v>15163</v>
      </c>
      <c r="N37" s="37">
        <v>0.55300000000000005</v>
      </c>
      <c r="O37" s="24">
        <f>M37*N37</f>
        <v>8385.139000000001</v>
      </c>
      <c r="P37" s="35">
        <v>0.34</v>
      </c>
      <c r="Q37" s="24">
        <f>M37*P37</f>
        <v>5155.42</v>
      </c>
      <c r="R37" s="38">
        <v>0.107</v>
      </c>
      <c r="S37" s="134">
        <v>0.24099999999999999</v>
      </c>
      <c r="T37" s="24">
        <f>M37*R37</f>
        <v>1622.441</v>
      </c>
      <c r="U37" s="27">
        <v>0.23</v>
      </c>
      <c r="V37" s="24">
        <f>M37*U37</f>
        <v>3487.4900000000002</v>
      </c>
      <c r="W37" s="38">
        <v>0.499</v>
      </c>
      <c r="X37" s="24">
        <f>M37*W37</f>
        <v>7566.3369999999995</v>
      </c>
      <c r="Y37" s="38">
        <v>0.41</v>
      </c>
      <c r="Z37" s="24">
        <f>Y37*M37</f>
        <v>6216.83</v>
      </c>
      <c r="AA37" s="146">
        <v>2.82E-3</v>
      </c>
      <c r="AB37" s="18">
        <f>M37*AA37</f>
        <v>42.759660000000004</v>
      </c>
      <c r="AC37" s="39">
        <v>2.82E-3</v>
      </c>
      <c r="AD37" s="17">
        <f>M37*AC37</f>
        <v>42.759660000000004</v>
      </c>
      <c r="AE37" s="26">
        <f>IF(M37&gt;0,(AG37+AP37)/M37,0)</f>
        <v>2.014211145551672E-3</v>
      </c>
      <c r="AF37" s="39">
        <v>3.1E-4</v>
      </c>
      <c r="AG37" s="36">
        <f>AF37*M37</f>
        <v>4.7005299999999997</v>
      </c>
      <c r="AH37" s="27">
        <v>0.215</v>
      </c>
      <c r="AI37" s="40">
        <f>AL37*(1-AM37)*AH37</f>
        <v>25.76904</v>
      </c>
      <c r="AJ37" s="27">
        <f>IF(AND(AH37&gt;0,AF37&gt;0,AC37&gt;0),((AC37-AF37)*AH37)/((AH37-AF37)*AC37),0)</f>
        <v>0.89135613315455009</v>
      </c>
      <c r="AK37" s="28">
        <f t="shared" si="1"/>
        <v>0.84731189878021984</v>
      </c>
      <c r="AL37" s="33">
        <v>132</v>
      </c>
      <c r="AM37" s="35">
        <v>9.1999999999999998E-2</v>
      </c>
      <c r="AN37" s="37">
        <v>0.21560000000000001</v>
      </c>
      <c r="AO37" s="132">
        <v>0.21379999999999999</v>
      </c>
      <c r="AP37" s="40">
        <f>AL37*(1-AM37)*AN37</f>
        <v>25.840953600000002</v>
      </c>
      <c r="AQ37" s="133">
        <f>AL37*(1-AM37)*AO37</f>
        <v>25.6252128</v>
      </c>
      <c r="AR37" s="41">
        <v>1.7</v>
      </c>
      <c r="AS37" s="41"/>
      <c r="AT37" s="117">
        <f>AT36+AL37-AS37</f>
        <v>1715.6599999999992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10" t="s">
        <v>48</v>
      </c>
      <c r="D38" s="42">
        <v>17200</v>
      </c>
      <c r="E38" s="42">
        <v>1</v>
      </c>
      <c r="F38" s="42">
        <v>18140</v>
      </c>
      <c r="G38" s="36">
        <v>0.2</v>
      </c>
      <c r="H38" s="36">
        <v>3.4</v>
      </c>
      <c r="I38" s="42">
        <v>17978</v>
      </c>
      <c r="J38" s="36">
        <v>5.5</v>
      </c>
      <c r="K38" s="42">
        <v>16520</v>
      </c>
      <c r="L38" s="38">
        <v>7.8E-2</v>
      </c>
      <c r="M38" s="36">
        <f>ROUND(K38*(1-L38),0)</f>
        <v>15231</v>
      </c>
      <c r="N38" s="27">
        <v>0.63600000000000001</v>
      </c>
      <c r="O38" s="24">
        <f>M38*N38</f>
        <v>9686.9159999999993</v>
      </c>
      <c r="P38" s="38">
        <v>0.26300000000000001</v>
      </c>
      <c r="Q38" s="24">
        <f>M38*P38</f>
        <v>4005.7530000000002</v>
      </c>
      <c r="R38" s="38">
        <v>0.10100000000000001</v>
      </c>
      <c r="S38" s="134">
        <v>0.24110000000000001</v>
      </c>
      <c r="T38" s="24">
        <f>M38*R38</f>
        <v>1538.3310000000001</v>
      </c>
      <c r="U38" s="27">
        <v>0.219</v>
      </c>
      <c r="V38" s="24">
        <f>M38*U38</f>
        <v>3335.5889999999999</v>
      </c>
      <c r="W38" s="38">
        <v>0.51700000000000002</v>
      </c>
      <c r="X38" s="24">
        <f>M38*W38</f>
        <v>7874.4270000000006</v>
      </c>
      <c r="Y38" s="38">
        <v>0.4</v>
      </c>
      <c r="Z38" s="24">
        <f>Y38*M38</f>
        <v>6092.4000000000005</v>
      </c>
      <c r="AA38" s="147">
        <v>2.9099999999999998E-3</v>
      </c>
      <c r="AB38" s="148">
        <f>M38*AA38</f>
        <v>44.322209999999998</v>
      </c>
      <c r="AC38" s="46">
        <v>2.8700000000000002E-3</v>
      </c>
      <c r="AD38" s="17">
        <f>M38*AC38</f>
        <v>43.712970000000006</v>
      </c>
      <c r="AE38" s="26">
        <f>IF(M38&gt;0,(AG38+AP38)/M38,0)</f>
        <v>1.7264358216794696E-3</v>
      </c>
      <c r="AF38" s="46">
        <v>3.1E-4</v>
      </c>
      <c r="AG38" s="36">
        <f>AF38*M38</f>
        <v>4.7216100000000001</v>
      </c>
      <c r="AH38" s="27">
        <v>0.2145</v>
      </c>
      <c r="AI38" s="40">
        <f>AL38*(1-AM38)*AH38</f>
        <v>22.057034999999999</v>
      </c>
      <c r="AJ38" s="27">
        <f>IF(AND(AH38&gt;0,AF38&gt;0,AC38&gt;0),((AC38-AF38)*AH38)/((AH38-AF38)*AC38),0)</f>
        <v>0.89327704586097245</v>
      </c>
      <c r="AK38" s="28">
        <f t="shared" si="1"/>
        <v>0.82165338744098904</v>
      </c>
      <c r="AL38" s="42">
        <v>113</v>
      </c>
      <c r="AM38" s="38">
        <v>0.09</v>
      </c>
      <c r="AN38" s="27">
        <v>0.20979999999999999</v>
      </c>
      <c r="AO38" s="134">
        <v>0.21310000000000001</v>
      </c>
      <c r="AP38" s="40">
        <f>AL38*(1-AM38)*AN38</f>
        <v>21.573733999999998</v>
      </c>
      <c r="AQ38" s="135">
        <f>AL38*(1-AM38)*AO38</f>
        <v>21.913073000000001</v>
      </c>
      <c r="AR38" s="17">
        <v>1.65</v>
      </c>
      <c r="AS38" s="17"/>
      <c r="AT38" s="117">
        <f>AT37+AL38-AS38</f>
        <v>1828.6599999999992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>SUM(D36:D38)</f>
        <v>51122</v>
      </c>
      <c r="E39" s="50"/>
      <c r="F39" s="50">
        <f>SUM(F36:F38)</f>
        <v>53847</v>
      </c>
      <c r="G39" s="51"/>
      <c r="H39" s="51"/>
      <c r="I39" s="50">
        <f>SUM(I36:I38)</f>
        <v>54461</v>
      </c>
      <c r="J39" s="51"/>
      <c r="K39" s="50">
        <f>SUM(K36:K38)</f>
        <v>50045</v>
      </c>
      <c r="L39" s="20">
        <f>IF(K39&gt;0,(K36*L36+K37*L37+K38*L38)/K39,0)</f>
        <v>8.1019442501748432E-2</v>
      </c>
      <c r="M39" s="51">
        <f>M36+M37+M38</f>
        <v>45990</v>
      </c>
      <c r="N39" s="52">
        <f>IF(M39&gt;0,O39/M39,0)</f>
        <v>0.60863472494020432</v>
      </c>
      <c r="O39" s="53">
        <f>O36+O37+O38</f>
        <v>27991.110999999997</v>
      </c>
      <c r="P39" s="20">
        <f>IF(M39&gt;0,Q39/M39,0)</f>
        <v>0.29686499238964992</v>
      </c>
      <c r="Q39" s="53">
        <f>Q36+Q37+Q38</f>
        <v>13652.821</v>
      </c>
      <c r="R39" s="20">
        <f>IF(M39&gt;0,T39/M39,0)</f>
        <v>9.4500282670145694E-2</v>
      </c>
      <c r="S39" s="136"/>
      <c r="T39" s="53">
        <f>T36+T37+T38</f>
        <v>4346.0680000000002</v>
      </c>
      <c r="U39" s="20">
        <f>IF(M39&gt;0,V39/M39,0)</f>
        <v>0.23517405957816917</v>
      </c>
      <c r="V39" s="53">
        <f>V36+V37+V38</f>
        <v>10815.655000000001</v>
      </c>
      <c r="W39" s="20">
        <f>IF(M39&gt;0,X39/M39,0)</f>
        <v>0.49750067405957821</v>
      </c>
      <c r="X39" s="53">
        <f>X36+X37+X38</f>
        <v>22880.056</v>
      </c>
      <c r="Y39" s="20">
        <f>IF(M39&gt;0,Z39/M39,0)</f>
        <v>0.40668819308545334</v>
      </c>
      <c r="Z39" s="53">
        <f>Z36+Z37+Z38</f>
        <v>18703.59</v>
      </c>
      <c r="AA39" s="152">
        <f>IF(M39&gt;0,AB39/M39,0)</f>
        <v>2.7718093063709504E-3</v>
      </c>
      <c r="AB39" s="55">
        <f>SUM(AB36:AB38)</f>
        <v>127.47551</v>
      </c>
      <c r="AC39" s="54">
        <f>IF(M39&gt;0,AD39/M39,0)</f>
        <v>2.8162120026092633E-3</v>
      </c>
      <c r="AD39" s="55">
        <f>SUM(AD36:AD38)</f>
        <v>129.51759000000001</v>
      </c>
      <c r="AE39" s="54">
        <f>IF(M39&gt;0,(AE36*M36+AE37*M37+AE38*M38)/M39,0)</f>
        <v>1.8591905109806481E-3</v>
      </c>
      <c r="AF39" s="54">
        <f>IF(K39&gt;0,(K36*AF36+K37*AF37+K38*AF38)/K39,0)</f>
        <v>3.0660145868718154E-4</v>
      </c>
      <c r="AG39" s="51">
        <f>SUM(AG36:AG38)</f>
        <v>14.10094</v>
      </c>
      <c r="AH39" s="52">
        <f>IF(K39&gt;0,(K36*AH36+K37*AH37+K38*AH38)/K39,0)</f>
        <v>0.21687407333399938</v>
      </c>
      <c r="AI39" s="57">
        <f>SUM(AI36:AI38)</f>
        <v>72.599290999999994</v>
      </c>
      <c r="AJ39" s="52">
        <f>IF(AND(AD39&gt;0),((AD36*AJ36+AD37*AJ37+AD38*AJ38)/AD39),0)</f>
        <v>0.8923899020523659</v>
      </c>
      <c r="AK39" s="56">
        <f t="shared" si="1"/>
        <v>0.83629172991508927</v>
      </c>
      <c r="AL39" s="50">
        <f>SUM(AL36:AL38)</f>
        <v>369</v>
      </c>
      <c r="AM39" s="20">
        <f>IF(AL39&gt;0,(AM36*AL36+AM37*AL37+AM38*AL38)/AL39,0)</f>
        <v>9.2731707317073184E-2</v>
      </c>
      <c r="AN39" s="52">
        <f>IF(K39&gt;0,(AN36*K36+AN37*K37+AN38*K38)/K39,0)</f>
        <v>0.21314163652712562</v>
      </c>
      <c r="AO39" s="136">
        <f>IF(L39&gt;0,(AO36*K36+AO37*K37+AO38*K38)/K39,0)</f>
        <v>0.21339900089919073</v>
      </c>
      <c r="AP39" s="57">
        <f>SUM(AP36:AP38)</f>
        <v>71.403231599999998</v>
      </c>
      <c r="AQ39" s="137">
        <f>SUM(AQ36:AQ38)</f>
        <v>71.448362599999996</v>
      </c>
      <c r="AR39" s="55"/>
      <c r="AS39" s="55">
        <f>SUM(AS36:AS38)</f>
        <v>0</v>
      </c>
      <c r="AT39" s="102"/>
      <c r="AU39" s="103">
        <f>AT38</f>
        <v>1828.6599999999992</v>
      </c>
      <c r="AV39" s="50">
        <f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10" t="s">
        <v>52</v>
      </c>
      <c r="D40" s="11">
        <v>5500</v>
      </c>
      <c r="E40" s="11">
        <v>0</v>
      </c>
      <c r="F40" s="11">
        <v>12039</v>
      </c>
      <c r="G40" s="12">
        <v>0.2</v>
      </c>
      <c r="H40" s="12">
        <v>3</v>
      </c>
      <c r="I40" s="11">
        <v>12600</v>
      </c>
      <c r="J40" s="12">
        <v>7.3</v>
      </c>
      <c r="K40" s="11">
        <v>16203</v>
      </c>
      <c r="L40" s="13">
        <v>7.9000000000000001E-2</v>
      </c>
      <c r="M40" s="23">
        <f>ROUND(K40*(1-L40),0)</f>
        <v>14923</v>
      </c>
      <c r="N40" s="14">
        <v>0.56200000000000006</v>
      </c>
      <c r="O40" s="24">
        <f>M40*N40</f>
        <v>8386.7260000000006</v>
      </c>
      <c r="P40" s="13">
        <v>0.372</v>
      </c>
      <c r="Q40" s="24">
        <f>M40*P40</f>
        <v>5551.3559999999998</v>
      </c>
      <c r="R40" s="15">
        <v>6.6000000000000003E-2</v>
      </c>
      <c r="S40" s="143">
        <v>0.24460000000000001</v>
      </c>
      <c r="T40" s="24">
        <f>M40*R40</f>
        <v>984.91800000000001</v>
      </c>
      <c r="U40" s="25">
        <v>0.23300000000000001</v>
      </c>
      <c r="V40" s="24">
        <f>M40*U40</f>
        <v>3477.0590000000002</v>
      </c>
      <c r="W40" s="15">
        <v>0.49299999999999999</v>
      </c>
      <c r="X40" s="24">
        <f>M40*W40</f>
        <v>7357.0389999999998</v>
      </c>
      <c r="Y40" s="15">
        <v>0.4</v>
      </c>
      <c r="Z40" s="24">
        <f>Y40*M40</f>
        <v>5969.2000000000007</v>
      </c>
      <c r="AA40" s="145">
        <v>2.5100000000000001E-3</v>
      </c>
      <c r="AB40" s="18">
        <f>M40*AA40</f>
        <v>37.45673</v>
      </c>
      <c r="AC40" s="16">
        <v>2.7000000000000001E-3</v>
      </c>
      <c r="AD40" s="17">
        <f>M40*AC40</f>
        <v>40.292100000000005</v>
      </c>
      <c r="AE40" s="26">
        <f>IF(M40&gt;0,(AG40+AP40)/M40,0)</f>
        <v>1.9051865509616031E-3</v>
      </c>
      <c r="AF40" s="16">
        <v>3.1E-4</v>
      </c>
      <c r="AG40" s="23">
        <f>AF40*M40</f>
        <v>4.6261299999999999</v>
      </c>
      <c r="AH40" s="114">
        <v>0.20530000000000001</v>
      </c>
      <c r="AI40" s="29">
        <f>AL40*(1-AM40)*AH40</f>
        <v>23.283278300000003</v>
      </c>
      <c r="AJ40" s="27">
        <f>IF(AND(AH40&gt;0,AF40&gt;0,AC40&gt;0),((AC40-AF40)*AH40)/((AH40-AF40)*AC40),0)</f>
        <v>0.8865238232036613</v>
      </c>
      <c r="AK40" s="59">
        <f t="shared" si="1"/>
        <v>0.83852468715371087</v>
      </c>
      <c r="AL40" s="11">
        <v>127</v>
      </c>
      <c r="AM40" s="13">
        <v>0.107</v>
      </c>
      <c r="AN40" s="14">
        <v>0.2099</v>
      </c>
      <c r="AO40" s="130">
        <v>0.21149999999999999</v>
      </c>
      <c r="AP40" s="29">
        <f>AL40*(1-AM40)*AN40</f>
        <v>23.804968900000002</v>
      </c>
      <c r="AQ40" s="131">
        <f>AL40*(1-AM40)*AO40</f>
        <v>23.9864265</v>
      </c>
      <c r="AR40" s="18">
        <v>1.8</v>
      </c>
      <c r="AS40" s="18">
        <v>999.78</v>
      </c>
      <c r="AT40" s="98">
        <f>AT38+AL40-AS40</f>
        <v>955.8799999999992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10" t="s">
        <v>52</v>
      </c>
      <c r="D41" s="33">
        <v>19136</v>
      </c>
      <c r="E41" s="33">
        <v>2</v>
      </c>
      <c r="F41" s="33">
        <v>14410</v>
      </c>
      <c r="G41" s="34">
        <v>0.3</v>
      </c>
      <c r="H41" s="34">
        <v>3.4</v>
      </c>
      <c r="I41" s="33">
        <v>14259</v>
      </c>
      <c r="J41" s="34">
        <v>7.8</v>
      </c>
      <c r="K41" s="33">
        <v>16409</v>
      </c>
      <c r="L41" s="35">
        <v>7.2999999999999995E-2</v>
      </c>
      <c r="M41" s="36">
        <f>ROUND(K41*(1-L41),0)</f>
        <v>15211</v>
      </c>
      <c r="N41" s="37">
        <v>0.627</v>
      </c>
      <c r="O41" s="24">
        <f>M41*N41</f>
        <v>9537.2970000000005</v>
      </c>
      <c r="P41" s="35">
        <v>0.32200000000000001</v>
      </c>
      <c r="Q41" s="24">
        <f>M41*P41</f>
        <v>4897.942</v>
      </c>
      <c r="R41" s="38">
        <v>5.0999999999999997E-2</v>
      </c>
      <c r="S41" s="134">
        <v>0.2306</v>
      </c>
      <c r="T41" s="24">
        <f>M41*R41</f>
        <v>775.76099999999997</v>
      </c>
      <c r="U41" s="27">
        <v>0.221</v>
      </c>
      <c r="V41" s="24">
        <f>M41*U41</f>
        <v>3361.6309999999999</v>
      </c>
      <c r="W41" s="38">
        <v>0.48799999999999999</v>
      </c>
      <c r="X41" s="24">
        <f>M41*W41</f>
        <v>7422.9679999999998</v>
      </c>
      <c r="Y41" s="38">
        <v>0.39</v>
      </c>
      <c r="Z41" s="24">
        <f>Y41*M41</f>
        <v>5932.29</v>
      </c>
      <c r="AA41" s="146">
        <v>2.65E-3</v>
      </c>
      <c r="AB41" s="18">
        <f>M41*AA41</f>
        <v>40.309150000000002</v>
      </c>
      <c r="AC41" s="39">
        <v>2.7000000000000001E-3</v>
      </c>
      <c r="AD41" s="17">
        <f>M41*AC41</f>
        <v>41.069700000000005</v>
      </c>
      <c r="AE41" s="26">
        <f>IF(M41&gt;0,(AG41+AP41)/M41,0)</f>
        <v>2.3182050489777136E-3</v>
      </c>
      <c r="AF41" s="39">
        <v>3.1E-4</v>
      </c>
      <c r="AG41" s="36">
        <f>AF41*M41</f>
        <v>4.7154100000000003</v>
      </c>
      <c r="AH41" s="27">
        <v>0.19800000000000001</v>
      </c>
      <c r="AI41" s="40">
        <f>AL41*(1-AM41)*AH41</f>
        <v>31.000859999999999</v>
      </c>
      <c r="AJ41" s="27">
        <f>IF(AND(AH41&gt;0,AF41&gt;0,AC41&gt;0),((AC41-AF41)*AH41)/((AH41-AF41)*AC41),0)</f>
        <v>0.88657325442190638</v>
      </c>
      <c r="AK41" s="28">
        <f t="shared" si="1"/>
        <v>0.86765449104047099</v>
      </c>
      <c r="AL41" s="33">
        <v>170</v>
      </c>
      <c r="AM41" s="35">
        <v>7.9000000000000001E-2</v>
      </c>
      <c r="AN41" s="37">
        <v>0.1951</v>
      </c>
      <c r="AO41" s="132">
        <v>0.19450000000000001</v>
      </c>
      <c r="AP41" s="40">
        <f>AL41*(1-AM41)*AN41</f>
        <v>30.546806999999998</v>
      </c>
      <c r="AQ41" s="133">
        <f>AL41*(1-AM41)*AO41</f>
        <v>30.452864999999999</v>
      </c>
      <c r="AR41" s="41">
        <v>1.8</v>
      </c>
      <c r="AS41" s="41"/>
      <c r="AT41" s="117">
        <f>AT40+AL41-AS41</f>
        <v>1125.8799999999992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10" t="s">
        <v>49</v>
      </c>
      <c r="D42" s="42">
        <v>17300</v>
      </c>
      <c r="E42" s="42">
        <v>1</v>
      </c>
      <c r="F42" s="42">
        <v>14608</v>
      </c>
      <c r="G42" s="36">
        <v>0.2</v>
      </c>
      <c r="H42" s="36">
        <v>2.6</v>
      </c>
      <c r="I42" s="42">
        <v>14251</v>
      </c>
      <c r="J42" s="36">
        <v>8.5</v>
      </c>
      <c r="K42" s="42">
        <v>16439</v>
      </c>
      <c r="L42" s="38">
        <v>8.2000000000000003E-2</v>
      </c>
      <c r="M42" s="36">
        <f>ROUND(K42*(1-L42),0)</f>
        <v>15091</v>
      </c>
      <c r="N42" s="27">
        <v>0.626</v>
      </c>
      <c r="O42" s="24">
        <f>M42*N42</f>
        <v>9446.9660000000003</v>
      </c>
      <c r="P42" s="38">
        <v>0.22800000000000001</v>
      </c>
      <c r="Q42" s="24">
        <f>M42*P42</f>
        <v>3440.748</v>
      </c>
      <c r="R42" s="38">
        <v>0.14599999999999999</v>
      </c>
      <c r="S42" s="134">
        <v>0.2576</v>
      </c>
      <c r="T42" s="24">
        <f>M42*R42</f>
        <v>2203.2860000000001</v>
      </c>
      <c r="U42" s="27">
        <v>0.23100000000000001</v>
      </c>
      <c r="V42" s="24">
        <f>M42*U42</f>
        <v>3486.0210000000002</v>
      </c>
      <c r="W42" s="38">
        <v>0.46899999999999997</v>
      </c>
      <c r="X42" s="24">
        <f>M42*W42</f>
        <v>7077.6789999999992</v>
      </c>
      <c r="Y42" s="38">
        <v>0.38</v>
      </c>
      <c r="Z42" s="24">
        <f>Y42*M42</f>
        <v>5734.58</v>
      </c>
      <c r="AA42" s="147">
        <v>2.5999999999999999E-3</v>
      </c>
      <c r="AB42" s="148">
        <f>M42*AA42</f>
        <v>39.236599999999996</v>
      </c>
      <c r="AC42" s="46">
        <v>2.65E-3</v>
      </c>
      <c r="AD42" s="17">
        <f>M42*AC42</f>
        <v>39.991149999999998</v>
      </c>
      <c r="AE42" s="26">
        <f>IF(M42&gt;0,(AG42+AP42)/M42,0)</f>
        <v>1.8692614140878672E-3</v>
      </c>
      <c r="AF42" s="46">
        <v>3.2000000000000003E-4</v>
      </c>
      <c r="AG42" s="36">
        <f>AF42*M42</f>
        <v>4.8291200000000005</v>
      </c>
      <c r="AH42" s="27">
        <v>0.2099</v>
      </c>
      <c r="AI42" s="40">
        <f>AL42*(1-AM42)*AH42</f>
        <v>24.4760192</v>
      </c>
      <c r="AJ42" s="27">
        <f>IF(AND(AH42&gt;0,AF42&gt;0,AC42&gt;0),((AC42-AF42)*AH42)/((AH42-AF42)*AC42),0)</f>
        <v>0.88058777032951796</v>
      </c>
      <c r="AK42" s="28">
        <f t="shared" si="1"/>
        <v>0.83013429353710888</v>
      </c>
      <c r="AL42" s="33">
        <v>128</v>
      </c>
      <c r="AM42" s="38">
        <v>8.8999999999999996E-2</v>
      </c>
      <c r="AN42" s="27">
        <v>0.20050000000000001</v>
      </c>
      <c r="AO42" s="134">
        <v>0.20039999999999999</v>
      </c>
      <c r="AP42" s="40">
        <f>AL42*(1-AM42)*AN42</f>
        <v>23.379904000000003</v>
      </c>
      <c r="AQ42" s="135">
        <f>AL42*(1-AM42)*AO42</f>
        <v>23.368243200000002</v>
      </c>
      <c r="AR42" s="17">
        <v>1.6</v>
      </c>
      <c r="AS42" s="17"/>
      <c r="AT42" s="117">
        <f>AT41+AL42-AS42</f>
        <v>1253.8799999999992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>SUM(D40:D42)</f>
        <v>41936</v>
      </c>
      <c r="E43" s="50"/>
      <c r="F43" s="50">
        <f>SUM(F40:F42)</f>
        <v>41057</v>
      </c>
      <c r="G43" s="51"/>
      <c r="H43" s="51"/>
      <c r="I43" s="50">
        <f>SUM(I40:I42)</f>
        <v>41110</v>
      </c>
      <c r="J43" s="51"/>
      <c r="K43" s="50">
        <f>SUM(K40:K42)</f>
        <v>49051</v>
      </c>
      <c r="L43" s="20">
        <f>IF(K43&gt;0,(K40*L40+K41*L41+K42*L42)/K43,0)</f>
        <v>7.7998246722798731E-2</v>
      </c>
      <c r="M43" s="51">
        <f>M40+M41+M42</f>
        <v>45225</v>
      </c>
      <c r="N43" s="52">
        <f>IF(M43&gt;0,O43/M43,0)</f>
        <v>0.60521810945273635</v>
      </c>
      <c r="O43" s="53">
        <f>O40+O41+O42</f>
        <v>27370.989000000001</v>
      </c>
      <c r="P43" s="20">
        <f>IF(M43&gt;0,Q43/M43,0)</f>
        <v>0.30713202874516304</v>
      </c>
      <c r="Q43" s="53">
        <f>Q40+Q41+Q42</f>
        <v>13890.045999999998</v>
      </c>
      <c r="R43" s="20">
        <f>IF(M43&gt;0,T43/M43,0)</f>
        <v>8.7649861802100618E-2</v>
      </c>
      <c r="S43" s="136"/>
      <c r="T43" s="53">
        <f>T40+T41+T42</f>
        <v>3963.9650000000001</v>
      </c>
      <c r="U43" s="20">
        <f>IF(M43&gt;0,V43/M43,0)</f>
        <v>0.22829653952459925</v>
      </c>
      <c r="V43" s="53">
        <f>V40+V41+V42</f>
        <v>10324.711000000001</v>
      </c>
      <c r="W43" s="20">
        <f>IF(M43&gt;0,X43/M43,0)</f>
        <v>0.48330980652294081</v>
      </c>
      <c r="X43" s="53">
        <f>X40+X41+X42</f>
        <v>21857.685999999998</v>
      </c>
      <c r="Y43" s="20">
        <f>IF(M43&gt;0,Z43/M43,0)</f>
        <v>0.38996285240464346</v>
      </c>
      <c r="Z43" s="53">
        <f>Z40+Z41+Z42</f>
        <v>17636.07</v>
      </c>
      <c r="AA43" s="152">
        <f>IF(M43&gt;0,AB43/M43,0)</f>
        <v>2.5871195135433941E-3</v>
      </c>
      <c r="AB43" s="55">
        <f>SUM(AB40:AB42)</f>
        <v>117.00248000000001</v>
      </c>
      <c r="AC43" s="54">
        <f>IF(M43&gt;0,AD43/M43,0)</f>
        <v>2.6833156440022117E-3</v>
      </c>
      <c r="AD43" s="55">
        <f>SUM(AD40:AD42)</f>
        <v>121.35295000000002</v>
      </c>
      <c r="AE43" s="54">
        <f>IF(M43&gt;0,(AE40*M40+AE41*M41+AE42*M42)/M43,0)</f>
        <v>2.0321136517412936E-3</v>
      </c>
      <c r="AF43" s="54">
        <f>IF(K43&gt;0,(K40*AF40+K41*AF41+K42*AF42)/K43,0)</f>
        <v>3.1335140975719152E-4</v>
      </c>
      <c r="AG43" s="51">
        <f>SUM(AG40:AG42)</f>
        <v>14.170660000000002</v>
      </c>
      <c r="AH43" s="52">
        <f>IF(K43&gt;0,(K40*AH40+K41*AH41+K42*AH42)/K43,0)</f>
        <v>0.20439958410633832</v>
      </c>
      <c r="AI43" s="57">
        <f>SUM(AI40:AI42)</f>
        <v>78.760157500000005</v>
      </c>
      <c r="AJ43" s="52">
        <f>IF(AND(AD43&gt;0),((AD40*AJ40+AD41*AJ41+AD42*AJ42)/AD43),0)</f>
        <v>0.88458436103488958</v>
      </c>
      <c r="AK43" s="56">
        <f t="shared" si="1"/>
        <v>0.8471156484021376</v>
      </c>
      <c r="AL43" s="50">
        <f>SUM(AL40:AL42)</f>
        <v>425</v>
      </c>
      <c r="AM43" s="20">
        <f>IF(AL43&gt;0,(AM40*AL40+AM41*AL41+AM42*AL42)/AL43,0)</f>
        <v>9.0378823529411761E-2</v>
      </c>
      <c r="AN43" s="52">
        <f>IF(K43&gt;0,(AN40*K40+AN41*K41+AN42*K42)/K43,0)</f>
        <v>0.2017986401908218</v>
      </c>
      <c r="AO43" s="136">
        <f>IF(L43&gt;0,(AO40*K40+AO41*K41+AO42*K42)/K43,0)</f>
        <v>0.20209293592383437</v>
      </c>
      <c r="AP43" s="57">
        <f>SUM(AP40:AP42)</f>
        <v>77.731679900000003</v>
      </c>
      <c r="AQ43" s="137">
        <f>SUM(AQ40:AQ42)</f>
        <v>77.807534699999991</v>
      </c>
      <c r="AR43" s="55"/>
      <c r="AS43" s="55">
        <f>SUM(AS40:AS42)</f>
        <v>999.78</v>
      </c>
      <c r="AT43" s="102"/>
      <c r="AU43" s="103">
        <f>AT42</f>
        <v>1253.8799999999992</v>
      </c>
      <c r="AV43" s="50">
        <f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10" t="s">
        <v>53</v>
      </c>
      <c r="D44" s="11">
        <v>3300</v>
      </c>
      <c r="E44" s="11">
        <v>0</v>
      </c>
      <c r="F44" s="11">
        <v>13314</v>
      </c>
      <c r="G44" s="12">
        <v>0.8</v>
      </c>
      <c r="H44" s="12">
        <v>4.0999999999999996</v>
      </c>
      <c r="I44" s="11">
        <v>14847</v>
      </c>
      <c r="J44" s="12">
        <v>8.6</v>
      </c>
      <c r="K44" s="11">
        <v>15719</v>
      </c>
      <c r="L44" s="13">
        <v>7.4999999999999997E-2</v>
      </c>
      <c r="M44" s="23">
        <f>ROUND(K44*(1-L44),0)</f>
        <v>14540</v>
      </c>
      <c r="N44" s="14">
        <v>0.64200000000000002</v>
      </c>
      <c r="O44" s="24">
        <f>M44*N44</f>
        <v>9334.68</v>
      </c>
      <c r="P44" s="13">
        <v>0.28899999999999998</v>
      </c>
      <c r="Q44" s="24">
        <f>M44*P44</f>
        <v>4202.0599999999995</v>
      </c>
      <c r="R44" s="15">
        <v>6.9000000000000006E-2</v>
      </c>
      <c r="S44" s="143">
        <v>0.25629999999999997</v>
      </c>
      <c r="T44" s="24">
        <f>M44*R44</f>
        <v>1003.2600000000001</v>
      </c>
      <c r="U44" s="25">
        <v>0.24</v>
      </c>
      <c r="V44" s="24">
        <f>M44*U44</f>
        <v>3489.6</v>
      </c>
      <c r="W44" s="15">
        <v>0.49399999999999999</v>
      </c>
      <c r="X44" s="24">
        <f>M44*W44</f>
        <v>7182.76</v>
      </c>
      <c r="Y44" s="15">
        <v>0.4</v>
      </c>
      <c r="Z44" s="24">
        <f>Y44*M44</f>
        <v>5816</v>
      </c>
      <c r="AA44" s="145">
        <v>2.5999999999999999E-3</v>
      </c>
      <c r="AB44" s="18">
        <f>M44*AA44</f>
        <v>37.803999999999995</v>
      </c>
      <c r="AC44" s="16">
        <v>2.5600000000000002E-3</v>
      </c>
      <c r="AD44" s="17">
        <f>M44*AC44</f>
        <v>37.2224</v>
      </c>
      <c r="AE44" s="26">
        <f>IF(M44&gt;0,(AG44+AP44)/M44,0)</f>
        <v>4.6760146767537833E-3</v>
      </c>
      <c r="AF44" s="16">
        <v>3.2000000000000003E-4</v>
      </c>
      <c r="AG44" s="23">
        <f>AF44*M44</f>
        <v>4.6528</v>
      </c>
      <c r="AH44" s="114">
        <v>0.20599999999999999</v>
      </c>
      <c r="AI44" s="29">
        <f>AL44*(1-AM44)*AH44</f>
        <v>62.818052000000002</v>
      </c>
      <c r="AJ44" s="27">
        <f>IF(AND(AH44&gt;0,AF44&gt;0,AC44&gt;0),((AC44-AF44)*AH44)/((AH44-AF44)*AC44),0)</f>
        <v>0.87636133800077776</v>
      </c>
      <c r="AK44" s="59">
        <f t="shared" si="1"/>
        <v>0.93300311802098723</v>
      </c>
      <c r="AL44" s="11">
        <v>334</v>
      </c>
      <c r="AM44" s="13">
        <v>8.6999999999999994E-2</v>
      </c>
      <c r="AN44" s="14">
        <v>0.2077</v>
      </c>
      <c r="AO44" s="130">
        <v>0.2097</v>
      </c>
      <c r="AP44" s="29">
        <f>AL44*(1-AM44)*AN44</f>
        <v>63.336453400000003</v>
      </c>
      <c r="AQ44" s="131">
        <f>AL44*(1-AM44)*AO44</f>
        <v>63.946337399999997</v>
      </c>
      <c r="AR44" s="18">
        <v>1.8</v>
      </c>
      <c r="AS44" s="18">
        <v>1000.98</v>
      </c>
      <c r="AT44" s="98">
        <f>AT42+AL44-AS44+AU44</f>
        <v>647.83999999999924</v>
      </c>
      <c r="AU44" s="99">
        <v>60.94</v>
      </c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10" t="s">
        <v>52</v>
      </c>
      <c r="D45" s="33">
        <v>19420</v>
      </c>
      <c r="E45" s="33">
        <v>3</v>
      </c>
      <c r="F45" s="33">
        <v>16595</v>
      </c>
      <c r="G45" s="34">
        <v>2.4</v>
      </c>
      <c r="H45" s="34">
        <v>5.9</v>
      </c>
      <c r="I45" s="33">
        <v>17514</v>
      </c>
      <c r="J45" s="34">
        <v>8</v>
      </c>
      <c r="K45" s="33">
        <v>15629</v>
      </c>
      <c r="L45" s="35">
        <v>8.4000000000000005E-2</v>
      </c>
      <c r="M45" s="36">
        <f>ROUND(K45*(1-L45),0)</f>
        <v>14316</v>
      </c>
      <c r="N45" s="37">
        <v>0.55200000000000005</v>
      </c>
      <c r="O45" s="24">
        <f>M45*N45</f>
        <v>7902.4320000000007</v>
      </c>
      <c r="P45" s="35">
        <v>0.26400000000000001</v>
      </c>
      <c r="Q45" s="24">
        <f>M45*P45</f>
        <v>3779.424</v>
      </c>
      <c r="R45" s="38">
        <v>0.184</v>
      </c>
      <c r="S45" s="134">
        <v>0.25340000000000001</v>
      </c>
      <c r="T45" s="24">
        <f>M45*R45</f>
        <v>2634.1439999999998</v>
      </c>
      <c r="U45" s="27">
        <v>0.22600000000000001</v>
      </c>
      <c r="V45" s="24">
        <f>M45*U45</f>
        <v>3235.4160000000002</v>
      </c>
      <c r="W45" s="38">
        <v>0.49399999999999999</v>
      </c>
      <c r="X45" s="24">
        <f>M45*W45</f>
        <v>7072.1040000000003</v>
      </c>
      <c r="Y45" s="38">
        <v>0.4</v>
      </c>
      <c r="Z45" s="24">
        <f>Y45*M45</f>
        <v>5726.4000000000005</v>
      </c>
      <c r="AA45" s="146">
        <v>2.5300000000000001E-3</v>
      </c>
      <c r="AB45" s="18">
        <f>M45*AA45</f>
        <v>36.219480000000004</v>
      </c>
      <c r="AC45" s="39">
        <v>2.5600000000000002E-3</v>
      </c>
      <c r="AD45" s="17">
        <f>M45*AC45</f>
        <v>36.648960000000002</v>
      </c>
      <c r="AE45" s="26">
        <f>IF(M45&gt;0,(AG45+AP45)/M45,0)</f>
        <v>5.3566896898575023E-3</v>
      </c>
      <c r="AF45" s="39">
        <v>3.1E-4</v>
      </c>
      <c r="AG45" s="36">
        <f>AF45*M45</f>
        <v>4.4379600000000003</v>
      </c>
      <c r="AH45" s="27">
        <v>0.2051</v>
      </c>
      <c r="AI45" s="40">
        <f>AL45*(1-AM45)*AH45</f>
        <v>68.985795200000013</v>
      </c>
      <c r="AJ45" s="27">
        <f>IF(AND(AH45&gt;0,AF45&gt;0,AC45&gt;0),((AC45-AF45)*AH45)/((AH45-AF45)*AC45),0)</f>
        <v>0.88023669063430832</v>
      </c>
      <c r="AK45" s="28">
        <f t="shared" si="1"/>
        <v>0.9434900856096059</v>
      </c>
      <c r="AL45" s="33">
        <v>368</v>
      </c>
      <c r="AM45" s="35">
        <v>8.5999999999999993E-2</v>
      </c>
      <c r="AN45" s="37">
        <v>0.21479999999999999</v>
      </c>
      <c r="AO45" s="132">
        <v>0.21310000000000001</v>
      </c>
      <c r="AP45" s="40">
        <f>AL45*(1-AM45)*AN45</f>
        <v>72.248409600000002</v>
      </c>
      <c r="AQ45" s="133">
        <f>AL45*(1-AM45)*AO45</f>
        <v>71.676611200000011</v>
      </c>
      <c r="AR45" s="41">
        <v>1.75</v>
      </c>
      <c r="AS45" s="41"/>
      <c r="AT45" s="117">
        <f>AT44+AL45-AS45</f>
        <v>1015.8399999999992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10" t="s">
        <v>49</v>
      </c>
      <c r="D46" s="42">
        <v>21700</v>
      </c>
      <c r="E46" s="42">
        <v>1</v>
      </c>
      <c r="F46" s="42">
        <v>18813</v>
      </c>
      <c r="G46" s="36">
        <v>4.2</v>
      </c>
      <c r="H46" s="36">
        <v>6.2</v>
      </c>
      <c r="I46" s="42">
        <v>19146</v>
      </c>
      <c r="J46" s="36">
        <v>5.3</v>
      </c>
      <c r="K46" s="42">
        <v>13096</v>
      </c>
      <c r="L46" s="38">
        <v>7.0999999999999994E-2</v>
      </c>
      <c r="M46" s="36">
        <f>ROUND(K46*(1-L46),0)</f>
        <v>12166</v>
      </c>
      <c r="N46" s="27">
        <v>0.52300000000000002</v>
      </c>
      <c r="O46" s="24">
        <f>M46*N46</f>
        <v>6362.8180000000002</v>
      </c>
      <c r="P46" s="38">
        <v>0.19700000000000001</v>
      </c>
      <c r="Q46" s="24">
        <f>M46*P46</f>
        <v>2396.7020000000002</v>
      </c>
      <c r="R46" s="38">
        <v>0.28000000000000003</v>
      </c>
      <c r="S46" s="134">
        <v>0.27779999999999999</v>
      </c>
      <c r="T46" s="24">
        <f>M46*R46</f>
        <v>3406.4800000000005</v>
      </c>
      <c r="U46" s="27">
        <v>0.23699999999999999</v>
      </c>
      <c r="V46" s="24">
        <f>M46*U46</f>
        <v>2883.3419999999996</v>
      </c>
      <c r="W46" s="38">
        <v>0.48299999999999998</v>
      </c>
      <c r="X46" s="24">
        <f>M46*W46</f>
        <v>5876.1779999999999</v>
      </c>
      <c r="Y46" s="38">
        <v>0.41</v>
      </c>
      <c r="Z46" s="24">
        <f>Y46*M46</f>
        <v>4988.0599999999995</v>
      </c>
      <c r="AA46" s="147">
        <v>2.4099999999999998E-3</v>
      </c>
      <c r="AB46" s="148">
        <f>M46*AA46</f>
        <v>29.320059999999998</v>
      </c>
      <c r="AC46" s="46">
        <v>2.3800000000000002E-3</v>
      </c>
      <c r="AD46" s="17">
        <f>M46*AC46</f>
        <v>28.955080000000002</v>
      </c>
      <c r="AE46" s="26">
        <f>IF(M46&gt;0,(AG46+AP46)/M46,0)</f>
        <v>3.976164721354594E-3</v>
      </c>
      <c r="AF46" s="46">
        <v>3.1E-4</v>
      </c>
      <c r="AG46" s="36">
        <f>AF46*M46</f>
        <v>3.7714599999999998</v>
      </c>
      <c r="AH46" s="27">
        <v>0.1951</v>
      </c>
      <c r="AI46" s="40">
        <f>AL46*(1-AM46)*AH46</f>
        <v>39.990622500000001</v>
      </c>
      <c r="AJ46" s="27">
        <f>IF(AND(AH46&gt;0,AF46&gt;0,AC46&gt;0),((AC46-AF46)*AH46)/((AH46-AF46)*AC46),0)</f>
        <v>0.87113206594820281</v>
      </c>
      <c r="AK46" s="28">
        <f t="shared" si="1"/>
        <v>0.92335085865290967</v>
      </c>
      <c r="AL46" s="42">
        <v>225</v>
      </c>
      <c r="AM46" s="38">
        <v>8.8999999999999996E-2</v>
      </c>
      <c r="AN46" s="27">
        <v>0.21759999999999999</v>
      </c>
      <c r="AO46" s="134">
        <v>0.21879999999999999</v>
      </c>
      <c r="AP46" s="40">
        <f>AL46*(1-AM46)*AN46</f>
        <v>44.602559999999997</v>
      </c>
      <c r="AQ46" s="135">
        <f>AL46*(1-AM46)*AO46</f>
        <v>44.848529999999997</v>
      </c>
      <c r="AR46" s="17">
        <v>1.65</v>
      </c>
      <c r="AS46" s="17"/>
      <c r="AT46" s="117">
        <f>AT45+AL46-AS46</f>
        <v>1240.8399999999992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>SUM(D44:D46)</f>
        <v>44420</v>
      </c>
      <c r="E47" s="50"/>
      <c r="F47" s="50">
        <f>SUM(F44:F46)</f>
        <v>48722</v>
      </c>
      <c r="G47" s="51"/>
      <c r="H47" s="51"/>
      <c r="I47" s="50">
        <f>SUM(I44:I46)</f>
        <v>51507</v>
      </c>
      <c r="J47" s="51"/>
      <c r="K47" s="50">
        <f>SUM(K44:K46)</f>
        <v>44444</v>
      </c>
      <c r="L47" s="20">
        <f>IF(K47&gt;0,(K44*L44+K45*L45+K46*L46)/K47,0)</f>
        <v>7.6986252362523613E-2</v>
      </c>
      <c r="M47" s="51">
        <f>M44+M45+M46</f>
        <v>41022</v>
      </c>
      <c r="N47" s="52">
        <f>IF(M47&gt;0,O47/M47,0)</f>
        <v>0.5752993515674516</v>
      </c>
      <c r="O47" s="53">
        <f>O44+O45+O46</f>
        <v>23599.93</v>
      </c>
      <c r="P47" s="20">
        <f>IF(M47&gt;0,Q47/M47,0)</f>
        <v>0.25299073667788013</v>
      </c>
      <c r="Q47" s="53">
        <f>Q44+Q45+Q46</f>
        <v>10378.186</v>
      </c>
      <c r="R47" s="20">
        <f>IF(M47&gt;0,T47/M47,0)</f>
        <v>0.17170991175466824</v>
      </c>
      <c r="S47" s="136"/>
      <c r="T47" s="53">
        <f>T44+T45+T46</f>
        <v>7043.884</v>
      </c>
      <c r="U47" s="20">
        <f>IF(M47&gt;0,V47/M47,0)</f>
        <v>0.23422451367558872</v>
      </c>
      <c r="V47" s="53">
        <f>V44+V45+V46</f>
        <v>9608.3580000000002</v>
      </c>
      <c r="W47" s="20">
        <f>IF(M47&gt;0,X47/M47,0)</f>
        <v>0.49073770172102776</v>
      </c>
      <c r="X47" s="53">
        <f>X44+X45+X46</f>
        <v>20131.042000000001</v>
      </c>
      <c r="Y47" s="20">
        <f>IF(M47&gt;0,Z47/M47,0)</f>
        <v>0.40296572570815659</v>
      </c>
      <c r="Z47" s="53">
        <f>Z44+Z45+Z46</f>
        <v>16530.46</v>
      </c>
      <c r="AA47" s="152">
        <f>IF(M47&gt;0,AB47/M47,0)</f>
        <v>2.5192223684852031E-3</v>
      </c>
      <c r="AB47" s="55">
        <f>SUM(AB44:AB46)</f>
        <v>103.34354</v>
      </c>
      <c r="AC47" s="54">
        <f>IF(M47&gt;0,AD47/M47,0)</f>
        <v>2.5066169372531819E-3</v>
      </c>
      <c r="AD47" s="55">
        <f>SUM(AD44:AD46)</f>
        <v>102.82644000000002</v>
      </c>
      <c r="AE47" s="54">
        <f>IF(M47&gt;0,(AE44*M44+AE45*M45+AE46*M46)/M47,0)</f>
        <v>4.7060027058651466E-3</v>
      </c>
      <c r="AF47" s="54">
        <f>IF(K47&gt;0,(K44*AF44+K45*AF45+K46*AF46)/K47,0)</f>
        <v>3.1353681036810373E-4</v>
      </c>
      <c r="AG47" s="51">
        <f>SUM(AG44:AG46)</f>
        <v>12.862219999999999</v>
      </c>
      <c r="AH47" s="52">
        <f>IF(K47&gt;0,(K44*AH44+K45*AH45+K46*AH46)/K47,0)</f>
        <v>0.20247168346683467</v>
      </c>
      <c r="AI47" s="57">
        <f>SUM(AI44:AI46)</f>
        <v>171.79446970000001</v>
      </c>
      <c r="AJ47" s="52">
        <f>IF(AND(AD47&gt;0),((AD44*AJ44+AD45*AJ45+AD46*AJ46)/AD47),0)</f>
        <v>0.87627005460156704</v>
      </c>
      <c r="AK47" s="56">
        <f t="shared" si="1"/>
        <v>0.93475035227963466</v>
      </c>
      <c r="AL47" s="50">
        <f>SUM(AL44:AL46)</f>
        <v>927</v>
      </c>
      <c r="AM47" s="20">
        <f>IF(AL47&gt;0,(AM44*AL44+AM45*AL45+AM46*AL46)/AL47,0)</f>
        <v>8.7088457389428262E-2</v>
      </c>
      <c r="AN47" s="52">
        <f>IF(K47&gt;0,(AN44*K44+AN45*K45+AN46*K46)/K47,0)</f>
        <v>0.21311392088920889</v>
      </c>
      <c r="AO47" s="136">
        <f>IF(L47&gt;0,(AO44*K44+AO45*K45+AO46*K46)/K47,0)</f>
        <v>0.21357706327063272</v>
      </c>
      <c r="AP47" s="57">
        <f>SUM(AP44:AP46)</f>
        <v>180.18742300000002</v>
      </c>
      <c r="AQ47" s="137">
        <f>SUM(AQ44:AQ46)</f>
        <v>180.47147860000001</v>
      </c>
      <c r="AR47" s="55"/>
      <c r="AS47" s="55">
        <f>SUM(AS44:AS46)</f>
        <v>1000.98</v>
      </c>
      <c r="AT47" s="102"/>
      <c r="AU47" s="103">
        <f>AT46</f>
        <v>1240.8399999999992</v>
      </c>
      <c r="AV47" s="50">
        <f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10" t="s">
        <v>48</v>
      </c>
      <c r="D48" s="11">
        <v>5700</v>
      </c>
      <c r="E48" s="11">
        <v>1</v>
      </c>
      <c r="F48" s="11">
        <v>6670</v>
      </c>
      <c r="G48" s="12">
        <v>3</v>
      </c>
      <c r="H48" s="12">
        <v>6.1</v>
      </c>
      <c r="I48" s="11">
        <v>7562</v>
      </c>
      <c r="J48" s="12">
        <v>7.7</v>
      </c>
      <c r="K48" s="11">
        <v>10417</v>
      </c>
      <c r="L48" s="13">
        <v>6.9000000000000006E-2</v>
      </c>
      <c r="M48" s="23">
        <f>ROUND(K48*(1-L48),0)</f>
        <v>9698</v>
      </c>
      <c r="N48" s="14">
        <v>0.53500000000000003</v>
      </c>
      <c r="O48" s="24">
        <f>M48*N48</f>
        <v>5188.43</v>
      </c>
      <c r="P48" s="13">
        <v>0.34100000000000003</v>
      </c>
      <c r="Q48" s="24">
        <f>M48*P48</f>
        <v>3307.018</v>
      </c>
      <c r="R48" s="15">
        <v>0.124</v>
      </c>
      <c r="S48" s="143">
        <v>0.21099999999999999</v>
      </c>
      <c r="T48" s="24">
        <f>M48*R48</f>
        <v>1202.5519999999999</v>
      </c>
      <c r="U48" s="25">
        <v>0.17100000000000001</v>
      </c>
      <c r="V48" s="24">
        <f>M48*U48</f>
        <v>1658.3580000000002</v>
      </c>
      <c r="W48" s="15">
        <v>0.51900000000000002</v>
      </c>
      <c r="X48" s="24">
        <f>M48*W48</f>
        <v>5033.2619999999997</v>
      </c>
      <c r="Y48" s="15">
        <v>0.4</v>
      </c>
      <c r="Z48" s="24">
        <f>Y48*M48</f>
        <v>3879.2000000000003</v>
      </c>
      <c r="AA48" s="145">
        <v>2.3900000000000002E-3</v>
      </c>
      <c r="AB48" s="18">
        <f>M48*AA48</f>
        <v>23.178220000000003</v>
      </c>
      <c r="AC48" s="16">
        <v>2.3999999999999998E-3</v>
      </c>
      <c r="AD48" s="17">
        <f>M48*AC48</f>
        <v>23.275199999999998</v>
      </c>
      <c r="AE48" s="26">
        <f>IF(M48&gt;0,(AG48+AP48)/M48,0)</f>
        <v>2.9707254073004742E-3</v>
      </c>
      <c r="AF48" s="16">
        <v>2.9E-4</v>
      </c>
      <c r="AG48" s="23">
        <f>AF48*M48</f>
        <v>2.8124199999999999</v>
      </c>
      <c r="AH48" s="114">
        <v>0.1976</v>
      </c>
      <c r="AI48" s="29">
        <f>AL48*(1-AM48)*AH48</f>
        <v>24.1747792</v>
      </c>
      <c r="AJ48" s="27">
        <f>IF(AND(AH48&gt;0,AF48&gt;0,AC48&gt;0),((AC48-AF48)*AH48)/((AH48-AF48)*AC48),0)</f>
        <v>0.88045883803828162</v>
      </c>
      <c r="AK48" s="59">
        <f t="shared" si="1"/>
        <v>0.9036139125821403</v>
      </c>
      <c r="AL48" s="11">
        <v>134</v>
      </c>
      <c r="AM48" s="13">
        <v>8.6999999999999994E-2</v>
      </c>
      <c r="AN48" s="14">
        <v>0.21249999999999999</v>
      </c>
      <c r="AO48" s="130">
        <v>0.2145</v>
      </c>
      <c r="AP48" s="29">
        <f>AL48*(1-AM48)*AN48</f>
        <v>25.997674999999997</v>
      </c>
      <c r="AQ48" s="131">
        <f>AL48*(1-AM48)*AO48</f>
        <v>26.242359</v>
      </c>
      <c r="AR48" s="18">
        <v>1.5</v>
      </c>
      <c r="AS48" s="18">
        <v>1006.56</v>
      </c>
      <c r="AT48" s="98">
        <f>AT46+AL48-AS48</f>
        <v>368.27999999999929</v>
      </c>
      <c r="AU48" s="99"/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10" t="s">
        <v>52</v>
      </c>
      <c r="D49" s="33">
        <v>5300</v>
      </c>
      <c r="E49" s="33">
        <v>11</v>
      </c>
      <c r="F49" s="33">
        <v>19281</v>
      </c>
      <c r="G49" s="34">
        <v>2.5</v>
      </c>
      <c r="H49" s="34">
        <v>4.5</v>
      </c>
      <c r="I49" s="33">
        <v>18922</v>
      </c>
      <c r="J49" s="34">
        <v>5.3</v>
      </c>
      <c r="K49" s="33">
        <v>13190</v>
      </c>
      <c r="L49" s="35">
        <v>7.0000000000000007E-2</v>
      </c>
      <c r="M49" s="36">
        <f>ROUND(K49*(1-L49),0)</f>
        <v>12267</v>
      </c>
      <c r="N49" s="37">
        <v>0.49099999999999999</v>
      </c>
      <c r="O49" s="24">
        <f>M49*N49</f>
        <v>6023.0969999999998</v>
      </c>
      <c r="P49" s="35">
        <v>0.42699999999999999</v>
      </c>
      <c r="Q49" s="24">
        <f>M49*P49</f>
        <v>5238.009</v>
      </c>
      <c r="R49" s="38">
        <v>8.2000000000000003E-2</v>
      </c>
      <c r="S49" s="134">
        <v>0.2253</v>
      </c>
      <c r="T49" s="24">
        <f>M49*R49</f>
        <v>1005.894</v>
      </c>
      <c r="U49" s="27">
        <v>0.17899999999999999</v>
      </c>
      <c r="V49" s="24">
        <f>M49*U49</f>
        <v>2195.7930000000001</v>
      </c>
      <c r="W49" s="38">
        <v>0.51800000000000002</v>
      </c>
      <c r="X49" s="24">
        <f>M49*W49</f>
        <v>6354.3060000000005</v>
      </c>
      <c r="Y49" s="38">
        <v>0.39</v>
      </c>
      <c r="Z49" s="24">
        <f>Y49*M49</f>
        <v>4784.13</v>
      </c>
      <c r="AA49" s="146">
        <v>2.47E-3</v>
      </c>
      <c r="AB49" s="18">
        <f>M49*AA49</f>
        <v>30.299489999999999</v>
      </c>
      <c r="AC49" s="39">
        <v>2.5300000000000001E-3</v>
      </c>
      <c r="AD49" s="17">
        <f>M49*AC49</f>
        <v>31.035510000000002</v>
      </c>
      <c r="AE49" s="26">
        <f>IF(M49&gt;0,(AG49+AP49)/M49,0)</f>
        <v>2.8632969267139478E-3</v>
      </c>
      <c r="AF49" s="39">
        <v>2.9999999999999997E-4</v>
      </c>
      <c r="AG49" s="36">
        <f>AF49*M49</f>
        <v>3.6800999999999995</v>
      </c>
      <c r="AH49" s="27">
        <v>0.2016</v>
      </c>
      <c r="AI49" s="40">
        <f>AL49*(1-AM49)*AH49</f>
        <v>32.441673600000001</v>
      </c>
      <c r="AJ49" s="27">
        <f>IF(AND(AH49&gt;0,AF49&gt;0,AC49&gt;0),((AC49-AF49)*AH49)/((AH49-AF49)*AC49),0)</f>
        <v>0.88273652091445143</v>
      </c>
      <c r="AK49" s="28">
        <f t="shared" si="1"/>
        <v>0.89660224030806424</v>
      </c>
      <c r="AL49" s="33">
        <v>179</v>
      </c>
      <c r="AM49" s="35">
        <v>0.10100000000000001</v>
      </c>
      <c r="AN49" s="37">
        <v>0.19539999999999999</v>
      </c>
      <c r="AO49" s="132">
        <v>0.1875</v>
      </c>
      <c r="AP49" s="40">
        <f>AL49*(1-AM49)*AN49</f>
        <v>31.443963399999998</v>
      </c>
      <c r="AQ49" s="133">
        <f>AL49*(1-AM49)*AO49</f>
        <v>30.172687499999999</v>
      </c>
      <c r="AR49" s="41">
        <v>1.6</v>
      </c>
      <c r="AS49" s="41"/>
      <c r="AT49" s="117">
        <f>AT48+AL49-AS49</f>
        <v>547.27999999999929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45" t="s">
        <v>50</v>
      </c>
      <c r="D50" s="42">
        <v>16600</v>
      </c>
      <c r="E50" s="42">
        <v>10</v>
      </c>
      <c r="F50" s="42">
        <v>17743</v>
      </c>
      <c r="G50" s="36">
        <v>0.9</v>
      </c>
      <c r="H50" s="36">
        <v>3</v>
      </c>
      <c r="I50" s="42">
        <v>17855</v>
      </c>
      <c r="J50" s="36">
        <v>4.5</v>
      </c>
      <c r="K50" s="42">
        <v>15314</v>
      </c>
      <c r="L50" s="38">
        <v>7.3999999999999996E-2</v>
      </c>
      <c r="M50" s="36">
        <f>ROUND(K50*(1-L50),0)</f>
        <v>14181</v>
      </c>
      <c r="N50" s="27">
        <v>0.57499999999999996</v>
      </c>
      <c r="O50" s="24">
        <f>M50*N50</f>
        <v>8154.0749999999998</v>
      </c>
      <c r="P50" s="38">
        <v>0.25900000000000001</v>
      </c>
      <c r="Q50" s="24">
        <f>M50*P50</f>
        <v>3672.8789999999999</v>
      </c>
      <c r="R50" s="38">
        <v>0.16600000000000001</v>
      </c>
      <c r="S50" s="134">
        <v>0.2208</v>
      </c>
      <c r="T50" s="24">
        <f>M50*R50</f>
        <v>2354.0460000000003</v>
      </c>
      <c r="U50" s="27">
        <v>0.253</v>
      </c>
      <c r="V50" s="24">
        <f>M50*U50</f>
        <v>3587.7930000000001</v>
      </c>
      <c r="W50" s="38">
        <v>0.47</v>
      </c>
      <c r="X50" s="24">
        <f>M50*W50</f>
        <v>6665.07</v>
      </c>
      <c r="Y50" s="38">
        <v>0.4</v>
      </c>
      <c r="Z50" s="24">
        <f>Y50*M50</f>
        <v>5672.4000000000005</v>
      </c>
      <c r="AA50" s="147">
        <v>2.5799999999999998E-3</v>
      </c>
      <c r="AB50" s="148">
        <f>M50*AA50</f>
        <v>36.586979999999997</v>
      </c>
      <c r="AC50" s="46">
        <v>2.6700000000000001E-3</v>
      </c>
      <c r="AD50" s="17">
        <f>M50*AC50</f>
        <v>37.86327</v>
      </c>
      <c r="AE50" s="26">
        <f>IF(M50&gt;0,(AG50+AP50)/M50,0)</f>
        <v>2.920215781679713E-3</v>
      </c>
      <c r="AF50" s="46">
        <v>3.1E-4</v>
      </c>
      <c r="AG50" s="36">
        <f>AF50*M50</f>
        <v>4.3961100000000002</v>
      </c>
      <c r="AH50" s="27">
        <v>0.20349999999999999</v>
      </c>
      <c r="AI50" s="40">
        <f>AL50*(1-AM50)*AH50</f>
        <v>35.347950000000004</v>
      </c>
      <c r="AJ50" s="27">
        <f>IF(AND(AH50&gt;0,AF50&gt;0,AC50&gt;0),((AC50-AF50)*AH50)/((AH50-AF50)*AC50),0)</f>
        <v>0.88524365951095019</v>
      </c>
      <c r="AK50" s="28">
        <f t="shared" si="1"/>
        <v>0.89514564395308216</v>
      </c>
      <c r="AL50" s="42">
        <v>193</v>
      </c>
      <c r="AM50" s="38">
        <v>0.1</v>
      </c>
      <c r="AN50" s="27">
        <v>0.21310000000000001</v>
      </c>
      <c r="AO50" s="134">
        <v>0.2122</v>
      </c>
      <c r="AP50" s="40">
        <f>AL50*(1-AM50)*AN50</f>
        <v>37.015470000000008</v>
      </c>
      <c r="AQ50" s="135">
        <f>AL50*(1-AM50)*AO50</f>
        <v>36.859140000000004</v>
      </c>
      <c r="AR50" s="17">
        <v>1.6</v>
      </c>
      <c r="AS50" s="17"/>
      <c r="AT50" s="117">
        <f>AT49+AL50-AS50</f>
        <v>740.27999999999929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>SUM(D48:D50)</f>
        <v>27600</v>
      </c>
      <c r="E51" s="50"/>
      <c r="F51" s="50">
        <f>SUM(F48:F50)</f>
        <v>43694</v>
      </c>
      <c r="G51" s="51"/>
      <c r="H51" s="51"/>
      <c r="I51" s="50">
        <f>SUM(I48:I50)</f>
        <v>44339</v>
      </c>
      <c r="J51" s="51"/>
      <c r="K51" s="50">
        <f>SUM(K48:K50)</f>
        <v>38921</v>
      </c>
      <c r="L51" s="20">
        <f>IF(K51&gt;0,(K48*L48+K49*L49+K50*L50)/K51,0)</f>
        <v>7.1306210015158911E-2</v>
      </c>
      <c r="M51" s="51">
        <f>M48+M49+M50</f>
        <v>36146</v>
      </c>
      <c r="N51" s="52">
        <f>IF(M51&gt;0,O51/M51,0)</f>
        <v>0.53576058208377131</v>
      </c>
      <c r="O51" s="53">
        <f>O48+O49+O50</f>
        <v>19365.601999999999</v>
      </c>
      <c r="P51" s="20">
        <f>IF(M51&gt;0,Q51/M51,0)</f>
        <v>0.33801543739279588</v>
      </c>
      <c r="Q51" s="53">
        <f>Q48+Q49+Q50</f>
        <v>12217.905999999999</v>
      </c>
      <c r="R51" s="20">
        <f>IF(M51&gt;0,T51/M51,0)</f>
        <v>0.12622398052343275</v>
      </c>
      <c r="S51" s="136"/>
      <c r="T51" s="53">
        <f>T48+T49+T50</f>
        <v>4562.4920000000002</v>
      </c>
      <c r="U51" s="20">
        <f>IF(M51&gt;0,V51/M51,0)</f>
        <v>0.20588568582969072</v>
      </c>
      <c r="V51" s="53">
        <f>V48+V49+V50</f>
        <v>7441.9440000000004</v>
      </c>
      <c r="W51" s="20">
        <f>IF(M51&gt;0,X51/M51,0)</f>
        <v>0.49943667349084264</v>
      </c>
      <c r="X51" s="53">
        <f>X48+X49+X50</f>
        <v>18052.637999999999</v>
      </c>
      <c r="Y51" s="20">
        <f>IF(M51&gt;0,Z51/M51,0)</f>
        <v>0.39660626348696948</v>
      </c>
      <c r="Z51" s="53">
        <f>Z48+Z49+Z50</f>
        <v>14335.73</v>
      </c>
      <c r="AA51" s="152">
        <f>IF(M51&gt;0,AB51/M51,0)</f>
        <v>2.4916917501244949E-3</v>
      </c>
      <c r="AB51" s="55">
        <f>SUM(AB48:AB50)</f>
        <v>90.064689999999999</v>
      </c>
      <c r="AC51" s="54">
        <f>IF(M51&gt;0,AD51/M51,0)</f>
        <v>2.5500464781718587E-3</v>
      </c>
      <c r="AD51" s="55">
        <f>SUM(AD48:AD50)</f>
        <v>92.17398</v>
      </c>
      <c r="AE51" s="54">
        <f>IF(M51&gt;0,(AE48*M48+AE49*M49+AE50*M50)/M51,0)</f>
        <v>2.9144507940021026E-3</v>
      </c>
      <c r="AF51" s="54">
        <f>IF(K51&gt;0,(K48*AF48+K49*AF49+K50*AF50)/K51,0)</f>
        <v>3.01258189666247E-4</v>
      </c>
      <c r="AG51" s="51">
        <f>SUM(AG48:AG50)</f>
        <v>10.888629999999999</v>
      </c>
      <c r="AH51" s="52">
        <f>IF(K51&gt;0,(K48*AH48+K49*AH49+K50*AH50)/K51,0)</f>
        <v>0.20127700213252483</v>
      </c>
      <c r="AI51" s="57">
        <f>SUM(AI48:AI50)</f>
        <v>91.964402800000016</v>
      </c>
      <c r="AJ51" s="52">
        <f>IF(AND(AD51&gt;0),((AD48*AJ48+AD49*AJ49+AD50*AJ50)/AD51),0)</f>
        <v>0.8831912581529564</v>
      </c>
      <c r="AK51" s="56">
        <f t="shared" si="1"/>
        <v>0.89794013977947551</v>
      </c>
      <c r="AL51" s="50">
        <f>SUM(AL48:AL50)</f>
        <v>506</v>
      </c>
      <c r="AM51" s="20">
        <f>IF(AL51&gt;0,(AM48*AL48+AM49*AL49+AM50*AL50)/AL51,0)</f>
        <v>9.6911067193675898E-2</v>
      </c>
      <c r="AN51" s="52">
        <f>IF(K51&gt;0,(AN48*K48+AN49*K49+AN50*K50)/K51,0)</f>
        <v>0.20694103183371446</v>
      </c>
      <c r="AO51" s="136">
        <f>IF(L51&gt;0,(AO48*K48+AO49*K49+AO50*K50)/K51,0)</f>
        <v>0.20444496030420595</v>
      </c>
      <c r="AP51" s="57">
        <f>SUM(AP48:AP50)</f>
        <v>94.45710840000001</v>
      </c>
      <c r="AQ51" s="137">
        <f>SUM(AQ48:AQ50)</f>
        <v>93.274186500000013</v>
      </c>
      <c r="AR51" s="55"/>
      <c r="AS51" s="55">
        <f>SUM(AS48:AS50)</f>
        <v>1006.56</v>
      </c>
      <c r="AT51" s="102"/>
      <c r="AU51" s="103">
        <f>AT50</f>
        <v>740.27999999999929</v>
      </c>
      <c r="AV51" s="50">
        <f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A52" s="186">
        <v>13</v>
      </c>
      <c r="B52" s="22">
        <v>1</v>
      </c>
      <c r="C52" s="10" t="s">
        <v>48</v>
      </c>
      <c r="D52" s="11">
        <v>9096</v>
      </c>
      <c r="E52" s="11">
        <v>5</v>
      </c>
      <c r="F52" s="11">
        <v>17392</v>
      </c>
      <c r="G52" s="12">
        <v>0.4</v>
      </c>
      <c r="H52" s="12">
        <v>2.1</v>
      </c>
      <c r="I52" s="11">
        <v>17844</v>
      </c>
      <c r="J52" s="12">
        <v>3.6</v>
      </c>
      <c r="K52" s="11">
        <v>14887</v>
      </c>
      <c r="L52" s="13">
        <v>7.2999999999999995E-2</v>
      </c>
      <c r="M52" s="23">
        <f>ROUND(K52*(1-L52),0)</f>
        <v>13800</v>
      </c>
      <c r="N52" s="14">
        <v>0.67600000000000005</v>
      </c>
      <c r="O52" s="24">
        <f>M52*N52</f>
        <v>9328.8000000000011</v>
      </c>
      <c r="P52" s="13">
        <v>0.191</v>
      </c>
      <c r="Q52" s="24">
        <f>M52*P52</f>
        <v>2635.8</v>
      </c>
      <c r="R52" s="15">
        <v>0.13300000000000001</v>
      </c>
      <c r="S52" s="143">
        <v>0.2074</v>
      </c>
      <c r="T52" s="24">
        <f>M52*R52</f>
        <v>1835.4</v>
      </c>
      <c r="U52" s="25">
        <v>0.23400000000000001</v>
      </c>
      <c r="V52" s="24">
        <f>M52*U52</f>
        <v>3229.2000000000003</v>
      </c>
      <c r="W52" s="15">
        <v>0.49399999999999999</v>
      </c>
      <c r="X52" s="24">
        <f>M52*W52</f>
        <v>6817.2</v>
      </c>
      <c r="Y52" s="15">
        <v>0.4</v>
      </c>
      <c r="Z52" s="24">
        <f>Y52*M52</f>
        <v>5520</v>
      </c>
      <c r="AA52" s="145">
        <v>2.5899999999999999E-3</v>
      </c>
      <c r="AB52" s="18">
        <f>M52*AA52</f>
        <v>35.741999999999997</v>
      </c>
      <c r="AC52" s="16">
        <v>2.6099999999999999E-3</v>
      </c>
      <c r="AD52" s="17">
        <f>M52*AC52</f>
        <v>36.018000000000001</v>
      </c>
      <c r="AE52" s="26">
        <f>IF(M52&gt;0,(AG52+AP52)/M52,0)</f>
        <v>2.6722391304347826E-3</v>
      </c>
      <c r="AF52" s="16">
        <v>2.9999999999999997E-4</v>
      </c>
      <c r="AG52" s="23">
        <f>AF52*M52</f>
        <v>4.1399999999999997</v>
      </c>
      <c r="AH52" s="114">
        <v>0.2024</v>
      </c>
      <c r="AI52" s="29">
        <f>AL52*(1-AM52)*AH52</f>
        <v>31.180934400000002</v>
      </c>
      <c r="AJ52" s="27">
        <f>IF(AND(AH52&gt;0,AF52&gt;0,AC52&gt;0),((AC52-AF52)*AH52)/((AH52-AF52)*AC52),0)</f>
        <v>0.88637126266159338</v>
      </c>
      <c r="AK52" s="59">
        <f t="shared" si="1"/>
        <v>0.88898964228259547</v>
      </c>
      <c r="AL52" s="11">
        <v>168</v>
      </c>
      <c r="AM52" s="13">
        <v>8.3000000000000004E-2</v>
      </c>
      <c r="AN52" s="14">
        <v>0.21249999999999999</v>
      </c>
      <c r="AO52" s="130">
        <v>0.21129999999999999</v>
      </c>
      <c r="AP52" s="29">
        <f>AL52*(1-AM52)*AN52</f>
        <v>32.736899999999999</v>
      </c>
      <c r="AQ52" s="131">
        <f>AL52*(1-AM52)*AO52</f>
        <v>32.552032799999999</v>
      </c>
      <c r="AR52" s="18">
        <v>1.6</v>
      </c>
      <c r="AS52" s="18">
        <v>520.26</v>
      </c>
      <c r="AT52" s="98">
        <f>AT50+AL52-AS52+AU52</f>
        <v>381.59999999999928</v>
      </c>
      <c r="AU52" s="99">
        <v>-6.42</v>
      </c>
      <c r="AV52" s="11"/>
      <c r="AW52" s="30"/>
      <c r="AX52" s="19"/>
      <c r="AY52" s="19"/>
      <c r="AZ52" s="19"/>
      <c r="BA52" s="19"/>
    </row>
    <row r="53" spans="1:53" x14ac:dyDescent="0.2">
      <c r="A53" s="184"/>
      <c r="B53" s="32">
        <v>2</v>
      </c>
      <c r="C53" s="10" t="s">
        <v>53</v>
      </c>
      <c r="D53" s="33">
        <v>28500</v>
      </c>
      <c r="E53" s="33">
        <v>7</v>
      </c>
      <c r="F53" s="33">
        <v>17142</v>
      </c>
      <c r="G53" s="34">
        <v>0.3</v>
      </c>
      <c r="H53" s="34">
        <v>2.9</v>
      </c>
      <c r="I53" s="33">
        <v>17454</v>
      </c>
      <c r="J53" s="34">
        <v>3</v>
      </c>
      <c r="K53" s="33">
        <v>14661</v>
      </c>
      <c r="L53" s="35">
        <v>7.8E-2</v>
      </c>
      <c r="M53" s="36">
        <f>ROUND(K53*(1-L53),0)</f>
        <v>13517</v>
      </c>
      <c r="N53" s="37">
        <v>0.65</v>
      </c>
      <c r="O53" s="24">
        <f>M53*N53</f>
        <v>8786.0500000000011</v>
      </c>
      <c r="P53" s="35">
        <v>0.224</v>
      </c>
      <c r="Q53" s="24">
        <f>M53*P53</f>
        <v>3027.808</v>
      </c>
      <c r="R53" s="38">
        <v>0.126</v>
      </c>
      <c r="S53" s="134">
        <v>0.223</v>
      </c>
      <c r="T53" s="24">
        <f>M53*R53</f>
        <v>1703.1420000000001</v>
      </c>
      <c r="U53" s="27">
        <v>0.21299999999999999</v>
      </c>
      <c r="V53" s="24">
        <f>M53*U53</f>
        <v>2879.1210000000001</v>
      </c>
      <c r="W53" s="38">
        <v>0.502</v>
      </c>
      <c r="X53" s="24">
        <f>M53*W53</f>
        <v>6785.5339999999997</v>
      </c>
      <c r="Y53" s="38">
        <v>0.38</v>
      </c>
      <c r="Z53" s="24">
        <f>Y53*M53</f>
        <v>5136.46</v>
      </c>
      <c r="AA53" s="146">
        <v>2.5000000000000001E-3</v>
      </c>
      <c r="AB53" s="18">
        <f>M53*AA53</f>
        <v>33.792500000000004</v>
      </c>
      <c r="AC53" s="39">
        <v>2.5300000000000001E-3</v>
      </c>
      <c r="AD53" s="17">
        <f>M53*AC53</f>
        <v>34.198010000000004</v>
      </c>
      <c r="AE53" s="26">
        <f>IF(M53&gt;0,(AG53+AP53)/M53,0)</f>
        <v>3.4851504031959755E-3</v>
      </c>
      <c r="AF53" s="39">
        <v>2.9999999999999997E-4</v>
      </c>
      <c r="AG53" s="36">
        <f>AF53*M53</f>
        <v>4.0550999999999995</v>
      </c>
      <c r="AH53" s="27">
        <v>0.2112</v>
      </c>
      <c r="AI53" s="40">
        <f>AL53*(1-AM53)*AH53</f>
        <v>43.674048000000006</v>
      </c>
      <c r="AJ53" s="27">
        <f>IF(AND(AH53&gt;0,AF53&gt;0,AC53&gt;0),((AC53-AF53)*AH53)/((AH53-AF53)*AC53),0)</f>
        <v>0.88267672707031986</v>
      </c>
      <c r="AK53" s="28">
        <f t="shared" si="1"/>
        <v>0.91523928978757463</v>
      </c>
      <c r="AL53" s="33">
        <v>226</v>
      </c>
      <c r="AM53" s="35">
        <v>8.5000000000000006E-2</v>
      </c>
      <c r="AN53" s="37">
        <v>0.2082</v>
      </c>
      <c r="AO53" s="132">
        <v>0.20780000000000001</v>
      </c>
      <c r="AP53" s="40">
        <f>AL53*(1-AM53)*AN53</f>
        <v>43.053678000000005</v>
      </c>
      <c r="AQ53" s="133">
        <f>AL53*(1-AM53)*AO53</f>
        <v>42.970962000000007</v>
      </c>
      <c r="AR53" s="41">
        <v>1.7</v>
      </c>
      <c r="AS53" s="41"/>
      <c r="AT53" s="117">
        <f>AT52+AL53-AS53</f>
        <v>607.59999999999923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A54" s="184"/>
      <c r="B54" s="32">
        <v>3</v>
      </c>
      <c r="C54" s="45" t="s">
        <v>50</v>
      </c>
      <c r="D54" s="42">
        <v>21104</v>
      </c>
      <c r="E54" s="42">
        <v>3</v>
      </c>
      <c r="F54" s="42">
        <v>18285</v>
      </c>
      <c r="G54" s="36">
        <v>0.3</v>
      </c>
      <c r="H54" s="36">
        <v>3.1</v>
      </c>
      <c r="I54" s="42">
        <v>18525</v>
      </c>
      <c r="J54" s="36">
        <v>2.1</v>
      </c>
      <c r="K54" s="42">
        <v>14606</v>
      </c>
      <c r="L54" s="38">
        <v>7.3999999999999996E-2</v>
      </c>
      <c r="M54" s="36">
        <f>ROUND(K54*(1-L54),0)</f>
        <v>13525</v>
      </c>
      <c r="N54" s="27">
        <v>0.66900000000000004</v>
      </c>
      <c r="O54" s="24">
        <f>M54*N54</f>
        <v>9048.2250000000004</v>
      </c>
      <c r="P54" s="38">
        <v>0.24</v>
      </c>
      <c r="Q54" s="24">
        <f>M54*P54</f>
        <v>3246</v>
      </c>
      <c r="R54" s="38">
        <v>9.0999999999999998E-2</v>
      </c>
      <c r="S54" s="134">
        <v>0.22259999999999999</v>
      </c>
      <c r="T54" s="24">
        <f>M54*R54</f>
        <v>1230.7749999999999</v>
      </c>
      <c r="U54" s="27">
        <v>0.21</v>
      </c>
      <c r="V54" s="24">
        <f>M54*U54</f>
        <v>2840.25</v>
      </c>
      <c r="W54" s="38">
        <v>0.50800000000000001</v>
      </c>
      <c r="X54" s="24">
        <f>M54*W54</f>
        <v>6870.7</v>
      </c>
      <c r="Y54" s="38">
        <v>0.39</v>
      </c>
      <c r="Z54" s="24">
        <f>Y54*M54</f>
        <v>5274.75</v>
      </c>
      <c r="AA54" s="147">
        <v>2.6199999999999999E-3</v>
      </c>
      <c r="AB54" s="148">
        <f>M54*AA54</f>
        <v>35.435499999999998</v>
      </c>
      <c r="AC54" s="46">
        <v>2.6900000000000001E-3</v>
      </c>
      <c r="AD54" s="17">
        <f>M54*AC54</f>
        <v>36.382249999999999</v>
      </c>
      <c r="AE54" s="26">
        <f>IF(M54&gt;0,(AG54+AP54)/M54,0)</f>
        <v>2.5594883622920513E-3</v>
      </c>
      <c r="AF54" s="46">
        <v>2.9999999999999997E-4</v>
      </c>
      <c r="AG54" s="36">
        <f>AF54*M54</f>
        <v>4.0574999999999992</v>
      </c>
      <c r="AH54" s="27">
        <v>0.217</v>
      </c>
      <c r="AI54" s="40">
        <f>AL54*(1-AM54)*AH54</f>
        <v>28.996190999999996</v>
      </c>
      <c r="AJ54" s="27">
        <f>IF(AND(AH54&gt;0,AF54&gt;0,AC54&gt;0),((AC54-AF54)*AH54)/((AH54-AF54)*AC54),0)</f>
        <v>0.88970584451119616</v>
      </c>
      <c r="AK54" s="28">
        <f t="shared" si="1"/>
        <v>0.88394860471049386</v>
      </c>
      <c r="AL54" s="42">
        <v>147</v>
      </c>
      <c r="AM54" s="38">
        <v>9.0999999999999998E-2</v>
      </c>
      <c r="AN54" s="27">
        <v>0.22869999999999999</v>
      </c>
      <c r="AO54" s="134">
        <v>0.2276</v>
      </c>
      <c r="AP54" s="40">
        <f>AL54*(1-AM54)*AN54</f>
        <v>30.559580099999994</v>
      </c>
      <c r="AQ54" s="135">
        <f>AL54*(1-AM54)*AO54</f>
        <v>30.412594799999997</v>
      </c>
      <c r="AR54" s="17">
        <v>1.7</v>
      </c>
      <c r="AS54" s="17"/>
      <c r="AT54" s="117">
        <f>AT53+AL54-AS54</f>
        <v>754.59999999999923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>SUM(D52:D54)</f>
        <v>58700</v>
      </c>
      <c r="E55" s="50"/>
      <c r="F55" s="50">
        <f>SUM(F52:F54)</f>
        <v>52819</v>
      </c>
      <c r="G55" s="51"/>
      <c r="H55" s="51"/>
      <c r="I55" s="50">
        <f>SUM(I52:I54)</f>
        <v>53823</v>
      </c>
      <c r="J55" s="51"/>
      <c r="K55" s="50">
        <f>SUM(K52:K54)</f>
        <v>44154</v>
      </c>
      <c r="L55" s="20">
        <f>IF(K55&gt;0,(K52*L52+K53*L53+K54*L54)/K55,0)</f>
        <v>7.4991008742129828E-2</v>
      </c>
      <c r="M55" s="51">
        <f>M52+M53+M54</f>
        <v>40842</v>
      </c>
      <c r="N55" s="52">
        <f>IF(M55&gt;0,O55/M55,0)</f>
        <v>0.66507700406444359</v>
      </c>
      <c r="O55" s="53">
        <f>O52+O53+O54</f>
        <v>27163.075000000004</v>
      </c>
      <c r="P55" s="20">
        <f>IF(M55&gt;0,Q55/M55,0)</f>
        <v>0.21814818079428039</v>
      </c>
      <c r="Q55" s="53">
        <f>Q52+Q53+Q54</f>
        <v>8909.6080000000002</v>
      </c>
      <c r="R55" s="20">
        <f>IF(M55&gt;0,T55/M55,0)</f>
        <v>0.11677481514127613</v>
      </c>
      <c r="S55" s="136"/>
      <c r="T55" s="53">
        <f>T52+T53+T54</f>
        <v>4769.317</v>
      </c>
      <c r="U55" s="20">
        <f>IF(M55&gt;0,V55/M55,0)</f>
        <v>0.21910217423240783</v>
      </c>
      <c r="V55" s="53">
        <f>V52+V53+V54</f>
        <v>8948.5709999999999</v>
      </c>
      <c r="W55" s="20">
        <f>IF(M55&gt;0,X55/M55,0)</f>
        <v>0.50128382547377703</v>
      </c>
      <c r="X55" s="53">
        <f>X52+X53+X54</f>
        <v>20473.434000000001</v>
      </c>
      <c r="Y55" s="20">
        <f>IF(M55&gt;0,Z55/M55,0)</f>
        <v>0.39006929141569952</v>
      </c>
      <c r="Z55" s="53">
        <f>Z52+Z53+Z54</f>
        <v>15931.21</v>
      </c>
      <c r="AA55" s="152">
        <f>IF(M55&gt;0,AB55/M55,0)</f>
        <v>2.5701483766710741E-3</v>
      </c>
      <c r="AB55" s="55">
        <f>SUM(AB52:AB54)</f>
        <v>104.97</v>
      </c>
      <c r="AC55" s="54">
        <f>IF(M55&gt;0,AD55/M55,0)</f>
        <v>2.61001567014348E-3</v>
      </c>
      <c r="AD55" s="55">
        <f>SUM(AD52:AD54)</f>
        <v>106.59826000000001</v>
      </c>
      <c r="AE55" s="54">
        <f>IF(M55&gt;0,(AE52*M52+AE53*M53+AE54*M54)/M55,0)</f>
        <v>2.9039409945644189E-3</v>
      </c>
      <c r="AF55" s="54">
        <f>IF(K55&gt;0,(K52*AF52+K53*AF53+K54*AF54)/K55,0)</f>
        <v>2.9999999999999997E-4</v>
      </c>
      <c r="AG55" s="51">
        <f>SUM(AG52:AG54)</f>
        <v>12.252599999999999</v>
      </c>
      <c r="AH55" s="52">
        <f>IF(K55&gt;0,(K52*AH52+K53*AH53+K54*AH54)/K55,0)</f>
        <v>0.21015160574353398</v>
      </c>
      <c r="AI55" s="57">
        <f>SUM(AI52:AI54)</f>
        <v>103.85117340000001</v>
      </c>
      <c r="AJ55" s="52">
        <f>IF(AND(AD55&gt;0),((AD52*AJ52+AD53*AJ53+AD54*AJ54)/AD55),0)</f>
        <v>0.88632411203645167</v>
      </c>
      <c r="AK55" s="56">
        <f t="shared" si="1"/>
        <v>0.89793676593454874</v>
      </c>
      <c r="AL55" s="50">
        <f>SUM(AL52:AL54)</f>
        <v>541</v>
      </c>
      <c r="AM55" s="20">
        <f>IF(AL55&gt;0,(AM52*AL52+AM53*AL53+AM54*AL54)/AL55,0)</f>
        <v>8.6009242144177461E-2</v>
      </c>
      <c r="AN55" s="52">
        <f>IF(K55&gt;0,(AN52*K52+AN53*K53+AN54*K54)/K55,0)</f>
        <v>0.21643112515287402</v>
      </c>
      <c r="AO55" s="136">
        <f>IF(L55&gt;0,(AO52*K52+AO53*K53+AO54*K54)/K55,0)</f>
        <v>0.21552983874620643</v>
      </c>
      <c r="AP55" s="57">
        <f>SUM(AP52:AP54)</f>
        <v>106.3501581</v>
      </c>
      <c r="AQ55" s="137">
        <f>SUM(AQ52:AQ54)</f>
        <v>105.9355896</v>
      </c>
      <c r="AR55" s="55"/>
      <c r="AS55" s="55">
        <f>SUM(AS52:AS54)</f>
        <v>520.26</v>
      </c>
      <c r="AT55" s="102"/>
      <c r="AU55" s="103">
        <f>AT54</f>
        <v>754.59999999999923</v>
      </c>
      <c r="AV55" s="50">
        <f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10" t="s">
        <v>48</v>
      </c>
      <c r="D56" s="11">
        <v>9102</v>
      </c>
      <c r="E56" s="11">
        <v>1</v>
      </c>
      <c r="F56" s="11">
        <v>9708</v>
      </c>
      <c r="G56" s="12">
        <v>0.3</v>
      </c>
      <c r="H56" s="12">
        <v>3.1</v>
      </c>
      <c r="I56" s="11">
        <v>9799</v>
      </c>
      <c r="J56" s="12">
        <v>4.3</v>
      </c>
      <c r="K56" s="11">
        <v>14659</v>
      </c>
      <c r="L56" s="13">
        <v>7.8E-2</v>
      </c>
      <c r="M56" s="23">
        <f>ROUND(K56*(1-L56),0)</f>
        <v>13516</v>
      </c>
      <c r="N56" s="14">
        <v>0.73399999999999999</v>
      </c>
      <c r="O56" s="24">
        <f>M56*N56</f>
        <v>9920.7440000000006</v>
      </c>
      <c r="P56" s="13">
        <v>0.16400000000000001</v>
      </c>
      <c r="Q56" s="24">
        <f>M56*P56</f>
        <v>2216.6240000000003</v>
      </c>
      <c r="R56" s="15">
        <v>0.10199999999999999</v>
      </c>
      <c r="S56" s="143">
        <v>0.21659999999999999</v>
      </c>
      <c r="T56" s="24">
        <f>M56*R56</f>
        <v>1378.6319999999998</v>
      </c>
      <c r="U56" s="25">
        <v>0.20300000000000001</v>
      </c>
      <c r="V56" s="24">
        <f>M56*U56</f>
        <v>2743.748</v>
      </c>
      <c r="W56" s="15">
        <v>0.50900000000000001</v>
      </c>
      <c r="X56" s="24">
        <f>M56*W56</f>
        <v>6879.6440000000002</v>
      </c>
      <c r="Y56" s="15">
        <v>0.39</v>
      </c>
      <c r="Z56" s="24">
        <f>Y56*M56</f>
        <v>5271.24</v>
      </c>
      <c r="AA56" s="145">
        <v>2.7899999999999999E-3</v>
      </c>
      <c r="AB56" s="18">
        <f>M56*AA56</f>
        <v>37.70964</v>
      </c>
      <c r="AC56" s="16">
        <v>2.7299999999999998E-3</v>
      </c>
      <c r="AD56" s="17">
        <f>M56*AC56</f>
        <v>36.898679999999999</v>
      </c>
      <c r="AE56" s="26">
        <f>IF(M56&gt;0,(AG56+AP56)/M56,0)</f>
        <v>3.3040463894643385E-3</v>
      </c>
      <c r="AF56" s="16">
        <v>3.1E-4</v>
      </c>
      <c r="AG56" s="23">
        <f>AF56*M56</f>
        <v>4.1899600000000001</v>
      </c>
      <c r="AH56" s="114">
        <v>0.2069</v>
      </c>
      <c r="AI56" s="29">
        <f>AL56*(1-AM56)*AH56</f>
        <v>36.7547505</v>
      </c>
      <c r="AJ56" s="27">
        <f>IF(AND(AH56&gt;0,AF56&gt;0,AC56&gt;0),((AC56-AF56)*AH56)/((AH56-AF56)*AC56),0)</f>
        <v>0.88777705022440978</v>
      </c>
      <c r="AK56" s="59">
        <f t="shared" si="1"/>
        <v>0.90741049454995248</v>
      </c>
      <c r="AL56" s="11">
        <v>195</v>
      </c>
      <c r="AM56" s="13">
        <v>8.8999999999999996E-2</v>
      </c>
      <c r="AN56" s="14">
        <v>0.2278</v>
      </c>
      <c r="AO56" s="130">
        <v>0.22800000000000001</v>
      </c>
      <c r="AP56" s="29">
        <f>AL56*(1-AM56)*AN56</f>
        <v>40.467531000000001</v>
      </c>
      <c r="AQ56" s="131">
        <f>AL56*(1-AM56)*AO56</f>
        <v>40.503060000000005</v>
      </c>
      <c r="AR56" s="18">
        <v>1.7</v>
      </c>
      <c r="AS56" s="18">
        <v>501.9</v>
      </c>
      <c r="AT56" s="98">
        <f>AT54+AL56-AS56</f>
        <v>447.69999999999925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10" t="s">
        <v>53</v>
      </c>
      <c r="D57" s="33">
        <v>18953</v>
      </c>
      <c r="E57" s="33">
        <v>3</v>
      </c>
      <c r="F57" s="33">
        <v>18274</v>
      </c>
      <c r="G57" s="34">
        <v>0.2</v>
      </c>
      <c r="H57" s="34">
        <v>3.1</v>
      </c>
      <c r="I57" s="33">
        <v>17970</v>
      </c>
      <c r="J57" s="34">
        <v>3</v>
      </c>
      <c r="K57" s="33">
        <v>15185</v>
      </c>
      <c r="L57" s="35">
        <v>7.0000000000000007E-2</v>
      </c>
      <c r="M57" s="36">
        <f>ROUND(K57*(1-L57),0)</f>
        <v>14122</v>
      </c>
      <c r="N57" s="37">
        <v>0.66200000000000003</v>
      </c>
      <c r="O57" s="24">
        <f>M57*N57</f>
        <v>9348.764000000001</v>
      </c>
      <c r="P57" s="35">
        <v>0.26800000000000002</v>
      </c>
      <c r="Q57" s="24">
        <f>M57*P57</f>
        <v>3784.6960000000004</v>
      </c>
      <c r="R57" s="38">
        <v>7.0000000000000007E-2</v>
      </c>
      <c r="S57" s="134">
        <v>0.21390000000000001</v>
      </c>
      <c r="T57" s="24">
        <f>M57*R57</f>
        <v>988.54000000000008</v>
      </c>
      <c r="U57" s="27">
        <v>0.20399999999999999</v>
      </c>
      <c r="V57" s="24">
        <f>M57*U57</f>
        <v>2880.8879999999999</v>
      </c>
      <c r="W57" s="38">
        <v>0.51400000000000001</v>
      </c>
      <c r="X57" s="24">
        <f>M57*W57</f>
        <v>7258.7080000000005</v>
      </c>
      <c r="Y57" s="38">
        <v>0.39</v>
      </c>
      <c r="Z57" s="24">
        <f>Y57*M57</f>
        <v>5507.58</v>
      </c>
      <c r="AA57" s="146">
        <v>2.6700000000000001E-3</v>
      </c>
      <c r="AB57" s="18">
        <f>M57*AA57</f>
        <v>37.705739999999999</v>
      </c>
      <c r="AC57" s="39">
        <v>2.6700000000000001E-3</v>
      </c>
      <c r="AD57" s="17">
        <f>M57*AC57</f>
        <v>37.705739999999999</v>
      </c>
      <c r="AE57" s="26">
        <f>IF(M57&gt;0,(AG57+AP57)/M57,0)</f>
        <v>2.6722005381673987E-3</v>
      </c>
      <c r="AF57" s="39">
        <v>3.2000000000000003E-4</v>
      </c>
      <c r="AG57" s="36">
        <f>AF57*M57</f>
        <v>4.5190400000000004</v>
      </c>
      <c r="AH57" s="27">
        <v>0.20330000000000001</v>
      </c>
      <c r="AI57" s="40">
        <f>AL57*(1-AM57)*AH57</f>
        <v>31.705041600000001</v>
      </c>
      <c r="AJ57" s="27">
        <f>IF(AND(AH57&gt;0,AF57&gt;0,AC57&gt;0),((AC57-AF57)*AH57)/((AH57-AF57)*AC57),0)</f>
        <v>0.88153737771622298</v>
      </c>
      <c r="AK57" s="28">
        <f t="shared" si="1"/>
        <v>0.88157293733826603</v>
      </c>
      <c r="AL57" s="33">
        <v>171</v>
      </c>
      <c r="AM57" s="35">
        <v>8.7999999999999995E-2</v>
      </c>
      <c r="AN57" s="37">
        <v>0.21299999999999999</v>
      </c>
      <c r="AO57" s="132">
        <v>0.21690000000000001</v>
      </c>
      <c r="AP57" s="40">
        <f>AL57*(1-AM57)*AN57</f>
        <v>33.217776000000001</v>
      </c>
      <c r="AQ57" s="133">
        <f>AL57*(1-AM57)*AO57</f>
        <v>33.825988800000005</v>
      </c>
      <c r="AR57" s="41">
        <v>1.65</v>
      </c>
      <c r="AS57" s="41"/>
      <c r="AT57" s="117">
        <f>AT56+AL57-AS57</f>
        <v>618.69999999999925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45" t="s">
        <v>50</v>
      </c>
      <c r="D58" s="42">
        <v>16545</v>
      </c>
      <c r="E58" s="42">
        <v>3</v>
      </c>
      <c r="F58" s="42">
        <v>18109</v>
      </c>
      <c r="G58" s="36">
        <v>0.3</v>
      </c>
      <c r="H58" s="36">
        <v>4</v>
      </c>
      <c r="I58" s="42">
        <v>18260</v>
      </c>
      <c r="J58" s="36">
        <v>2.1</v>
      </c>
      <c r="K58" s="42">
        <v>15958</v>
      </c>
      <c r="L58" s="38">
        <v>7.3999999999999996E-2</v>
      </c>
      <c r="M58" s="36">
        <f>ROUND(K58*(1-L58),0)</f>
        <v>14777</v>
      </c>
      <c r="N58" s="27">
        <v>0.61499999999999999</v>
      </c>
      <c r="O58" s="24">
        <f>M58*N58</f>
        <v>9087.8549999999996</v>
      </c>
      <c r="P58" s="38">
        <v>0.316</v>
      </c>
      <c r="Q58" s="24">
        <f>M58*P58</f>
        <v>4669.5320000000002</v>
      </c>
      <c r="R58" s="38">
        <v>6.9000000000000006E-2</v>
      </c>
      <c r="S58" s="134">
        <v>0.22059999999999999</v>
      </c>
      <c r="T58" s="24">
        <f>M58*R58</f>
        <v>1019.6130000000001</v>
      </c>
      <c r="U58" s="27">
        <v>0.21299999999999999</v>
      </c>
      <c r="V58" s="24">
        <f>M58*U58</f>
        <v>3147.5009999999997</v>
      </c>
      <c r="W58" s="38">
        <v>0.50900000000000001</v>
      </c>
      <c r="X58" s="24">
        <f>M58*W58</f>
        <v>7521.4930000000004</v>
      </c>
      <c r="Y58" s="38">
        <v>0.39</v>
      </c>
      <c r="Z58" s="24">
        <f>Y58*M58</f>
        <v>5763.03</v>
      </c>
      <c r="AA58" s="147">
        <v>2.65E-3</v>
      </c>
      <c r="AB58" s="148">
        <f>M58*AA58</f>
        <v>39.159050000000001</v>
      </c>
      <c r="AC58" s="46">
        <v>2.7000000000000001E-3</v>
      </c>
      <c r="AD58" s="17">
        <f>M58*AC58</f>
        <v>39.8979</v>
      </c>
      <c r="AE58" s="26">
        <f>IF(M58&gt;0,(AG58+AP58)/M58,0)</f>
        <v>2.7646393313933812E-3</v>
      </c>
      <c r="AF58" s="46">
        <v>3.3E-4</v>
      </c>
      <c r="AG58" s="36">
        <f>AF58*M58</f>
        <v>4.8764099999999999</v>
      </c>
      <c r="AH58" s="27">
        <v>0.2054</v>
      </c>
      <c r="AI58" s="40">
        <f>AL58*(1-AM58)*AH58</f>
        <v>34.242850199999999</v>
      </c>
      <c r="AJ58" s="27">
        <f>IF(AND(AH58&gt;0,AF58&gt;0,AC58&gt;0),((AC58-AF58)*AH58)/((AH58-AF58)*AC58),0)</f>
        <v>0.87919030358197481</v>
      </c>
      <c r="AK58" s="28">
        <f t="shared" si="1"/>
        <v>0.88198414917574053</v>
      </c>
      <c r="AL58" s="42">
        <v>183</v>
      </c>
      <c r="AM58" s="38">
        <v>8.8999999999999996E-2</v>
      </c>
      <c r="AN58" s="27">
        <v>0.21579999999999999</v>
      </c>
      <c r="AO58" s="134">
        <v>0.21510000000000001</v>
      </c>
      <c r="AP58" s="40">
        <f>AL58*(1-AM58)*AN58</f>
        <v>35.976665399999995</v>
      </c>
      <c r="AQ58" s="135">
        <f>AL58*(1-AM58)*AO58</f>
        <v>35.859966300000004</v>
      </c>
      <c r="AR58" s="17">
        <v>1.6</v>
      </c>
      <c r="AS58" s="17"/>
      <c r="AT58" s="117">
        <f>AT57+AL58-AS58</f>
        <v>801.69999999999925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>SUM(D56:D58)</f>
        <v>44600</v>
      </c>
      <c r="E59" s="50"/>
      <c r="F59" s="50">
        <f>SUM(F56:F58)</f>
        <v>46091</v>
      </c>
      <c r="G59" s="51"/>
      <c r="H59" s="51"/>
      <c r="I59" s="50">
        <f>SUM(I56:I58)</f>
        <v>46029</v>
      </c>
      <c r="J59" s="51"/>
      <c r="K59" s="50">
        <f>SUM(K56:K58)</f>
        <v>45802</v>
      </c>
      <c r="L59" s="20">
        <f>IF(K59&gt;0,(K56*L56+K57*L57+K58*L58)/K59,0)</f>
        <v>7.3954063141347531E-2</v>
      </c>
      <c r="M59" s="51">
        <f>M56+M57+M58</f>
        <v>42415</v>
      </c>
      <c r="N59" s="52">
        <f>IF(M59&gt;0,O59/M59,0)</f>
        <v>0.66856920900624783</v>
      </c>
      <c r="O59" s="53">
        <f>O56+O57+O58</f>
        <v>28357.363000000001</v>
      </c>
      <c r="P59" s="20">
        <f>IF(M59&gt;0,Q59/M59,0)</f>
        <v>0.25158203465755041</v>
      </c>
      <c r="Q59" s="53">
        <f>Q56+Q57+Q58</f>
        <v>10670.852000000001</v>
      </c>
      <c r="R59" s="20">
        <f>IF(M59&gt;0,T59/M59,0)</f>
        <v>7.9848756336201809E-2</v>
      </c>
      <c r="S59" s="136"/>
      <c r="T59" s="53">
        <f>T56+T57+T58</f>
        <v>3386.7849999999999</v>
      </c>
      <c r="U59" s="20">
        <f>IF(M59&gt;0,V59/M59,0)</f>
        <v>0.20681685724389959</v>
      </c>
      <c r="V59" s="53">
        <f>V56+V57+V58</f>
        <v>8772.1370000000006</v>
      </c>
      <c r="W59" s="20">
        <f>IF(M59&gt;0,X59/M59,0)</f>
        <v>0.51066474124720029</v>
      </c>
      <c r="X59" s="53">
        <f>X56+X57+X58</f>
        <v>21659.845000000001</v>
      </c>
      <c r="Y59" s="20">
        <f>IF(M59&gt;0,Z59/M59,0)</f>
        <v>0.38999999999999996</v>
      </c>
      <c r="Z59" s="53">
        <f>Z56+Z57+Z58</f>
        <v>16541.849999999999</v>
      </c>
      <c r="AA59" s="152">
        <f>IF(M59&gt;0,AB59/M59,0)</f>
        <v>2.7012714841447602E-3</v>
      </c>
      <c r="AB59" s="55">
        <f>SUM(AB56:AB58)</f>
        <v>114.57443000000001</v>
      </c>
      <c r="AC59" s="54">
        <f>IF(M59&gt;0,AD59/M59,0)</f>
        <v>2.6995713780502179E-3</v>
      </c>
      <c r="AD59" s="55">
        <f>SUM(AD56:AD58)</f>
        <v>114.50232</v>
      </c>
      <c r="AE59" s="54">
        <f>IF(M59&gt;0,(AE56*M56+AE57*M57+AE58*M58)/M59,0)</f>
        <v>2.905749909230225E-3</v>
      </c>
      <c r="AF59" s="54">
        <f>IF(K59&gt;0,(K56*AF56+K57*AF57+K58*AF58)/K59,0)</f>
        <v>3.2028361206934197E-4</v>
      </c>
      <c r="AG59" s="51">
        <f>SUM(AG56:AG58)</f>
        <v>13.58541</v>
      </c>
      <c r="AH59" s="52">
        <f>IF(K59&gt;0,(K56*AH56+K57*AH57+K58*AH58)/K59,0)</f>
        <v>0.20518385223352692</v>
      </c>
      <c r="AI59" s="57">
        <f>SUM(AI56:AI58)</f>
        <v>102.70264230000001</v>
      </c>
      <c r="AJ59" s="52">
        <f>IF(AND(AD59&gt;0),((AD56*AJ56+AD57*AJ57+AD58*AJ58)/AD59),0)</f>
        <v>0.88273029983416396</v>
      </c>
      <c r="AK59" s="56">
        <f t="shared" si="1"/>
        <v>0.89108082347125328</v>
      </c>
      <c r="AL59" s="50">
        <f>SUM(AL56:AL58)</f>
        <v>549</v>
      </c>
      <c r="AM59" s="20">
        <f>IF(AL59&gt;0,(AM56*AL56+AM57*AL57+AM58*AL58)/AL59,0)</f>
        <v>8.8688524590163936E-2</v>
      </c>
      <c r="AN59" s="52">
        <f>IF(K59&gt;0,(AN56*K56+AN57*K57+AN58*K58)/K59,0)</f>
        <v>0.21871231823937817</v>
      </c>
      <c r="AO59" s="136">
        <f>IF(L59&gt;0,(AO56*K56+AO57*K57+AO58*K58)/K59,0)</f>
        <v>0.21982542902056681</v>
      </c>
      <c r="AP59" s="57">
        <f>SUM(AP56:AP58)</f>
        <v>109.6619724</v>
      </c>
      <c r="AQ59" s="137">
        <f>SUM(AQ56:AQ58)</f>
        <v>110.18901510000001</v>
      </c>
      <c r="AR59" s="55"/>
      <c r="AS59" s="55">
        <f>SUM(AS56:AS58)</f>
        <v>501.9</v>
      </c>
      <c r="AT59" s="102"/>
      <c r="AU59" s="103">
        <f>AT58</f>
        <v>801.69999999999925</v>
      </c>
      <c r="AV59" s="50">
        <f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10" t="s">
        <v>52</v>
      </c>
      <c r="D60" s="11">
        <v>16770</v>
      </c>
      <c r="E60" s="11">
        <v>2</v>
      </c>
      <c r="F60" s="11">
        <v>15659</v>
      </c>
      <c r="G60" s="12">
        <v>0.3</v>
      </c>
      <c r="H60" s="12">
        <v>2.8</v>
      </c>
      <c r="I60" s="11">
        <v>16432</v>
      </c>
      <c r="J60" s="12">
        <v>2.1</v>
      </c>
      <c r="K60" s="11">
        <v>15864</v>
      </c>
      <c r="L60" s="13">
        <v>7.1999999999999995E-2</v>
      </c>
      <c r="M60" s="23">
        <f>ROUND(K60*(1-L60),0)</f>
        <v>14722</v>
      </c>
      <c r="N60" s="14">
        <v>0.69199999999999995</v>
      </c>
      <c r="O60" s="24">
        <f>M60*N60</f>
        <v>10187.624</v>
      </c>
      <c r="P60" s="13">
        <v>0.24399999999999999</v>
      </c>
      <c r="Q60" s="24">
        <f>M60*P60</f>
        <v>3592.1680000000001</v>
      </c>
      <c r="R60" s="15">
        <v>6.4000000000000001E-2</v>
      </c>
      <c r="S60" s="143">
        <v>0.22620000000000001</v>
      </c>
      <c r="T60" s="24">
        <f>M60*R60</f>
        <v>942.20799999999997</v>
      </c>
      <c r="U60" s="25">
        <v>0.21299999999999999</v>
      </c>
      <c r="V60" s="24">
        <f>M60*U60</f>
        <v>3135.7860000000001</v>
      </c>
      <c r="W60" s="15">
        <v>0.49099999999999999</v>
      </c>
      <c r="X60" s="24">
        <f>M60*W60</f>
        <v>7228.5019999999995</v>
      </c>
      <c r="Y60" s="15">
        <v>0.4</v>
      </c>
      <c r="Z60" s="24">
        <f>Y60*M60</f>
        <v>5888.8</v>
      </c>
      <c r="AA60" s="145">
        <v>2.5400000000000002E-3</v>
      </c>
      <c r="AB60" s="18">
        <f>M60*AA60</f>
        <v>37.393880000000003</v>
      </c>
      <c r="AC60" s="16">
        <v>2.5799999999999998E-3</v>
      </c>
      <c r="AD60" s="17">
        <f>M60*AC60</f>
        <v>37.982759999999999</v>
      </c>
      <c r="AE60" s="26">
        <f>IF(M60&gt;0,(AG60+AP60)/M60,0)</f>
        <v>2.8497754788751528E-3</v>
      </c>
      <c r="AF60" s="16">
        <v>3.3E-4</v>
      </c>
      <c r="AG60" s="23">
        <f>AF60*M60</f>
        <v>4.8582599999999996</v>
      </c>
      <c r="AH60" s="114">
        <v>0.2077</v>
      </c>
      <c r="AI60" s="29">
        <f>AL60*(1-AM60)*AH60</f>
        <v>36.378031900000003</v>
      </c>
      <c r="AJ60" s="27">
        <f>IF(AND(AH60&gt;0,AF60&gt;0,AC60&gt;0),((AC60-AF60)*AH60)/((AH60-AF60)*AC60),0)</f>
        <v>0.87348083585008696</v>
      </c>
      <c r="AK60" s="59">
        <f t="shared" si="1"/>
        <v>0.88558120452215838</v>
      </c>
      <c r="AL60" s="11">
        <v>191</v>
      </c>
      <c r="AM60" s="13">
        <v>8.3000000000000004E-2</v>
      </c>
      <c r="AN60" s="14">
        <v>0.21179999999999999</v>
      </c>
      <c r="AO60" s="130">
        <v>0.20979999999999999</v>
      </c>
      <c r="AP60" s="29">
        <f>AL60*(1-AM60)*AN60</f>
        <v>37.096134599999999</v>
      </c>
      <c r="AQ60" s="131">
        <f>AL60*(1-AM60)*AO60</f>
        <v>36.745840600000001</v>
      </c>
      <c r="AR60" s="18">
        <v>1.62</v>
      </c>
      <c r="AS60" s="18"/>
      <c r="AT60" s="98">
        <f>AT58+AL60-AS60</f>
        <v>992.69999999999925</v>
      </c>
      <c r="AU60" s="99"/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10" t="s">
        <v>49</v>
      </c>
      <c r="D61" s="33">
        <v>19500</v>
      </c>
      <c r="E61" s="33">
        <v>5</v>
      </c>
      <c r="F61" s="33">
        <v>18241</v>
      </c>
      <c r="G61" s="34">
        <v>0.2</v>
      </c>
      <c r="H61" s="34">
        <v>2.6</v>
      </c>
      <c r="I61" s="33">
        <v>18513</v>
      </c>
      <c r="J61" s="34">
        <v>1.5</v>
      </c>
      <c r="K61" s="33">
        <v>15991</v>
      </c>
      <c r="L61" s="35">
        <v>8.5000000000000006E-2</v>
      </c>
      <c r="M61" s="36">
        <f>ROUND(K61*(1-L61),0)</f>
        <v>14632</v>
      </c>
      <c r="N61" s="37">
        <v>0.57799999999999996</v>
      </c>
      <c r="O61" s="24">
        <f>M61*N61</f>
        <v>8457.2960000000003</v>
      </c>
      <c r="P61" s="35">
        <v>0.21</v>
      </c>
      <c r="Q61" s="24">
        <f>M61*P61</f>
        <v>3072.72</v>
      </c>
      <c r="R61" s="38">
        <v>0.21199999999999999</v>
      </c>
      <c r="S61" s="134">
        <v>0.21970000000000001</v>
      </c>
      <c r="T61" s="24">
        <f>M61*R61</f>
        <v>3101.9839999999999</v>
      </c>
      <c r="U61" s="27">
        <v>0.20300000000000001</v>
      </c>
      <c r="V61" s="24">
        <f>M61*U61</f>
        <v>2970.2960000000003</v>
      </c>
      <c r="W61" s="38">
        <v>0.52100000000000002</v>
      </c>
      <c r="X61" s="24">
        <f>M61*W61</f>
        <v>7623.2719999999999</v>
      </c>
      <c r="Y61" s="38">
        <v>0.39</v>
      </c>
      <c r="Z61" s="24">
        <f>Y61*M61</f>
        <v>5706.4800000000005</v>
      </c>
      <c r="AA61" s="146">
        <v>2.5200000000000001E-3</v>
      </c>
      <c r="AB61" s="18">
        <f>M61*AA61</f>
        <v>36.872640000000004</v>
      </c>
      <c r="AC61" s="39">
        <v>2.5300000000000001E-3</v>
      </c>
      <c r="AD61" s="17">
        <f>M61*AC61</f>
        <v>37.01896</v>
      </c>
      <c r="AE61" s="26">
        <f>IF(M61&gt;0,(AG61+AP61)/M61,0)</f>
        <v>2.7833948947512304E-3</v>
      </c>
      <c r="AF61" s="39">
        <v>3.3E-4</v>
      </c>
      <c r="AG61" s="36">
        <f>AF61*M61</f>
        <v>4.8285600000000004</v>
      </c>
      <c r="AH61" s="27">
        <v>0.20230000000000001</v>
      </c>
      <c r="AI61" s="40">
        <f>AL61*(1-AM61)*AH61</f>
        <v>33.206128900000003</v>
      </c>
      <c r="AJ61" s="27">
        <f>IF(AND(AH61&gt;0,AF61&gt;0,AC61&gt;0),((AC61-AF61)*AH61)/((AH61-AF61)*AC61),0)</f>
        <v>0.87098600523969338</v>
      </c>
      <c r="AK61" s="28">
        <f t="shared" si="1"/>
        <v>0.88277177679343199</v>
      </c>
      <c r="AL61" s="33">
        <v>179</v>
      </c>
      <c r="AM61" s="35">
        <v>8.3000000000000004E-2</v>
      </c>
      <c r="AN61" s="37">
        <v>0.21870000000000001</v>
      </c>
      <c r="AO61" s="132">
        <v>0.22040000000000001</v>
      </c>
      <c r="AP61" s="40">
        <f>AL61*(1-AM61)*AN61</f>
        <v>35.898074100000002</v>
      </c>
      <c r="AQ61" s="133">
        <f>AL61*(1-AM61)*AO61</f>
        <v>36.177117200000005</v>
      </c>
      <c r="AR61" s="41">
        <v>1.6</v>
      </c>
      <c r="AS61" s="41"/>
      <c r="AT61" s="117">
        <f>AT60+AL61-AS61</f>
        <v>1171.6999999999994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45" t="s">
        <v>50</v>
      </c>
      <c r="D62" s="42">
        <v>17700</v>
      </c>
      <c r="E62" s="42">
        <v>3</v>
      </c>
      <c r="F62" s="42">
        <v>16932</v>
      </c>
      <c r="G62" s="36">
        <v>0.9</v>
      </c>
      <c r="H62" s="36">
        <v>4.0999999999999996</v>
      </c>
      <c r="I62" s="42">
        <v>16665</v>
      </c>
      <c r="J62" s="36">
        <v>1.4</v>
      </c>
      <c r="K62" s="42">
        <v>15975</v>
      </c>
      <c r="L62" s="38">
        <v>7.6999999999999999E-2</v>
      </c>
      <c r="M62" s="36">
        <f>ROUND(K62*(1-L62),0)</f>
        <v>14745</v>
      </c>
      <c r="N62" s="27">
        <v>0.59099999999999997</v>
      </c>
      <c r="O62" s="24">
        <f>M62*N62</f>
        <v>8714.2950000000001</v>
      </c>
      <c r="P62" s="38">
        <v>0.32</v>
      </c>
      <c r="Q62" s="24">
        <f>M62*P62</f>
        <v>4718.4000000000005</v>
      </c>
      <c r="R62" s="38">
        <v>8.8999999999999996E-2</v>
      </c>
      <c r="S62" s="134">
        <v>0.2215</v>
      </c>
      <c r="T62" s="24">
        <f>M62*R62</f>
        <v>1312.3049999999998</v>
      </c>
      <c r="U62" s="27">
        <v>0.20899999999999999</v>
      </c>
      <c r="V62" s="24">
        <f>M62*U62</f>
        <v>3081.7049999999999</v>
      </c>
      <c r="W62" s="38">
        <v>0.50900000000000001</v>
      </c>
      <c r="X62" s="24">
        <f>M62*W62</f>
        <v>7505.2049999999999</v>
      </c>
      <c r="Y62" s="38">
        <v>0.39</v>
      </c>
      <c r="Z62" s="24">
        <f>Y62*M62</f>
        <v>5750.55</v>
      </c>
      <c r="AA62" s="147">
        <v>2.66E-3</v>
      </c>
      <c r="AB62" s="148">
        <f>M62*AA62</f>
        <v>39.221699999999998</v>
      </c>
      <c r="AC62" s="46">
        <v>2.64E-3</v>
      </c>
      <c r="AD62" s="17">
        <f>M62*AC62</f>
        <v>38.9268</v>
      </c>
      <c r="AE62" s="26">
        <f>IF(M62&gt;0,(AG62+AP62)/M62,0)</f>
        <v>2.5450389284503222E-3</v>
      </c>
      <c r="AF62" s="46">
        <v>3.3E-4</v>
      </c>
      <c r="AG62" s="36">
        <f>AF62*M62</f>
        <v>4.86585</v>
      </c>
      <c r="AH62" s="27">
        <v>0.2094</v>
      </c>
      <c r="AI62" s="40">
        <f>AL62*(1-AM62)*AH62</f>
        <v>31.736245199999999</v>
      </c>
      <c r="AJ62" s="27">
        <f>IF(AND(AH62&gt;0,AF62&gt;0,AC62&gt;0),((AC62-AF62)*AH62)/((AH62-AF62)*AC62),0)</f>
        <v>0.87638111637250682</v>
      </c>
      <c r="AK62" s="28">
        <f t="shared" si="1"/>
        <v>0.87167078064384806</v>
      </c>
      <c r="AL62" s="42">
        <v>166</v>
      </c>
      <c r="AM62" s="38">
        <v>8.6999999999999994E-2</v>
      </c>
      <c r="AN62" s="27">
        <v>0.2155</v>
      </c>
      <c r="AO62" s="134">
        <v>0.21540000000000001</v>
      </c>
      <c r="AP62" s="40">
        <f>AL62*(1-AM62)*AN62</f>
        <v>32.660748999999996</v>
      </c>
      <c r="AQ62" s="135">
        <f>AL62*(1-AM62)*AO62</f>
        <v>32.6455932</v>
      </c>
      <c r="AR62" s="17">
        <v>1.7</v>
      </c>
      <c r="AS62" s="17"/>
      <c r="AT62" s="117">
        <f>AT61+AL62-AS62</f>
        <v>1337.6999999999994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>SUM(D60:D62)</f>
        <v>53970</v>
      </c>
      <c r="E63" s="50"/>
      <c r="F63" s="50">
        <f>SUM(F60:F62)</f>
        <v>50832</v>
      </c>
      <c r="G63" s="51"/>
      <c r="H63" s="51"/>
      <c r="I63" s="50">
        <f>SUM(I60:I62)</f>
        <v>51610</v>
      </c>
      <c r="J63" s="51"/>
      <c r="K63" s="50">
        <f>SUM(K60:K62)</f>
        <v>47830</v>
      </c>
      <c r="L63" s="20">
        <f>IF(K63&gt;0,(K60*L60+K61*L61+K62*L62)/K63,0)</f>
        <v>7.801626594187748E-2</v>
      </c>
      <c r="M63" s="51">
        <f>M60+M61+M62</f>
        <v>44099</v>
      </c>
      <c r="N63" s="52">
        <f>IF(M63&gt;0,O63/M63,0)</f>
        <v>0.62040443093947706</v>
      </c>
      <c r="O63" s="53">
        <f>O60+O61+O62</f>
        <v>27359.214999999997</v>
      </c>
      <c r="P63" s="20">
        <f>IF(M63&gt;0,Q63/M63,0)</f>
        <v>0.25813029773917778</v>
      </c>
      <c r="Q63" s="53">
        <f>Q60+Q61+Q62</f>
        <v>11383.288</v>
      </c>
      <c r="R63" s="20">
        <f>IF(M63&gt;0,T63/M63,0)</f>
        <v>0.12146527132134514</v>
      </c>
      <c r="S63" s="136"/>
      <c r="T63" s="53">
        <f>T60+T61+T62</f>
        <v>5356.4969999999994</v>
      </c>
      <c r="U63" s="20">
        <f>IF(M63&gt;0,V63/M63,0)</f>
        <v>0.20834456563640899</v>
      </c>
      <c r="V63" s="53">
        <f>V60+V61+V62</f>
        <v>9187.7870000000003</v>
      </c>
      <c r="W63" s="20">
        <f>IF(M63&gt;0,X63/M63,0)</f>
        <v>0.50697247103108911</v>
      </c>
      <c r="X63" s="53">
        <f>X60+X61+X62</f>
        <v>22356.978999999999</v>
      </c>
      <c r="Y63" s="20">
        <f>IF(M63&gt;0,Z63/M63,0)</f>
        <v>0.39333839769609291</v>
      </c>
      <c r="Z63" s="53">
        <f>Z60+Z61+Z62</f>
        <v>17345.830000000002</v>
      </c>
      <c r="AA63" s="152">
        <f>IF(M63&gt;0,AB63/M63,0)</f>
        <v>2.5734873806662287E-3</v>
      </c>
      <c r="AB63" s="55">
        <f>SUM(AB60:AB62)</f>
        <v>113.48822000000001</v>
      </c>
      <c r="AC63" s="54">
        <f>IF(M63&gt;0,AD63/M63,0)</f>
        <v>2.5834717340529265E-3</v>
      </c>
      <c r="AD63" s="55">
        <f>SUM(AD60:AD62)</f>
        <v>113.92852000000001</v>
      </c>
      <c r="AE63" s="54">
        <f>IF(M63&gt;0,(AE60*M60+AE61*M61+AE62*M62)/M63,0)</f>
        <v>2.7258583573323662E-3</v>
      </c>
      <c r="AF63" s="54">
        <f>IF(K63&gt;0,(K60*AF60+K61*AF61+K62*AF62)/K63,0)</f>
        <v>3.3E-4</v>
      </c>
      <c r="AG63" s="51">
        <f>SUM(AG60:AG62)</f>
        <v>14.552670000000001</v>
      </c>
      <c r="AH63" s="52">
        <f>IF(K63&gt;0,(K60*AH60+K61*AH61+K62*AH62)/K63,0)</f>
        <v>0.20646241062094917</v>
      </c>
      <c r="AI63" s="57">
        <f>SUM(AI60:AI62)</f>
        <v>101.32040600000001</v>
      </c>
      <c r="AJ63" s="52">
        <f>IF(AND(AD63&gt;0),((AD60*AJ60+AD61*AJ61+AD62*AJ62)/AD63),0)</f>
        <v>0.87366114720028443</v>
      </c>
      <c r="AK63" s="56">
        <f t="shared" si="1"/>
        <v>0.88028620355636755</v>
      </c>
      <c r="AL63" s="50">
        <f>SUM(AL60:AL62)</f>
        <v>536</v>
      </c>
      <c r="AM63" s="20">
        <f>IF(AL63&gt;0,(AM60*AL60+AM61*AL61+AM62*AL62)/AL63,0)</f>
        <v>8.4238805970149253E-2</v>
      </c>
      <c r="AN63" s="52">
        <f>IF(K63&gt;0,(AN60*K60+AN61*K61+AN62*K62)/K63,0)</f>
        <v>0.21534265941877481</v>
      </c>
      <c r="AO63" s="136">
        <f>IF(L63&gt;0,(AO60*K60+AO61*K61+AO62*K62)/K63,0)</f>
        <v>0.21521427137779636</v>
      </c>
      <c r="AP63" s="57">
        <f>SUM(AP60:AP62)</f>
        <v>105.6549577</v>
      </c>
      <c r="AQ63" s="137">
        <f>SUM(AQ60:AQ62)</f>
        <v>105.56855100000001</v>
      </c>
      <c r="AR63" s="55"/>
      <c r="AS63" s="55">
        <f>SUM(AS60:AS62)</f>
        <v>0</v>
      </c>
      <c r="AT63" s="102"/>
      <c r="AU63" s="103">
        <f>AT62</f>
        <v>1337.6999999999994</v>
      </c>
      <c r="AV63" s="50">
        <f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10" t="s">
        <v>52</v>
      </c>
      <c r="D64" s="11">
        <v>15499</v>
      </c>
      <c r="E64" s="11">
        <v>0</v>
      </c>
      <c r="F64" s="11">
        <v>14941</v>
      </c>
      <c r="G64" s="12">
        <v>0.1</v>
      </c>
      <c r="H64" s="12">
        <v>3.2</v>
      </c>
      <c r="I64" s="11">
        <v>15495</v>
      </c>
      <c r="J64" s="12">
        <v>1.9</v>
      </c>
      <c r="K64" s="11">
        <v>15990</v>
      </c>
      <c r="L64" s="13">
        <v>8.5000000000000006E-2</v>
      </c>
      <c r="M64" s="23">
        <f>ROUND(K64*(1-L64),0)</f>
        <v>14631</v>
      </c>
      <c r="N64" s="14">
        <v>0.66200000000000003</v>
      </c>
      <c r="O64" s="24">
        <f>M64*N64</f>
        <v>9685.7219999999998</v>
      </c>
      <c r="P64" s="13">
        <v>0.224</v>
      </c>
      <c r="Q64" s="24">
        <f>M64*P64</f>
        <v>3277.3440000000001</v>
      </c>
      <c r="R64" s="15">
        <v>0.114</v>
      </c>
      <c r="S64" s="143">
        <v>0.22589999999999999</v>
      </c>
      <c r="T64" s="24">
        <f>M64*R64</f>
        <v>1667.934</v>
      </c>
      <c r="U64" s="25">
        <v>0.20699999999999999</v>
      </c>
      <c r="V64" s="24">
        <f>M64*U64</f>
        <v>3028.6169999999997</v>
      </c>
      <c r="W64" s="15">
        <v>0.50800000000000001</v>
      </c>
      <c r="X64" s="24">
        <f>M64*W64</f>
        <v>7432.5479999999998</v>
      </c>
      <c r="Y64" s="15">
        <v>0.39</v>
      </c>
      <c r="Z64" s="24">
        <f>Y64*M64</f>
        <v>5706.09</v>
      </c>
      <c r="AA64" s="145">
        <v>2.6800000000000001E-3</v>
      </c>
      <c r="AB64" s="18">
        <f>M64*AA64</f>
        <v>39.211080000000003</v>
      </c>
      <c r="AC64" s="16">
        <v>2.64E-3</v>
      </c>
      <c r="AD64" s="17">
        <f>M64*AC64</f>
        <v>38.625839999999997</v>
      </c>
      <c r="AE64" s="26">
        <f>IF(M64&gt;0,(AG64+AP64)/M64,0)</f>
        <v>2.9708165880664343E-3</v>
      </c>
      <c r="AF64" s="16">
        <v>3.3E-4</v>
      </c>
      <c r="AG64" s="23">
        <f>AF64*M64</f>
        <v>4.8282299999999996</v>
      </c>
      <c r="AH64" s="114">
        <v>0.20730000000000001</v>
      </c>
      <c r="AI64" s="29">
        <f>AL64*(1-AM64)*AH64</f>
        <v>36.825808500000001</v>
      </c>
      <c r="AJ64" s="27">
        <f>IF(AND(AH64&gt;0,AF64&gt;0,AC64&gt;0),((AC64-AF64)*AH64)/((AH64-AF64)*AC64),0)</f>
        <v>0.87639512972894618</v>
      </c>
      <c r="AK64" s="59">
        <f t="shared" si="1"/>
        <v>0.89027018475225872</v>
      </c>
      <c r="AL64" s="11">
        <v>195</v>
      </c>
      <c r="AM64" s="13">
        <v>8.8999999999999996E-2</v>
      </c>
      <c r="AN64" s="14">
        <v>0.2175</v>
      </c>
      <c r="AO64" s="130">
        <v>0.21510000000000001</v>
      </c>
      <c r="AP64" s="29">
        <f>AL64*(1-AM64)*AN64</f>
        <v>38.637787500000002</v>
      </c>
      <c r="AQ64" s="131">
        <f>AL64*(1-AM64)*AO64</f>
        <v>38.211439500000004</v>
      </c>
      <c r="AR64" s="18">
        <v>1.68</v>
      </c>
      <c r="AS64" s="18"/>
      <c r="AT64" s="98">
        <f>AT62+AL64-AS64</f>
        <v>1532.6999999999994</v>
      </c>
      <c r="AU64" s="99"/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10" t="s">
        <v>49</v>
      </c>
      <c r="D65" s="33">
        <v>18231</v>
      </c>
      <c r="E65" s="33">
        <v>4</v>
      </c>
      <c r="F65" s="33">
        <v>18807</v>
      </c>
      <c r="G65" s="34">
        <v>0.3</v>
      </c>
      <c r="H65" s="34">
        <v>3.1</v>
      </c>
      <c r="I65" s="33">
        <v>18565</v>
      </c>
      <c r="J65" s="34">
        <v>1.2</v>
      </c>
      <c r="K65" s="33">
        <v>15986</v>
      </c>
      <c r="L65" s="35">
        <v>8.3000000000000004E-2</v>
      </c>
      <c r="M65" s="36">
        <f>ROUND(K65*(1-L65),0)</f>
        <v>14659</v>
      </c>
      <c r="N65" s="37">
        <v>0.51400000000000001</v>
      </c>
      <c r="O65" s="24">
        <f>M65*N65</f>
        <v>7534.7260000000006</v>
      </c>
      <c r="P65" s="35">
        <v>0.36699999999999999</v>
      </c>
      <c r="Q65" s="24">
        <f>M65*P65</f>
        <v>5379.8530000000001</v>
      </c>
      <c r="R65" s="38">
        <v>0.11899999999999999</v>
      </c>
      <c r="S65" s="134">
        <v>0.21609999999999999</v>
      </c>
      <c r="T65" s="24">
        <f>M65*R65</f>
        <v>1744.4209999999998</v>
      </c>
      <c r="U65" s="27">
        <v>0.20300000000000001</v>
      </c>
      <c r="V65" s="24">
        <f>M65*U65</f>
        <v>2975.777</v>
      </c>
      <c r="W65" s="38">
        <v>0.51500000000000001</v>
      </c>
      <c r="X65" s="24">
        <f>M65*W65</f>
        <v>7549.3850000000002</v>
      </c>
      <c r="Y65" s="38">
        <v>0.39</v>
      </c>
      <c r="Z65" s="24">
        <f>Y65*M65</f>
        <v>5717.01</v>
      </c>
      <c r="AA65" s="146">
        <v>2.6900000000000001E-3</v>
      </c>
      <c r="AB65" s="18">
        <f>M65*AA65</f>
        <v>39.43271</v>
      </c>
      <c r="AC65" s="39">
        <v>2.6800000000000001E-3</v>
      </c>
      <c r="AD65" s="17">
        <f>M65*AC65</f>
        <v>39.286120000000004</v>
      </c>
      <c r="AE65" s="26">
        <f>IF(M65&gt;0,(AG65+AP65)/M65,0)</f>
        <v>2.9366343406780821E-3</v>
      </c>
      <c r="AF65" s="39">
        <v>3.5E-4</v>
      </c>
      <c r="AG65" s="36">
        <f>AF65*M65</f>
        <v>5.1306500000000002</v>
      </c>
      <c r="AH65" s="27">
        <v>0.20349999999999999</v>
      </c>
      <c r="AI65" s="40">
        <f>AL65*(1-AM65)*AH65</f>
        <v>35.525809000000002</v>
      </c>
      <c r="AJ65" s="27">
        <f>IF(AND(AH65&gt;0,AF65&gt;0,AC65&gt;0),((AC65-AF65)*AH65)/((AH65-AF65)*AC65),0)</f>
        <v>0.87090084894258701</v>
      </c>
      <c r="AK65" s="28">
        <f t="shared" si="1"/>
        <v>0.88223759476006325</v>
      </c>
      <c r="AL65" s="33">
        <v>191</v>
      </c>
      <c r="AM65" s="35">
        <v>8.5999999999999993E-2</v>
      </c>
      <c r="AN65" s="37">
        <v>0.2172</v>
      </c>
      <c r="AO65" s="132">
        <v>0.2155</v>
      </c>
      <c r="AP65" s="40">
        <f>AL65*(1-AM65)*AN65</f>
        <v>37.917472800000006</v>
      </c>
      <c r="AQ65" s="133">
        <f>AL65*(1-AM65)*AO65</f>
        <v>37.620697</v>
      </c>
      <c r="AR65" s="41">
        <v>1.6</v>
      </c>
      <c r="AS65" s="41"/>
      <c r="AT65" s="117">
        <f>AT64+AL65-AS65</f>
        <v>1723.6999999999994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10" t="s">
        <v>48</v>
      </c>
      <c r="D66" s="42">
        <v>17600</v>
      </c>
      <c r="E66" s="42">
        <v>3</v>
      </c>
      <c r="F66" s="42">
        <v>17979</v>
      </c>
      <c r="G66" s="36">
        <v>0.4</v>
      </c>
      <c r="H66" s="36">
        <v>3.1</v>
      </c>
      <c r="I66" s="42">
        <v>17926</v>
      </c>
      <c r="J66" s="36">
        <v>1.1000000000000001</v>
      </c>
      <c r="K66" s="42">
        <v>16001</v>
      </c>
      <c r="L66" s="38">
        <v>7.9000000000000001E-2</v>
      </c>
      <c r="M66" s="36">
        <f>ROUND(K66*(1-L66),0)</f>
        <v>14737</v>
      </c>
      <c r="N66" s="27">
        <v>0.58299999999999996</v>
      </c>
      <c r="O66" s="24">
        <f>M66*N66</f>
        <v>8591.6710000000003</v>
      </c>
      <c r="P66" s="38">
        <v>0.313</v>
      </c>
      <c r="Q66" s="24">
        <f>M66*P66</f>
        <v>4612.6809999999996</v>
      </c>
      <c r="R66" s="38">
        <v>0.104</v>
      </c>
      <c r="S66" s="134">
        <v>0.21529999999999999</v>
      </c>
      <c r="T66" s="24">
        <f>M66*R66</f>
        <v>1532.6479999999999</v>
      </c>
      <c r="U66" s="27">
        <v>0.193</v>
      </c>
      <c r="V66" s="24">
        <f>M66*U66</f>
        <v>2844.241</v>
      </c>
      <c r="W66" s="38">
        <v>0.51700000000000002</v>
      </c>
      <c r="X66" s="24">
        <f>M66*W66</f>
        <v>7619.0290000000005</v>
      </c>
      <c r="Y66" s="38">
        <v>0.39</v>
      </c>
      <c r="Z66" s="24">
        <f>Y66*M66</f>
        <v>5747.43</v>
      </c>
      <c r="AA66" s="147">
        <v>2.5300000000000001E-3</v>
      </c>
      <c r="AB66" s="148">
        <f>M66*AA66</f>
        <v>37.284610000000001</v>
      </c>
      <c r="AC66" s="46">
        <v>2.5300000000000001E-3</v>
      </c>
      <c r="AD66" s="17">
        <f>M66*AC66</f>
        <v>37.284610000000001</v>
      </c>
      <c r="AE66" s="26">
        <f>IF(M66&gt;0,(AG66+AP66)/M66,0)</f>
        <v>2.6105895093981139E-3</v>
      </c>
      <c r="AF66" s="46">
        <v>3.3E-4</v>
      </c>
      <c r="AG66" s="36">
        <f>AF66*M66</f>
        <v>4.8632099999999996</v>
      </c>
      <c r="AH66" s="27">
        <v>0.1976</v>
      </c>
      <c r="AI66" s="40">
        <f>AL66*(1-AM66)*AH66</f>
        <v>34.571305600000002</v>
      </c>
      <c r="AJ66" s="27">
        <f>IF(AND(AH66&gt;0,AF66&gt;0,AC66&gt;0),((AC66-AF66)*AH66)/((AH66-AF66)*AC66),0)</f>
        <v>0.87101985581447627</v>
      </c>
      <c r="AK66" s="28">
        <f t="shared" si="1"/>
        <v>0.87509505633668638</v>
      </c>
      <c r="AL66" s="42">
        <v>191</v>
      </c>
      <c r="AM66" s="38">
        <v>8.4000000000000005E-2</v>
      </c>
      <c r="AN66" s="27">
        <v>0.19209999999999999</v>
      </c>
      <c r="AO66" s="134">
        <v>0.19600000000000001</v>
      </c>
      <c r="AP66" s="40">
        <f>AL66*(1-AM66)*AN66</f>
        <v>33.609047600000004</v>
      </c>
      <c r="AQ66" s="135">
        <f>AL66*(1-AM66)*AO66</f>
        <v>34.291376000000007</v>
      </c>
      <c r="AR66" s="17">
        <v>1.7</v>
      </c>
      <c r="AS66" s="17"/>
      <c r="AT66" s="117">
        <f>AT65+AL66-AS66</f>
        <v>1914.6999999999994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>SUM(D64:D66)</f>
        <v>51330</v>
      </c>
      <c r="E67" s="50"/>
      <c r="F67" s="50">
        <f>SUM(F64:F66)</f>
        <v>51727</v>
      </c>
      <c r="G67" s="51"/>
      <c r="H67" s="51"/>
      <c r="I67" s="50">
        <f>SUM(I64:I66)</f>
        <v>51986</v>
      </c>
      <c r="J67" s="51"/>
      <c r="K67" s="50">
        <f>SUM(K64:K66)</f>
        <v>47977</v>
      </c>
      <c r="L67" s="20">
        <f>IF(K67&gt;0,(K64*L64+K65*L65+K66*L66)/K67,0)</f>
        <v>8.2332513496050197E-2</v>
      </c>
      <c r="M67" s="51">
        <f>M64+M65+M66</f>
        <v>44027</v>
      </c>
      <c r="N67" s="52">
        <f>IF(M67&gt;0,O67/M67,0)</f>
        <v>0.58627930588048238</v>
      </c>
      <c r="O67" s="53">
        <f>O64+O65+O66</f>
        <v>25812.118999999999</v>
      </c>
      <c r="P67" s="20">
        <f>IF(M67&gt;0,Q67/M67,0)</f>
        <v>0.30140318440956687</v>
      </c>
      <c r="Q67" s="53">
        <f>Q64+Q65+Q66</f>
        <v>13269.878000000001</v>
      </c>
      <c r="R67" s="20">
        <f>IF(M67&gt;0,T67/M67,0)</f>
        <v>0.11231750970995071</v>
      </c>
      <c r="S67" s="136"/>
      <c r="T67" s="53">
        <f>T64+T65+T66</f>
        <v>4945.0029999999997</v>
      </c>
      <c r="U67" s="20">
        <f>IF(M67&gt;0,V67/M67,0)</f>
        <v>0.20098201103868082</v>
      </c>
      <c r="V67" s="53">
        <f>V64+V65+V66</f>
        <v>8848.6350000000002</v>
      </c>
      <c r="W67" s="20">
        <f>IF(M67&gt;0,X67/M67,0)</f>
        <v>0.51334322120516951</v>
      </c>
      <c r="X67" s="53">
        <f>X64+X65+X66</f>
        <v>22600.962</v>
      </c>
      <c r="Y67" s="20">
        <f>IF(M67&gt;0,Z67/M67,0)</f>
        <v>0.38999999999999996</v>
      </c>
      <c r="Z67" s="53">
        <f>Z64+Z65+Z66</f>
        <v>17170.53</v>
      </c>
      <c r="AA67" s="152">
        <f>IF(M67&gt;0,AB67/M67,0)</f>
        <v>2.6331205850955094E-3</v>
      </c>
      <c r="AB67" s="55">
        <f>SUM(AB64:AB66)</f>
        <v>115.9284</v>
      </c>
      <c r="AC67" s="54">
        <f>IF(M67&gt;0,AD67/M67,0)</f>
        <v>2.6164982851432073E-3</v>
      </c>
      <c r="AD67" s="55">
        <f>SUM(AD64:AD66)</f>
        <v>115.19656999999999</v>
      </c>
      <c r="AE67" s="54">
        <f>IF(M67&gt;0,(AE64*M64+AE65*M65+AE66*M66)/M67,0)</f>
        <v>2.8388579258182482E-3</v>
      </c>
      <c r="AF67" s="54">
        <f>IF(K67&gt;0,(K64*AF64+K65*AF65+K66*AF66)/K67,0)</f>
        <v>3.3666402651270401E-4</v>
      </c>
      <c r="AG67" s="51">
        <f>SUM(AG64:AG66)</f>
        <v>14.822089999999999</v>
      </c>
      <c r="AH67" s="52">
        <f>IF(K67&gt;0,(K64*AH64+K65*AH65+K66*AH66)/K67,0)</f>
        <v>0.20279874940075454</v>
      </c>
      <c r="AI67" s="57">
        <f>SUM(AI64:AI66)</f>
        <v>106.92292310000001</v>
      </c>
      <c r="AJ67" s="52">
        <f>IF(AND(AD67&gt;0),((AD64*AJ64+AD65*AJ65+AD66*AJ66)/AD67),0)</f>
        <v>0.87278161965802326</v>
      </c>
      <c r="AK67" s="56">
        <f t="shared" si="1"/>
        <v>0.88283121659883967</v>
      </c>
      <c r="AL67" s="50">
        <f>SUM(AL64:AL66)</f>
        <v>577</v>
      </c>
      <c r="AM67" s="20">
        <f>IF(AL67&gt;0,(AM64*AL64+AM65*AL65+AM66*AL66)/AL67,0)</f>
        <v>8.6351819757365694E-2</v>
      </c>
      <c r="AN67" s="52">
        <f>IF(K67&gt;0,(AN64*K64+AN65*K65+AN66*K66)/K67,0)</f>
        <v>0.20892878462596659</v>
      </c>
      <c r="AO67" s="136">
        <f>IF(L67&gt;0,(AO64*K64+AO65*K65+AO66*K66)/K67,0)</f>
        <v>0.20886316359922463</v>
      </c>
      <c r="AP67" s="57">
        <f>SUM(AP64:AP66)</f>
        <v>110.16430790000001</v>
      </c>
      <c r="AQ67" s="137">
        <f>SUM(AQ64:AQ66)</f>
        <v>110.1235125</v>
      </c>
      <c r="AR67" s="55"/>
      <c r="AS67" s="55">
        <f>SUM(AS64:AS66)</f>
        <v>0</v>
      </c>
      <c r="AT67" s="102"/>
      <c r="AU67" s="103">
        <f>AT66</f>
        <v>1914.6999999999994</v>
      </c>
      <c r="AV67" s="50">
        <f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10" t="s">
        <v>52</v>
      </c>
      <c r="D68" s="11">
        <v>5650</v>
      </c>
      <c r="E68" s="11">
        <v>0</v>
      </c>
      <c r="F68" s="11">
        <v>9969</v>
      </c>
      <c r="G68" s="12">
        <v>0.3</v>
      </c>
      <c r="H68" s="12">
        <v>2.6</v>
      </c>
      <c r="I68" s="11">
        <v>10257</v>
      </c>
      <c r="J68" s="12">
        <v>3.1</v>
      </c>
      <c r="K68" s="11">
        <v>15654</v>
      </c>
      <c r="L68" s="13">
        <v>8.3000000000000004E-2</v>
      </c>
      <c r="M68" s="23">
        <f>ROUND(K68*(1-L68),0)</f>
        <v>14355</v>
      </c>
      <c r="N68" s="14">
        <v>0.59</v>
      </c>
      <c r="O68" s="24">
        <f>M68*N68</f>
        <v>8469.4499999999989</v>
      </c>
      <c r="P68" s="13">
        <v>0.27100000000000002</v>
      </c>
      <c r="Q68" s="24">
        <f>M68*P68</f>
        <v>3890.2050000000004</v>
      </c>
      <c r="R68" s="15">
        <v>0.13900000000000001</v>
      </c>
      <c r="S68" s="143">
        <v>0.2051</v>
      </c>
      <c r="T68" s="24">
        <f>M68*R68</f>
        <v>1995.3450000000003</v>
      </c>
      <c r="U68" s="25">
        <v>0.19700000000000001</v>
      </c>
      <c r="V68" s="24">
        <f>M68*U68</f>
        <v>2827.9349999999999</v>
      </c>
      <c r="W68" s="15">
        <v>0.496</v>
      </c>
      <c r="X68" s="24">
        <f>M68*W68</f>
        <v>7120.08</v>
      </c>
      <c r="Y68" s="15">
        <v>0.38</v>
      </c>
      <c r="Z68" s="24">
        <f>Y68*M68</f>
        <v>5454.9</v>
      </c>
      <c r="AA68" s="145">
        <v>2.5500000000000002E-3</v>
      </c>
      <c r="AB68" s="18">
        <f>M68*AA68</f>
        <v>36.605250000000005</v>
      </c>
      <c r="AC68" s="16">
        <v>2.5100000000000001E-3</v>
      </c>
      <c r="AD68" s="17">
        <f>M68*AC68</f>
        <v>36.03105</v>
      </c>
      <c r="AE68" s="26">
        <f>IF(M68&gt;0,(AG68+AP68)/M68,0)</f>
        <v>2.8837879484500178E-3</v>
      </c>
      <c r="AF68" s="16">
        <v>3.3E-4</v>
      </c>
      <c r="AG68" s="23">
        <f>AF68*M68</f>
        <v>4.7371499999999997</v>
      </c>
      <c r="AH68" s="114">
        <v>0.19409999999999999</v>
      </c>
      <c r="AI68" s="29">
        <f>AL68*(1-AM68)*AH68</f>
        <v>33.707405999999999</v>
      </c>
      <c r="AJ68" s="27">
        <f>IF(AND(AH68&gt;0,AF68&gt;0,AC68&gt;0),((AC68-AF68)*AH68)/((AH68-AF68)*AC68),0)</f>
        <v>0.87000503944895435</v>
      </c>
      <c r="AK68" s="59">
        <f t="shared" ref="AK68:AK99" si="2">IF(AND(AE68&gt;0,AN68&gt;0,AF68&gt;0),((AN68*(AE68-AF68))/(AE68*(AN68-AF68))),0)</f>
        <v>0.88695369721831763</v>
      </c>
      <c r="AL68" s="11">
        <v>190</v>
      </c>
      <c r="AM68" s="13">
        <v>8.5999999999999993E-2</v>
      </c>
      <c r="AN68" s="14">
        <v>0.21110000000000001</v>
      </c>
      <c r="AO68" s="130">
        <v>0.2135</v>
      </c>
      <c r="AP68" s="29">
        <f>AL68*(1-AM68)*AN68</f>
        <v>36.659626000000003</v>
      </c>
      <c r="AQ68" s="131">
        <f>AL68*(1-AM68)*AO68</f>
        <v>37.076409999999996</v>
      </c>
      <c r="AR68" s="18">
        <v>1.6</v>
      </c>
      <c r="AS68" s="18">
        <v>1047.28</v>
      </c>
      <c r="AT68" s="98">
        <f>AT66+AL68-AS68+AU68</f>
        <v>1096.7199999999993</v>
      </c>
      <c r="AU68" s="99">
        <v>39.299999999999997</v>
      </c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10" t="s">
        <v>49</v>
      </c>
      <c r="D69" s="33">
        <v>18650</v>
      </c>
      <c r="E69" s="33">
        <v>4</v>
      </c>
      <c r="F69" s="33">
        <v>17387</v>
      </c>
      <c r="G69" s="34">
        <v>0.4</v>
      </c>
      <c r="H69" s="34">
        <v>2.5</v>
      </c>
      <c r="I69" s="33">
        <v>17475</v>
      </c>
      <c r="J69" s="34">
        <v>2.1</v>
      </c>
      <c r="K69" s="33">
        <v>15930</v>
      </c>
      <c r="L69" s="35">
        <v>8.2000000000000003E-2</v>
      </c>
      <c r="M69" s="36">
        <f>ROUND(K69*(1-L69),0)</f>
        <v>14624</v>
      </c>
      <c r="N69" s="37">
        <v>0.56999999999999995</v>
      </c>
      <c r="O69" s="24">
        <f>M69*N69</f>
        <v>8335.6799999999985</v>
      </c>
      <c r="P69" s="35">
        <v>0.217</v>
      </c>
      <c r="Q69" s="24">
        <f>M69*P69</f>
        <v>3173.4079999999999</v>
      </c>
      <c r="R69" s="38">
        <v>0.21299999999999999</v>
      </c>
      <c r="S69" s="134">
        <v>0.20930000000000001</v>
      </c>
      <c r="T69" s="24">
        <f>M69*R69</f>
        <v>3114.9119999999998</v>
      </c>
      <c r="U69" s="27">
        <v>0.192</v>
      </c>
      <c r="V69" s="24">
        <f>M69*U69</f>
        <v>2807.808</v>
      </c>
      <c r="W69" s="38">
        <v>0.51900000000000002</v>
      </c>
      <c r="X69" s="24">
        <f>M69*W69</f>
        <v>7589.8560000000007</v>
      </c>
      <c r="Y69" s="38">
        <v>0.39</v>
      </c>
      <c r="Z69" s="24">
        <f>Y69*M69</f>
        <v>5703.3600000000006</v>
      </c>
      <c r="AA69" s="146">
        <v>2.5799999999999998E-3</v>
      </c>
      <c r="AB69" s="18">
        <f>M69*AA69</f>
        <v>37.72992</v>
      </c>
      <c r="AC69" s="39">
        <v>2.5000000000000001E-3</v>
      </c>
      <c r="AD69" s="17">
        <f>M69*AC69</f>
        <v>36.56</v>
      </c>
      <c r="AE69" s="26">
        <f>IF(M69&gt;0,(AG69+AP69)/M69,0)</f>
        <v>2.61564704595186E-3</v>
      </c>
      <c r="AF69" s="39">
        <v>3.4000000000000002E-4</v>
      </c>
      <c r="AG69" s="36">
        <f>AF69*M69</f>
        <v>4.9721600000000006</v>
      </c>
      <c r="AH69" s="27">
        <v>0.20080000000000001</v>
      </c>
      <c r="AI69" s="40">
        <f>AL69*(1-AM69)*AH69</f>
        <v>33.512716800000007</v>
      </c>
      <c r="AJ69" s="27">
        <f>IF(AND(AH69&gt;0,AF69&gt;0,AC69&gt;0),((AC69-AF69)*AH69)/((AH69-AF69)*AC69),0)</f>
        <v>0.86546542951212213</v>
      </c>
      <c r="AK69" s="28">
        <f t="shared" si="2"/>
        <v>0.8714990494374022</v>
      </c>
      <c r="AL69" s="33">
        <v>183</v>
      </c>
      <c r="AM69" s="35">
        <v>8.7999999999999995E-2</v>
      </c>
      <c r="AN69" s="37">
        <v>0.19939999999999999</v>
      </c>
      <c r="AO69" s="132">
        <v>0.19439999999999999</v>
      </c>
      <c r="AP69" s="40">
        <f>AL69*(1-AM69)*AN69</f>
        <v>33.279062400000001</v>
      </c>
      <c r="AQ69" s="133">
        <f>AL69*(1-AM69)*AO69</f>
        <v>32.444582400000002</v>
      </c>
      <c r="AR69" s="41">
        <v>1.6</v>
      </c>
      <c r="AS69" s="41"/>
      <c r="AT69" s="117">
        <f>AT68+AL69-AS69</f>
        <v>1279.7199999999993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10" t="s">
        <v>48</v>
      </c>
      <c r="D70" s="42">
        <v>20400</v>
      </c>
      <c r="E70" s="42">
        <v>1</v>
      </c>
      <c r="F70" s="42">
        <v>18203</v>
      </c>
      <c r="G70" s="36">
        <v>0.3</v>
      </c>
      <c r="H70" s="36">
        <v>3.3</v>
      </c>
      <c r="I70" s="42">
        <v>17823</v>
      </c>
      <c r="J70" s="36">
        <v>1.7</v>
      </c>
      <c r="K70" s="42">
        <v>15880</v>
      </c>
      <c r="L70" s="38">
        <v>0.08</v>
      </c>
      <c r="M70" s="36">
        <f>ROUND(K70*(1-L70),0)</f>
        <v>14610</v>
      </c>
      <c r="N70" s="27">
        <v>0.53500000000000003</v>
      </c>
      <c r="O70" s="24">
        <f>M70*N70</f>
        <v>7816.35</v>
      </c>
      <c r="P70" s="38">
        <v>0.35399999999999998</v>
      </c>
      <c r="Q70" s="24">
        <f>M70*P70</f>
        <v>5171.9399999999996</v>
      </c>
      <c r="R70" s="38">
        <v>0.111</v>
      </c>
      <c r="S70" s="134">
        <v>0.2195</v>
      </c>
      <c r="T70" s="24">
        <f>M70*R70</f>
        <v>1621.71</v>
      </c>
      <c r="U70" s="27">
        <v>0.20899999999999999</v>
      </c>
      <c r="V70" s="24">
        <f>M70*U70</f>
        <v>3053.49</v>
      </c>
      <c r="W70" s="38">
        <v>0.49399999999999999</v>
      </c>
      <c r="X70" s="24">
        <f>M70*W70</f>
        <v>7217.34</v>
      </c>
      <c r="Y70" s="38">
        <v>0.39</v>
      </c>
      <c r="Z70" s="24">
        <f>Y70*M70</f>
        <v>5697.9000000000005</v>
      </c>
      <c r="AA70" s="147">
        <v>2.8E-3</v>
      </c>
      <c r="AB70" s="148">
        <f>M70*AA70</f>
        <v>40.908000000000001</v>
      </c>
      <c r="AC70" s="46">
        <v>2.5899999999999999E-3</v>
      </c>
      <c r="AD70" s="17">
        <f>M70*AC70</f>
        <v>37.8399</v>
      </c>
      <c r="AE70" s="26">
        <f>IF(M70&gt;0,(AG70+AP70)/M70,0)</f>
        <v>2.5363757700205339E-3</v>
      </c>
      <c r="AF70" s="46">
        <v>3.4000000000000002E-4</v>
      </c>
      <c r="AG70" s="36">
        <f>AF70*M70</f>
        <v>4.9674000000000005</v>
      </c>
      <c r="AH70" s="27">
        <v>0.20130000000000001</v>
      </c>
      <c r="AI70" s="40">
        <f>AL70*(1-AM70)*AH70</f>
        <v>30.759646500000002</v>
      </c>
      <c r="AJ70" s="27">
        <f>IF(AND(AH70&gt;0,AF70&gt;0,AC70&gt;0),((AC70-AF70)*AH70)/((AH70-AF70)*AC70),0)</f>
        <v>0.87019564776332292</v>
      </c>
      <c r="AK70" s="28">
        <f t="shared" si="2"/>
        <v>0.86735475070931412</v>
      </c>
      <c r="AL70" s="42">
        <v>167</v>
      </c>
      <c r="AM70" s="38">
        <v>8.5000000000000006E-2</v>
      </c>
      <c r="AN70" s="27">
        <v>0.21</v>
      </c>
      <c r="AO70" s="134">
        <v>0.21260000000000001</v>
      </c>
      <c r="AP70" s="40">
        <f>AL70*(1-AM70)*AN70</f>
        <v>32.08905</v>
      </c>
      <c r="AQ70" s="135">
        <f>AL70*(1-AM70)*AO70</f>
        <v>32.486343000000005</v>
      </c>
      <c r="AR70" s="17">
        <v>1.65</v>
      </c>
      <c r="AS70" s="17"/>
      <c r="AT70" s="117">
        <f>AT69+AL70-AS70</f>
        <v>1446.7199999999993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>SUM(D68:D70)</f>
        <v>44700</v>
      </c>
      <c r="E71" s="50"/>
      <c r="F71" s="50">
        <f>SUM(F68:F70)</f>
        <v>45559</v>
      </c>
      <c r="G71" s="51"/>
      <c r="H71" s="51"/>
      <c r="I71" s="50">
        <f>SUM(I68:I70)</f>
        <v>45555</v>
      </c>
      <c r="J71" s="51"/>
      <c r="K71" s="50">
        <f>SUM(K68:K70)</f>
        <v>47464</v>
      </c>
      <c r="L71" s="20">
        <f>IF(K71&gt;0,(K68*L68+K69*L69+K70*L70)/K71,0)</f>
        <v>8.1660669138715669E-2</v>
      </c>
      <c r="M71" s="51">
        <f>M68+M69+M70</f>
        <v>43589</v>
      </c>
      <c r="N71" s="52">
        <f>IF(M71&gt;0,O71/M71,0)</f>
        <v>0.56485535341485227</v>
      </c>
      <c r="O71" s="53">
        <f>O68+O69+O70</f>
        <v>24621.479999999996</v>
      </c>
      <c r="P71" s="20">
        <f>IF(M71&gt;0,Q71/M71,0)</f>
        <v>0.28070276904723668</v>
      </c>
      <c r="Q71" s="53">
        <f>Q68+Q69+Q70</f>
        <v>12235.553</v>
      </c>
      <c r="R71" s="20">
        <f>IF(M71&gt;0,T71/M71,0)</f>
        <v>0.15444187753791094</v>
      </c>
      <c r="S71" s="136"/>
      <c r="T71" s="53">
        <f>T68+T69+T70</f>
        <v>6731.9669999999996</v>
      </c>
      <c r="U71" s="20">
        <f>IF(M71&gt;0,V71/M71,0)</f>
        <v>0.19934462823189336</v>
      </c>
      <c r="V71" s="53">
        <f>V68+V69+V70</f>
        <v>8689.2330000000002</v>
      </c>
      <c r="W71" s="20">
        <f>IF(M71&gt;0,X71/M71,0)</f>
        <v>0.50304608960976394</v>
      </c>
      <c r="X71" s="53">
        <f>X68+X69+X70</f>
        <v>21927.276000000002</v>
      </c>
      <c r="Y71" s="20">
        <f>IF(M71&gt;0,Z71/M71,0)</f>
        <v>0.38670673793847071</v>
      </c>
      <c r="Z71" s="53">
        <f>Z68+Z69+Z70</f>
        <v>16856.16</v>
      </c>
      <c r="AA71" s="152">
        <f>IF(M71&gt;0,AB71/M71,0)</f>
        <v>2.6438590011241369E-3</v>
      </c>
      <c r="AB71" s="55">
        <f>SUM(AB68:AB70)</f>
        <v>115.24317000000001</v>
      </c>
      <c r="AC71" s="54">
        <f>IF(M71&gt;0,AD71/M71,0)</f>
        <v>2.5334591295969166E-3</v>
      </c>
      <c r="AD71" s="55">
        <f>SUM(AD68:AD70)</f>
        <v>110.43095</v>
      </c>
      <c r="AE71" s="54">
        <f>IF(M71&gt;0,(AE68*M68+AE69*M69+AE70*M70)/M71,0)</f>
        <v>2.6773830186514946E-3</v>
      </c>
      <c r="AF71" s="54">
        <f>IF(K71&gt;0,(K68*AF68+K69*AF69+K70*AF70)/K71,0)</f>
        <v>3.3670192145626162E-4</v>
      </c>
      <c r="AG71" s="51">
        <f>SUM(AG68:AG70)</f>
        <v>14.67671</v>
      </c>
      <c r="AH71" s="52">
        <f>IF(K71&gt;0,(K68*AH68+K69*AH69+K70*AH70)/K71,0)</f>
        <v>0.19875757205460981</v>
      </c>
      <c r="AI71" s="57">
        <f>SUM(AI68:AI70)</f>
        <v>97.979769300000015</v>
      </c>
      <c r="AJ71" s="52">
        <f>IF(AND(AD71&gt;0),((AD68*AJ68+AD69*AJ69+AD70*AJ70)/AD71),0)</f>
        <v>0.86856743939447967</v>
      </c>
      <c r="AK71" s="56">
        <f t="shared" si="2"/>
        <v>0.87566783891288436</v>
      </c>
      <c r="AL71" s="50">
        <f>SUM(AL68:AL70)</f>
        <v>540</v>
      </c>
      <c r="AM71" s="20">
        <f>IF(AL71&gt;0,(AM68*AL68+AM69*AL69+AM70*AL70)/AL71,0)</f>
        <v>8.6368518518518525E-2</v>
      </c>
      <c r="AN71" s="52">
        <f>IF(K71&gt;0,(AN68*K68+AN69*K69+AN70*K70)/K71,0)</f>
        <v>0.20680518708916232</v>
      </c>
      <c r="AO71" s="136">
        <f>IF(L71&gt;0,(AO68*K68+AO69*K69+AO70*K70)/K71,0)</f>
        <v>0.20678849233102983</v>
      </c>
      <c r="AP71" s="57">
        <f>SUM(AP68:AP70)</f>
        <v>102.0277384</v>
      </c>
      <c r="AQ71" s="137">
        <f>SUM(AQ68:AQ70)</f>
        <v>102.0073354</v>
      </c>
      <c r="AR71" s="55"/>
      <c r="AS71" s="55">
        <f>SUM(AS68:AS70)</f>
        <v>1047.28</v>
      </c>
      <c r="AT71" s="102"/>
      <c r="AU71" s="103">
        <f>AT70</f>
        <v>1446.7199999999993</v>
      </c>
      <c r="AV71" s="50">
        <f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10" t="s">
        <v>49</v>
      </c>
      <c r="D72" s="11">
        <v>3400</v>
      </c>
      <c r="E72" s="11">
        <v>0</v>
      </c>
      <c r="F72" s="11">
        <v>7522</v>
      </c>
      <c r="G72" s="12">
        <v>0.3</v>
      </c>
      <c r="H72" s="12">
        <v>4.0999999999999996</v>
      </c>
      <c r="I72" s="11">
        <v>7459</v>
      </c>
      <c r="J72" s="121">
        <v>4.5</v>
      </c>
      <c r="K72" s="11">
        <v>14507</v>
      </c>
      <c r="L72" s="13">
        <v>8.2000000000000003E-2</v>
      </c>
      <c r="M72" s="23">
        <f>ROUND(K72*(1-L72),0)</f>
        <v>13317</v>
      </c>
      <c r="N72" s="14">
        <v>0.56999999999999995</v>
      </c>
      <c r="O72" s="24">
        <f>M72*N72</f>
        <v>7590.69</v>
      </c>
      <c r="P72" s="13">
        <v>0.38</v>
      </c>
      <c r="Q72" s="24">
        <f>M72*P72</f>
        <v>5060.46</v>
      </c>
      <c r="R72" s="15">
        <v>0.05</v>
      </c>
      <c r="S72" s="143">
        <v>0.21099999999999999</v>
      </c>
      <c r="T72" s="24">
        <f>M72*R72</f>
        <v>665.85</v>
      </c>
      <c r="U72" s="25">
        <v>0.192</v>
      </c>
      <c r="V72" s="24">
        <f>M72*U72</f>
        <v>2556.864</v>
      </c>
      <c r="W72" s="15">
        <v>0.52600000000000002</v>
      </c>
      <c r="X72" s="24">
        <f>M72*W72</f>
        <v>7004.7420000000002</v>
      </c>
      <c r="Y72" s="15">
        <v>0.38</v>
      </c>
      <c r="Z72" s="24">
        <f>Y72*M72</f>
        <v>5060.46</v>
      </c>
      <c r="AA72" s="145">
        <v>2.7299999999999998E-3</v>
      </c>
      <c r="AB72" s="18">
        <f>M72*AA72</f>
        <v>36.355409999999999</v>
      </c>
      <c r="AC72" s="16">
        <v>2.63E-3</v>
      </c>
      <c r="AD72" s="17">
        <f>M72*AC72</f>
        <v>35.023710000000001</v>
      </c>
      <c r="AE72" s="26">
        <f>IF(M72&gt;0,(AG72+AP72)/M72,0)</f>
        <v>3.1332421716602837E-3</v>
      </c>
      <c r="AF72" s="16">
        <v>3.2000000000000003E-4</v>
      </c>
      <c r="AG72" s="23">
        <f>AF72*M72</f>
        <v>4.2614400000000003</v>
      </c>
      <c r="AH72" s="114">
        <v>0.2041</v>
      </c>
      <c r="AI72" s="29">
        <f>AL72*(1-AM72)*AH72</f>
        <v>36.376743000000005</v>
      </c>
      <c r="AJ72" s="27">
        <f>IF(AND(AH72&gt;0,AF72&gt;0,AC72&gt;0),((AC72-AF72)*AH72)/((AH72-AF72)*AC72),0)</f>
        <v>0.87970625146704473</v>
      </c>
      <c r="AK72" s="59">
        <f t="shared" si="2"/>
        <v>0.89923833318242197</v>
      </c>
      <c r="AL72" s="11">
        <v>195</v>
      </c>
      <c r="AM72" s="13">
        <v>8.5999999999999993E-2</v>
      </c>
      <c r="AN72" s="14">
        <v>0.2102</v>
      </c>
      <c r="AO72" s="130">
        <v>0.2135</v>
      </c>
      <c r="AP72" s="29">
        <f>AL72*(1-AM72)*AN72</f>
        <v>37.463946</v>
      </c>
      <c r="AQ72" s="131">
        <f>AL72*(1-AM72)*AO72</f>
        <v>38.052105000000005</v>
      </c>
      <c r="AR72" s="18">
        <v>1.6</v>
      </c>
      <c r="AS72" s="18">
        <v>1096.72</v>
      </c>
      <c r="AT72" s="98">
        <f>AT70+AL72-AS72</f>
        <v>544.99999999999932</v>
      </c>
      <c r="AU72" s="99"/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45" t="s">
        <v>50</v>
      </c>
      <c r="D73" s="33">
        <v>18600</v>
      </c>
      <c r="E73" s="33">
        <v>1</v>
      </c>
      <c r="F73" s="33">
        <v>16175</v>
      </c>
      <c r="G73" s="34">
        <v>0.6</v>
      </c>
      <c r="H73" s="34">
        <v>3.6</v>
      </c>
      <c r="I73" s="33">
        <v>16248</v>
      </c>
      <c r="J73" s="122">
        <v>3.5</v>
      </c>
      <c r="K73" s="33">
        <v>14625</v>
      </c>
      <c r="L73" s="35">
        <v>7.3999999999999996E-2</v>
      </c>
      <c r="M73" s="36">
        <f>ROUND(K73*(1-L73),0)</f>
        <v>13543</v>
      </c>
      <c r="N73" s="37">
        <v>0.59499999999999997</v>
      </c>
      <c r="O73" s="24">
        <f>M73*N73</f>
        <v>8058.085</v>
      </c>
      <c r="P73" s="35">
        <v>0.31</v>
      </c>
      <c r="Q73" s="24">
        <f>M73*P73</f>
        <v>4198.33</v>
      </c>
      <c r="R73" s="38">
        <v>9.5000000000000001E-2</v>
      </c>
      <c r="S73" s="134">
        <v>0.23780000000000001</v>
      </c>
      <c r="T73" s="24">
        <f>M73*R73</f>
        <v>1286.585</v>
      </c>
      <c r="U73" s="27">
        <v>0.215</v>
      </c>
      <c r="V73" s="24">
        <f>M73*U73</f>
        <v>2911.7449999999999</v>
      </c>
      <c r="W73" s="38">
        <v>0.498</v>
      </c>
      <c r="X73" s="24">
        <f>M73*W73</f>
        <v>6744.4139999999998</v>
      </c>
      <c r="Y73" s="38">
        <v>0.39</v>
      </c>
      <c r="Z73" s="24">
        <f>Y73*M73</f>
        <v>5281.77</v>
      </c>
      <c r="AA73" s="146">
        <v>2.6800000000000001E-3</v>
      </c>
      <c r="AB73" s="18">
        <f>M73*AA73</f>
        <v>36.29524</v>
      </c>
      <c r="AC73" s="39">
        <v>2.6199999999999999E-3</v>
      </c>
      <c r="AD73" s="17">
        <f>M73*AC73</f>
        <v>35.482659999999996</v>
      </c>
      <c r="AE73" s="26">
        <f>IF(M73&gt;0,(AG73+AP73)/M73,0)</f>
        <v>2.7453207561101674E-3</v>
      </c>
      <c r="AF73" s="39">
        <v>3.3E-4</v>
      </c>
      <c r="AG73" s="36">
        <f>AF73*M73</f>
        <v>4.4691900000000002</v>
      </c>
      <c r="AH73" s="27">
        <v>0.19939999999999999</v>
      </c>
      <c r="AI73" s="40">
        <f>AL73*(1-AM73)*AH73</f>
        <v>30.071514000000001</v>
      </c>
      <c r="AJ73" s="27">
        <f>IF(AND(AH73&gt;0,AF73&gt;0,AC73&gt;0),((AC73-AF73)*AH73)/((AH73-AF73)*AC73),0)</f>
        <v>0.87549471454477057</v>
      </c>
      <c r="AK73" s="28">
        <f t="shared" si="2"/>
        <v>0.88113606107377207</v>
      </c>
      <c r="AL73" s="33">
        <v>165</v>
      </c>
      <c r="AM73" s="35">
        <v>8.5999999999999993E-2</v>
      </c>
      <c r="AN73" s="37">
        <v>0.21690000000000001</v>
      </c>
      <c r="AO73" s="132">
        <v>0.2185</v>
      </c>
      <c r="AP73" s="40">
        <f>AL73*(1-AM73)*AN73</f>
        <v>32.710689000000002</v>
      </c>
      <c r="AQ73" s="133">
        <f>AL73*(1-AM73)*AO73</f>
        <v>32.951985000000001</v>
      </c>
      <c r="AR73" s="41">
        <v>1.6</v>
      </c>
      <c r="AS73" s="41"/>
      <c r="AT73" s="117">
        <f>AT72+AL73-AS73</f>
        <v>709.99999999999932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10" t="s">
        <v>48</v>
      </c>
      <c r="D74" s="42">
        <v>14000</v>
      </c>
      <c r="E74" s="42">
        <v>0</v>
      </c>
      <c r="F74" s="42">
        <v>16621</v>
      </c>
      <c r="G74" s="36">
        <v>0.4</v>
      </c>
      <c r="H74" s="36">
        <v>4.3</v>
      </c>
      <c r="I74" s="42">
        <v>16262</v>
      </c>
      <c r="J74" s="36">
        <v>2.4</v>
      </c>
      <c r="K74" s="42">
        <v>14612</v>
      </c>
      <c r="L74" s="38">
        <v>8.2000000000000003E-2</v>
      </c>
      <c r="M74" s="36">
        <f>ROUND(K74*(1-L74),0)</f>
        <v>13414</v>
      </c>
      <c r="N74" s="27">
        <v>0.57599999999999996</v>
      </c>
      <c r="O74" s="24">
        <f>M74*N74</f>
        <v>7726.463999999999</v>
      </c>
      <c r="P74" s="38">
        <v>0.34799999999999998</v>
      </c>
      <c r="Q74" s="24">
        <f>M74*P74</f>
        <v>4668.0720000000001</v>
      </c>
      <c r="R74" s="38">
        <v>7.5999999999999998E-2</v>
      </c>
      <c r="S74" s="134">
        <v>0.2276</v>
      </c>
      <c r="T74" s="24">
        <f>M74*R74</f>
        <v>1019.4639999999999</v>
      </c>
      <c r="U74" s="27">
        <v>0.20799999999999999</v>
      </c>
      <c r="V74" s="24">
        <f>M74*U74</f>
        <v>2790.1120000000001</v>
      </c>
      <c r="W74" s="38">
        <v>0.51800000000000002</v>
      </c>
      <c r="X74" s="24">
        <f>M74*W74</f>
        <v>6948.4520000000002</v>
      </c>
      <c r="Y74" s="38">
        <v>0.39</v>
      </c>
      <c r="Z74" s="24">
        <f>Y74*M74</f>
        <v>5231.46</v>
      </c>
      <c r="AA74" s="147">
        <v>2.6800000000000001E-3</v>
      </c>
      <c r="AB74" s="148">
        <f>M74*AA74</f>
        <v>35.94952</v>
      </c>
      <c r="AC74" s="46">
        <v>2.64E-3</v>
      </c>
      <c r="AD74" s="17">
        <f>M74*AC74</f>
        <v>35.412959999999998</v>
      </c>
      <c r="AE74" s="26">
        <f>IF(M74&gt;0,(AG74+AP74)/M74,0)</f>
        <v>2.5847161473087818E-3</v>
      </c>
      <c r="AF74" s="46">
        <v>3.2000000000000003E-4</v>
      </c>
      <c r="AG74" s="36">
        <f>AF74*M74</f>
        <v>4.2924800000000003</v>
      </c>
      <c r="AH74" s="27">
        <v>0.20119999999999999</v>
      </c>
      <c r="AI74" s="40">
        <f>AL74*(1-AM74)*AH74</f>
        <v>28.258137600000001</v>
      </c>
      <c r="AJ74" s="27">
        <f>IF(AND(AH74&gt;0,AF74&gt;0,AC74&gt;0),((AC74-AF74)*AH74)/((AH74-AF74)*AC74),0)</f>
        <v>0.88018777982935681</v>
      </c>
      <c r="AK74" s="28">
        <f t="shared" si="2"/>
        <v>0.87749349010442679</v>
      </c>
      <c r="AL74" s="42">
        <v>154</v>
      </c>
      <c r="AM74" s="38">
        <v>8.7999999999999995E-2</v>
      </c>
      <c r="AN74" s="27">
        <v>0.21629999999999999</v>
      </c>
      <c r="AO74" s="134">
        <v>0.21490000000000001</v>
      </c>
      <c r="AP74" s="40">
        <f>AL74*(1-AM74)*AN74</f>
        <v>30.378902400000001</v>
      </c>
      <c r="AQ74" s="135">
        <f>AL74*(1-AM74)*AO74</f>
        <v>30.182275200000003</v>
      </c>
      <c r="AR74" s="17">
        <v>1.55</v>
      </c>
      <c r="AS74" s="17"/>
      <c r="AT74" s="117">
        <f>AT73+AL74-AS74</f>
        <v>863.99999999999932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>SUM(D72:D74)</f>
        <v>36000</v>
      </c>
      <c r="E75" s="50"/>
      <c r="F75" s="50">
        <f>SUM(F72:F74)</f>
        <v>40318</v>
      </c>
      <c r="G75" s="51"/>
      <c r="H75" s="51"/>
      <c r="I75" s="50">
        <f>SUM(I72:I74)</f>
        <v>39969</v>
      </c>
      <c r="J75" s="51"/>
      <c r="K75" s="50">
        <f>SUM(K72:K74)</f>
        <v>43744</v>
      </c>
      <c r="L75" s="20">
        <f>IF(K75&gt;0,(K72*L72+K73*L73+K74*L74)/K75,0)</f>
        <v>7.93253474762253E-2</v>
      </c>
      <c r="M75" s="51">
        <f>M72+M73+M74</f>
        <v>40274</v>
      </c>
      <c r="N75" s="52">
        <f>IF(M75&gt;0,O75/M75,0)</f>
        <v>0.58040519938421808</v>
      </c>
      <c r="O75" s="53">
        <f>O72+O73+O74</f>
        <v>23375.238999999998</v>
      </c>
      <c r="P75" s="20">
        <f>IF(M75&gt;0,Q75/M75,0)</f>
        <v>0.34580280081442122</v>
      </c>
      <c r="Q75" s="53">
        <f>Q72+Q73+Q74</f>
        <v>13926.862000000001</v>
      </c>
      <c r="R75" s="20">
        <f>IF(M75&gt;0,T75/M75,0)</f>
        <v>7.3791999801360683E-2</v>
      </c>
      <c r="S75" s="136"/>
      <c r="T75" s="53">
        <f>T72+T73+T74</f>
        <v>2971.8989999999999</v>
      </c>
      <c r="U75" s="20">
        <f>IF(M75&gt;0,V75/M75,0)</f>
        <v>0.20506334111337343</v>
      </c>
      <c r="V75" s="53">
        <f>V72+V73+V74</f>
        <v>8258.7210000000014</v>
      </c>
      <c r="W75" s="20">
        <f>IF(M75&gt;0,X75/M75,0)</f>
        <v>0.51391984903411636</v>
      </c>
      <c r="X75" s="53">
        <f>X72+X73+X74</f>
        <v>20697.608</v>
      </c>
      <c r="Y75" s="20">
        <f>IF(M75&gt;0,Z75/M75,0)</f>
        <v>0.38669340020857124</v>
      </c>
      <c r="Z75" s="53">
        <f>Z72+Z73+Z74</f>
        <v>15573.689999999999</v>
      </c>
      <c r="AA75" s="152">
        <f>IF(M75&gt;0,AB75/M75,0)</f>
        <v>2.6965329989571433E-3</v>
      </c>
      <c r="AB75" s="55">
        <f>SUM(AB72:AB74)</f>
        <v>108.60016999999999</v>
      </c>
      <c r="AC75" s="54">
        <f>IF(M75&gt;0,AD75/M75,0)</f>
        <v>2.6299679694095448E-3</v>
      </c>
      <c r="AD75" s="55">
        <f>SUM(AD72:AD74)</f>
        <v>105.91933</v>
      </c>
      <c r="AE75" s="54">
        <f>IF(M75&gt;0,(AE72*M72+AE73*M73+AE74*M74)/M75,0)</f>
        <v>2.8200985102050952E-3</v>
      </c>
      <c r="AF75" s="54">
        <f>IF(K75&gt;0,(K72*AF72+K73*AF73+K74*AF74)/K75,0)</f>
        <v>3.2334331565471837E-4</v>
      </c>
      <c r="AG75" s="51">
        <f>SUM(AG72:AG74)</f>
        <v>13.023110000000003</v>
      </c>
      <c r="AH75" s="52">
        <f>IF(K75&gt;0,(K72*AH72+K73*AH73+K74*AH74)/K75,0)</f>
        <v>0.20155994193489393</v>
      </c>
      <c r="AI75" s="57">
        <f>SUM(AI72:AI74)</f>
        <v>94.70639460000001</v>
      </c>
      <c r="AJ75" s="52">
        <f>IF(AND(AD75&gt;0),((AD72*AJ72+AD73*AJ73+AD74*AJ74)/AD75),0)</f>
        <v>0.8784563928429665</v>
      </c>
      <c r="AK75" s="56">
        <f t="shared" si="2"/>
        <v>0.88668000073754583</v>
      </c>
      <c r="AL75" s="50">
        <f>SUM(AL72:AL74)</f>
        <v>514</v>
      </c>
      <c r="AM75" s="20">
        <f>IF(AL75&gt;0,(AM72*AL72+AM73*AL73+AM74*AL74)/AL75,0)</f>
        <v>8.6599221789883274E-2</v>
      </c>
      <c r="AN75" s="52">
        <f>IF(K75&gt;0,(AN72*K72+AN73*K73+AN74*K74)/K75,0)</f>
        <v>0.21447763121799562</v>
      </c>
      <c r="AO75" s="136">
        <f>IF(L75&gt;0,(AO72*K72+AO73*K73+AO74*K74)/K75,0)</f>
        <v>0.21563930596196051</v>
      </c>
      <c r="AP75" s="57">
        <f>SUM(AP72:AP74)</f>
        <v>100.5535374</v>
      </c>
      <c r="AQ75" s="137">
        <f>SUM(AQ72:AQ74)</f>
        <v>101.18636520000001</v>
      </c>
      <c r="AR75" s="55"/>
      <c r="AS75" s="55">
        <f>SUM(AS72:AS74)</f>
        <v>1096.72</v>
      </c>
      <c r="AT75" s="102"/>
      <c r="AU75" s="103">
        <f>AT74</f>
        <v>863.99999999999932</v>
      </c>
      <c r="AV75" s="50">
        <f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0" t="s">
        <v>52</v>
      </c>
      <c r="D76" s="11">
        <v>4600</v>
      </c>
      <c r="E76" s="11">
        <v>0</v>
      </c>
      <c r="F76" s="11">
        <v>13211</v>
      </c>
      <c r="G76" s="12">
        <v>0.1</v>
      </c>
      <c r="H76" s="12">
        <v>2.8</v>
      </c>
      <c r="I76" s="11">
        <v>13477</v>
      </c>
      <c r="J76" s="12">
        <v>3.3</v>
      </c>
      <c r="K76" s="11">
        <v>14968</v>
      </c>
      <c r="L76" s="13">
        <v>0.09</v>
      </c>
      <c r="M76" s="23">
        <f>ROUND(K76*(1-L76),0)</f>
        <v>13621</v>
      </c>
      <c r="N76" s="14">
        <v>0.623</v>
      </c>
      <c r="O76" s="24">
        <f>M76*N76</f>
        <v>8485.8829999999998</v>
      </c>
      <c r="P76" s="13">
        <v>0.28499999999999998</v>
      </c>
      <c r="Q76" s="24">
        <f>M76*P76</f>
        <v>3881.9849999999997</v>
      </c>
      <c r="R76" s="15">
        <v>9.1999999999999998E-2</v>
      </c>
      <c r="S76" s="143">
        <v>0.23250000000000001</v>
      </c>
      <c r="T76" s="24">
        <f>M76*R76</f>
        <v>1253.1320000000001</v>
      </c>
      <c r="U76" s="25">
        <v>0.221</v>
      </c>
      <c r="V76" s="24">
        <f>M76*U76</f>
        <v>3010.241</v>
      </c>
      <c r="W76" s="15">
        <v>0.5</v>
      </c>
      <c r="X76" s="24">
        <f>M76*W76</f>
        <v>6810.5</v>
      </c>
      <c r="Y76" s="15">
        <v>0.38</v>
      </c>
      <c r="Z76" s="24">
        <f>Y76*M76</f>
        <v>5175.9800000000005</v>
      </c>
      <c r="AA76" s="145">
        <v>2.5400000000000002E-3</v>
      </c>
      <c r="AB76" s="18">
        <f>M76*AA76</f>
        <v>34.597340000000003</v>
      </c>
      <c r="AC76" s="16">
        <v>2.48E-3</v>
      </c>
      <c r="AD76" s="17">
        <f>M76*AC76</f>
        <v>33.780079999999998</v>
      </c>
      <c r="AE76" s="26">
        <f>IF(M76&gt;0,(AG76+AP76)/M76,0)</f>
        <v>2.1687368915644959E-3</v>
      </c>
      <c r="AF76" s="16">
        <v>3.1E-4</v>
      </c>
      <c r="AG76" s="23">
        <f>AF76*M76</f>
        <v>4.2225099999999998</v>
      </c>
      <c r="AH76" s="114">
        <v>0.20230000000000001</v>
      </c>
      <c r="AI76" s="29">
        <f>AL76*(1-AM76)*AH76</f>
        <v>25.119186400000004</v>
      </c>
      <c r="AJ76" s="27">
        <f>IF(AND(AH76&gt;0,AF76&gt;0,AC76&gt;0),((AC76-AF76)*AH76)/((AH76-AF76)*AC76),0)</f>
        <v>0.87634288826179507</v>
      </c>
      <c r="AK76" s="59">
        <f t="shared" si="2"/>
        <v>0.85836467216940859</v>
      </c>
      <c r="AL76" s="11">
        <v>136</v>
      </c>
      <c r="AM76" s="13">
        <v>8.6999999999999994E-2</v>
      </c>
      <c r="AN76" s="14">
        <v>0.2039</v>
      </c>
      <c r="AO76" s="130">
        <v>0.20599999999999999</v>
      </c>
      <c r="AP76" s="29">
        <f>AL76*(1-AM76)*AN76</f>
        <v>25.3178552</v>
      </c>
      <c r="AQ76" s="131">
        <f>AL76*(1-AM76)*AO76</f>
        <v>25.578607999999999</v>
      </c>
      <c r="AR76" s="18">
        <v>1.55</v>
      </c>
      <c r="AS76" s="18">
        <v>537.78</v>
      </c>
      <c r="AT76" s="98">
        <f>AT74+AL76-AS76+AU76</f>
        <v>471.83999999999935</v>
      </c>
      <c r="AU76" s="99">
        <v>9.6199999999999992</v>
      </c>
      <c r="AV76" s="11"/>
      <c r="AW76" s="30"/>
      <c r="AX76" s="19"/>
      <c r="AY76" s="19"/>
      <c r="AZ76" s="19"/>
      <c r="BA76" s="19"/>
    </row>
    <row r="77" spans="1:53" x14ac:dyDescent="0.2">
      <c r="A77" s="184"/>
      <c r="B77" s="32">
        <v>2</v>
      </c>
      <c r="C77" s="45" t="s">
        <v>50</v>
      </c>
      <c r="D77" s="33">
        <v>21500</v>
      </c>
      <c r="E77" s="33">
        <v>3</v>
      </c>
      <c r="F77" s="33">
        <v>16010</v>
      </c>
      <c r="G77" s="34">
        <v>0.8</v>
      </c>
      <c r="H77" s="34">
        <v>4.8</v>
      </c>
      <c r="I77" s="33">
        <v>16471</v>
      </c>
      <c r="J77" s="34">
        <v>3.3</v>
      </c>
      <c r="K77" s="33">
        <v>15881</v>
      </c>
      <c r="L77" s="35">
        <v>8.3000000000000004E-2</v>
      </c>
      <c r="M77" s="36">
        <f>ROUND(K77*(1-L77),0)</f>
        <v>14563</v>
      </c>
      <c r="N77" s="37">
        <v>0.59899999999999998</v>
      </c>
      <c r="O77" s="24">
        <f>M77*N77</f>
        <v>8723.2369999999992</v>
      </c>
      <c r="P77" s="35">
        <v>0.34</v>
      </c>
      <c r="Q77" s="24">
        <f>M77*P77</f>
        <v>4951.42</v>
      </c>
      <c r="R77" s="38">
        <v>6.0999999999999999E-2</v>
      </c>
      <c r="S77" s="134">
        <v>0.2286</v>
      </c>
      <c r="T77" s="24">
        <f>M77*R77</f>
        <v>888.34299999999996</v>
      </c>
      <c r="U77" s="27">
        <v>0.215</v>
      </c>
      <c r="V77" s="24">
        <f>M77*U77</f>
        <v>3131.0450000000001</v>
      </c>
      <c r="W77" s="38">
        <v>0.50600000000000001</v>
      </c>
      <c r="X77" s="24">
        <f>M77*W77</f>
        <v>7368.8779999999997</v>
      </c>
      <c r="Y77" s="38">
        <v>0.39</v>
      </c>
      <c r="Z77" s="24">
        <f>Y77*M77</f>
        <v>5679.5700000000006</v>
      </c>
      <c r="AA77" s="146">
        <v>2.5400000000000002E-3</v>
      </c>
      <c r="AB77" s="18">
        <f>M77*AA77</f>
        <v>36.990020000000001</v>
      </c>
      <c r="AC77" s="39">
        <v>2.5699999999999998E-3</v>
      </c>
      <c r="AD77" s="17">
        <f>M77*AC77</f>
        <v>37.426909999999999</v>
      </c>
      <c r="AE77" s="26">
        <f>IF(M77&gt;0,(AG77+AP77)/M77,0)</f>
        <v>2.5248315868983046E-3</v>
      </c>
      <c r="AF77" s="39">
        <v>3.1E-4</v>
      </c>
      <c r="AG77" s="36">
        <f>AF77*M77</f>
        <v>4.5145299999999997</v>
      </c>
      <c r="AH77" s="27">
        <v>0.20469999999999999</v>
      </c>
      <c r="AI77" s="40">
        <f>AL77*(1-AM77)*AH77</f>
        <v>32.004435600000001</v>
      </c>
      <c r="AJ77" s="27">
        <f>IF(AND(AH77&gt;0,AF77&gt;0,AC77&gt;0),((AC77-AF77)*AH77)/((AH77-AF77)*AC77),0)</f>
        <v>0.88071119091581795</v>
      </c>
      <c r="AK77" s="28">
        <f t="shared" si="2"/>
        <v>0.87853968526161452</v>
      </c>
      <c r="AL77" s="33">
        <v>172</v>
      </c>
      <c r="AM77" s="35">
        <v>9.0999999999999998E-2</v>
      </c>
      <c r="AN77" s="37">
        <v>0.20630000000000001</v>
      </c>
      <c r="AO77" s="132">
        <v>0.21029999999999999</v>
      </c>
      <c r="AP77" s="40">
        <f>AL77*(1-AM77)*AN77</f>
        <v>32.254592400000007</v>
      </c>
      <c r="AQ77" s="133">
        <f>AL77*(1-AM77)*AO77</f>
        <v>32.879984399999998</v>
      </c>
      <c r="AR77" s="41">
        <v>1.7</v>
      </c>
      <c r="AS77" s="41"/>
      <c r="AT77" s="117">
        <f>AT76+AL77-AS77</f>
        <v>643.83999999999935</v>
      </c>
      <c r="AU77" s="101"/>
      <c r="AV77" s="42"/>
      <c r="AW77" s="43"/>
      <c r="AX77" s="44"/>
      <c r="AY77" s="44"/>
      <c r="AZ77" s="44"/>
      <c r="BA77" s="44"/>
    </row>
    <row r="78" spans="1:53" x14ac:dyDescent="0.2">
      <c r="A78" s="184"/>
      <c r="B78" s="32">
        <v>3</v>
      </c>
      <c r="C78" s="45" t="s">
        <v>48</v>
      </c>
      <c r="D78" s="42">
        <v>17567</v>
      </c>
      <c r="E78" s="42">
        <v>1</v>
      </c>
      <c r="F78" s="42">
        <v>16318</v>
      </c>
      <c r="G78" s="36">
        <v>0.6</v>
      </c>
      <c r="H78" s="36">
        <v>3.9</v>
      </c>
      <c r="I78" s="42">
        <v>16584</v>
      </c>
      <c r="J78" s="123">
        <v>2.4</v>
      </c>
      <c r="K78" s="42">
        <v>15059</v>
      </c>
      <c r="L78" s="38">
        <v>8.1000000000000003E-2</v>
      </c>
      <c r="M78" s="36">
        <f>ROUND(K78*(1-L78),0)</f>
        <v>13839</v>
      </c>
      <c r="N78" s="27">
        <v>0.61399999999999999</v>
      </c>
      <c r="O78" s="24">
        <f>M78*N78</f>
        <v>8497.1460000000006</v>
      </c>
      <c r="P78" s="38">
        <v>0.33300000000000002</v>
      </c>
      <c r="Q78" s="24">
        <f>M78*P78</f>
        <v>4608.3870000000006</v>
      </c>
      <c r="R78" s="38">
        <v>5.3999999999999999E-2</v>
      </c>
      <c r="S78" s="134">
        <v>0.2384</v>
      </c>
      <c r="T78" s="24">
        <f>M78*R78</f>
        <v>747.30600000000004</v>
      </c>
      <c r="U78" s="27">
        <v>0.222</v>
      </c>
      <c r="V78" s="24">
        <f>M78*U78</f>
        <v>3072.2580000000003</v>
      </c>
      <c r="W78" s="38">
        <v>0.49399999999999999</v>
      </c>
      <c r="X78" s="24">
        <f>M78*W78</f>
        <v>6836.4660000000003</v>
      </c>
      <c r="Y78" s="38">
        <v>0.4</v>
      </c>
      <c r="Z78" s="24">
        <f>Y78*M78</f>
        <v>5535.6</v>
      </c>
      <c r="AA78" s="147">
        <v>2.4199999999999998E-3</v>
      </c>
      <c r="AB78" s="148">
        <f>M78*AA78</f>
        <v>33.490379999999995</v>
      </c>
      <c r="AC78" s="46">
        <v>2.49E-3</v>
      </c>
      <c r="AD78" s="17">
        <f>M78*AC78</f>
        <v>34.459110000000003</v>
      </c>
      <c r="AE78" s="26">
        <f>IF(M78&gt;0,(AG78+AP78)/M78,0)</f>
        <v>3.2304102319531758E-3</v>
      </c>
      <c r="AF78" s="46">
        <v>3.1E-4</v>
      </c>
      <c r="AG78" s="36">
        <f>AF78*M78</f>
        <v>4.2900900000000002</v>
      </c>
      <c r="AH78" s="27">
        <v>0.20749999999999999</v>
      </c>
      <c r="AI78" s="40">
        <f>AL78*(1-AM78)*AH78</f>
        <v>40.087132499999996</v>
      </c>
      <c r="AJ78" s="27">
        <f>IF(AND(AH78&gt;0,AF78&gt;0,AC78&gt;0),((AC78-AF78)*AH78)/((AH78-AF78)*AC78),0)</f>
        <v>0.87681194394838879</v>
      </c>
      <c r="AK78" s="28">
        <f t="shared" si="2"/>
        <v>0.90537857793642151</v>
      </c>
      <c r="AL78" s="42">
        <v>213</v>
      </c>
      <c r="AM78" s="38">
        <v>9.2999999999999999E-2</v>
      </c>
      <c r="AN78" s="27">
        <v>0.2092</v>
      </c>
      <c r="AO78" s="134">
        <v>0.21329999999999999</v>
      </c>
      <c r="AP78" s="40">
        <f>AL78*(1-AM78)*AN78</f>
        <v>40.415557200000002</v>
      </c>
      <c r="AQ78" s="135">
        <f>AL78*(1-AM78)*AO78</f>
        <v>41.207640300000001</v>
      </c>
      <c r="AR78" s="17">
        <v>1.65</v>
      </c>
      <c r="AS78" s="17"/>
      <c r="AT78" s="117">
        <f>AT77+AL78-AS78</f>
        <v>856.83999999999935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>SUM(D76:D78)</f>
        <v>43667</v>
      </c>
      <c r="E79" s="50"/>
      <c r="F79" s="50">
        <f>SUM(F76:F78)</f>
        <v>45539</v>
      </c>
      <c r="G79" s="51"/>
      <c r="H79" s="51"/>
      <c r="I79" s="50">
        <f>SUM(I76:I78)</f>
        <v>46532</v>
      </c>
      <c r="J79" s="51"/>
      <c r="K79" s="50">
        <f>SUM(K76:K78)</f>
        <v>45908</v>
      </c>
      <c r="L79" s="20">
        <f>IF(K79&gt;0,(K76*L76+K77*L77+K78*L78)/K79,0)</f>
        <v>8.4626252505010019E-2</v>
      </c>
      <c r="M79" s="51">
        <f>M76+M77+M78</f>
        <v>42023</v>
      </c>
      <c r="N79" s="52">
        <f>IF(M79&gt;0,O79/M79,0)</f>
        <v>0.61171896342479115</v>
      </c>
      <c r="O79" s="53">
        <f>O76+O77+O78</f>
        <v>25706.266</v>
      </c>
      <c r="P79" s="20">
        <f>IF(M79&gt;0,Q79/M79,0)</f>
        <v>0.31986750113033335</v>
      </c>
      <c r="Q79" s="53">
        <f>Q76+Q77+Q78</f>
        <v>13441.791999999999</v>
      </c>
      <c r="R79" s="20">
        <f>IF(M79&gt;0,T79/M79,0)</f>
        <v>6.8742855103157793E-2</v>
      </c>
      <c r="S79" s="136"/>
      <c r="T79" s="53">
        <f>T76+T77+T78</f>
        <v>2888.7809999999999</v>
      </c>
      <c r="U79" s="20">
        <f>IF(M79&gt;0,V79/M79,0)</f>
        <v>0.2192500297456155</v>
      </c>
      <c r="V79" s="53">
        <f>V76+V77+V78</f>
        <v>9213.5439999999999</v>
      </c>
      <c r="W79" s="20">
        <f>IF(M79&gt;0,X79/M79,0)</f>
        <v>0.50010337196297272</v>
      </c>
      <c r="X79" s="53">
        <f>X76+X77+X78</f>
        <v>21015.844000000001</v>
      </c>
      <c r="Y79" s="20">
        <f>IF(M79&gt;0,Z79/M79,0)</f>
        <v>0.39005187635342553</v>
      </c>
      <c r="Z79" s="53">
        <f>Z76+Z77+Z78</f>
        <v>16391.150000000001</v>
      </c>
      <c r="AA79" s="152">
        <f>IF(M79&gt;0,AB79/M79,0)</f>
        <v>2.500481641006116E-3</v>
      </c>
      <c r="AB79" s="55">
        <f>SUM(AB76:AB78)</f>
        <v>105.07774000000001</v>
      </c>
      <c r="AC79" s="54">
        <f>IF(M79&gt;0,AD79/M79,0)</f>
        <v>2.5144825452728266E-3</v>
      </c>
      <c r="AD79" s="55">
        <f>SUM(AD76:AD78)</f>
        <v>105.6661</v>
      </c>
      <c r="AE79" s="54">
        <f>IF(M79&gt;0,(AE76*M76+AE77*M77+AE78*M78)/M79,0)</f>
        <v>2.6417708112224259E-3</v>
      </c>
      <c r="AF79" s="54">
        <f>IF(K79&gt;0,(K76*AF76+K77*AF77+K78*AF78)/K79,0)</f>
        <v>3.1E-4</v>
      </c>
      <c r="AG79" s="51">
        <f>SUM(AG76:AG78)</f>
        <v>13.02713</v>
      </c>
      <c r="AH79" s="52">
        <f>IF(K79&gt;0,(K76*AH76+K77*AH77+K78*AH78)/K79,0)</f>
        <v>0.20483596758734859</v>
      </c>
      <c r="AI79" s="57">
        <f>SUM(AI76:AI78)</f>
        <v>97.210754500000007</v>
      </c>
      <c r="AJ79" s="52">
        <f>IF(AND(AD79&gt;0),((AD76*AJ76+AD77*AJ77+AD78*AJ78)/AD79),0)</f>
        <v>0.87804310537764707</v>
      </c>
      <c r="AK79" s="56">
        <f t="shared" si="2"/>
        <v>0.88398171196709541</v>
      </c>
      <c r="AL79" s="50">
        <f>SUM(AL76:AL78)</f>
        <v>521</v>
      </c>
      <c r="AM79" s="20">
        <f>IF(AL79&gt;0,(AM76*AL76+AM77*AL77+AM78*AL78)/AL79,0)</f>
        <v>9.0773512476007678E-2</v>
      </c>
      <c r="AN79" s="52">
        <f>IF(K79&gt;0,(AN76*K76+AN77*K77+AN78*K78)/K79,0)</f>
        <v>0.20646877014899365</v>
      </c>
      <c r="AO79" s="136">
        <f>IF(L79&gt;0,(AO76*K76+AO77*K77+AO78*K78)/K79,0)</f>
        <v>0.20988209026749149</v>
      </c>
      <c r="AP79" s="57">
        <f>SUM(AP76:AP78)</f>
        <v>97.988004799999999</v>
      </c>
      <c r="AQ79" s="137">
        <f>SUM(AQ76:AQ78)</f>
        <v>99.666232699999995</v>
      </c>
      <c r="AR79" s="55"/>
      <c r="AS79" s="55">
        <f>SUM(AS76:AS78)</f>
        <v>537.78</v>
      </c>
      <c r="AT79" s="102"/>
      <c r="AU79" s="103">
        <f>AT78</f>
        <v>856.83999999999935</v>
      </c>
      <c r="AV79" s="50">
        <f>SUM(AV76:AV78)</f>
        <v>0</v>
      </c>
      <c r="AW79" s="58"/>
      <c r="AX79" s="57"/>
      <c r="AY79" s="57"/>
      <c r="AZ79" s="57"/>
      <c r="BA79" s="57"/>
    </row>
    <row r="80" spans="1:53" ht="13.5" thickBot="1" x14ac:dyDescent="0.25">
      <c r="A80" s="186">
        <v>20</v>
      </c>
      <c r="B80" s="22">
        <v>1</v>
      </c>
      <c r="C80" s="10" t="s">
        <v>49</v>
      </c>
      <c r="D80" s="11">
        <v>4100</v>
      </c>
      <c r="E80" s="11">
        <v>0</v>
      </c>
      <c r="F80" s="11">
        <v>11493</v>
      </c>
      <c r="G80" s="12">
        <v>0.3</v>
      </c>
      <c r="H80" s="12">
        <v>3.4</v>
      </c>
      <c r="I80" s="11">
        <v>11845</v>
      </c>
      <c r="J80" s="121">
        <v>5</v>
      </c>
      <c r="K80" s="11">
        <v>15689</v>
      </c>
      <c r="L80" s="13">
        <v>8.1000000000000003E-2</v>
      </c>
      <c r="M80" s="23">
        <f>ROUND(K80*(1-L80),0)</f>
        <v>14418</v>
      </c>
      <c r="N80" s="14">
        <v>0.63900000000000001</v>
      </c>
      <c r="O80" s="24">
        <f>M80*N80</f>
        <v>9213.1020000000008</v>
      </c>
      <c r="P80" s="13">
        <v>0.25600000000000001</v>
      </c>
      <c r="Q80" s="24">
        <f>M80*P80</f>
        <v>3691.0080000000003</v>
      </c>
      <c r="R80" s="15">
        <v>0.105</v>
      </c>
      <c r="S80" s="143">
        <v>0.2341</v>
      </c>
      <c r="T80" s="24">
        <f>M80*R80</f>
        <v>1513.8899999999999</v>
      </c>
      <c r="U80" s="25">
        <v>0.218</v>
      </c>
      <c r="V80" s="24">
        <f>M80*U80</f>
        <v>3143.1239999999998</v>
      </c>
      <c r="W80" s="15">
        <v>0.504</v>
      </c>
      <c r="X80" s="24">
        <f>M80*W80</f>
        <v>7266.6720000000005</v>
      </c>
      <c r="Y80" s="15">
        <v>0.39</v>
      </c>
      <c r="Z80" s="24">
        <f>Y80*M80</f>
        <v>5623.02</v>
      </c>
      <c r="AA80" s="145">
        <v>2.6199999999999999E-3</v>
      </c>
      <c r="AB80" s="18">
        <f>M80*AA80</f>
        <v>37.77516</v>
      </c>
      <c r="AC80" s="16">
        <v>2.5500000000000002E-3</v>
      </c>
      <c r="AD80" s="17">
        <f>M80*AC80</f>
        <v>36.765900000000002</v>
      </c>
      <c r="AE80" s="26">
        <f>IF(M80&gt;0,(AG80+AP80)/M80,0)</f>
        <v>2.3390052711887914E-3</v>
      </c>
      <c r="AF80" s="16">
        <v>3.3E-4</v>
      </c>
      <c r="AG80" s="23">
        <f>AF80*M80</f>
        <v>4.7579399999999996</v>
      </c>
      <c r="AH80" s="114">
        <v>0.2049</v>
      </c>
      <c r="AI80" s="29">
        <f>AL80*(1-AM80)*AH80</f>
        <v>27.125686499999997</v>
      </c>
      <c r="AJ80" s="27">
        <f>IF(AND(AH80&gt;0,AF80&gt;0,AC80&gt;0),((AC80-AF80)*AH80)/((AH80-AF80)*AC80),0)</f>
        <v>0.87199261578806619</v>
      </c>
      <c r="AK80" s="59">
        <f t="shared" si="2"/>
        <v>0.86021177815551952</v>
      </c>
      <c r="AL80" s="11">
        <v>145</v>
      </c>
      <c r="AM80" s="13">
        <v>8.6999999999999994E-2</v>
      </c>
      <c r="AN80" s="14">
        <v>0.21879999999999999</v>
      </c>
      <c r="AO80" s="130">
        <v>0.2203</v>
      </c>
      <c r="AP80" s="29">
        <f>AL80*(1-AM80)*AN80</f>
        <v>28.965837999999998</v>
      </c>
      <c r="AQ80" s="131">
        <f>AL80*(1-AM80)*AO80</f>
        <v>29.164415499999997</v>
      </c>
      <c r="AR80" s="18">
        <v>1.55</v>
      </c>
      <c r="AS80" s="18">
        <v>530.20000000000005</v>
      </c>
      <c r="AT80" s="98">
        <f>AT78+AL80-AS80+AU80</f>
        <v>491.99999999999932</v>
      </c>
      <c r="AU80" s="99">
        <v>20.36</v>
      </c>
      <c r="AV80" s="11"/>
      <c r="AW80" s="30"/>
      <c r="AX80" s="19"/>
      <c r="AY80" s="19"/>
      <c r="AZ80" s="19"/>
      <c r="BA80" s="19"/>
    </row>
    <row r="81" spans="1:53" x14ac:dyDescent="0.2">
      <c r="A81" s="184"/>
      <c r="B81" s="32">
        <v>2</v>
      </c>
      <c r="C81" s="45" t="s">
        <v>50</v>
      </c>
      <c r="D81" s="33">
        <v>19200</v>
      </c>
      <c r="E81" s="33">
        <v>4</v>
      </c>
      <c r="F81" s="33">
        <v>16365</v>
      </c>
      <c r="G81" s="34">
        <v>0.6</v>
      </c>
      <c r="H81" s="34">
        <v>4.4000000000000004</v>
      </c>
      <c r="I81" s="33">
        <v>16075</v>
      </c>
      <c r="J81" s="34">
        <v>4</v>
      </c>
      <c r="K81" s="33">
        <v>16149</v>
      </c>
      <c r="L81" s="35">
        <v>7.6999999999999999E-2</v>
      </c>
      <c r="M81" s="36">
        <f>ROUND(K81*(1-L81),0)</f>
        <v>14906</v>
      </c>
      <c r="N81" s="37">
        <v>0.59099999999999997</v>
      </c>
      <c r="O81" s="24">
        <f>M81*N81</f>
        <v>8809.4459999999999</v>
      </c>
      <c r="P81" s="35">
        <v>0.317</v>
      </c>
      <c r="Q81" s="24">
        <f>M81*P81</f>
        <v>4725.2020000000002</v>
      </c>
      <c r="R81" s="38">
        <v>9.1999999999999998E-2</v>
      </c>
      <c r="S81" s="134">
        <v>0.22389999999999999</v>
      </c>
      <c r="T81" s="24">
        <f>M81*R81</f>
        <v>1371.3520000000001</v>
      </c>
      <c r="U81" s="27">
        <v>0.214</v>
      </c>
      <c r="V81" s="24">
        <f>M81*U81</f>
        <v>3189.884</v>
      </c>
      <c r="W81" s="38">
        <v>0.51400000000000001</v>
      </c>
      <c r="X81" s="24">
        <f>M81*W81</f>
        <v>7661.6840000000002</v>
      </c>
      <c r="Y81" s="38">
        <v>0.39</v>
      </c>
      <c r="Z81" s="24">
        <f>Y81*M81</f>
        <v>5813.34</v>
      </c>
      <c r="AA81" s="146">
        <v>2.6199999999999999E-3</v>
      </c>
      <c r="AB81" s="18">
        <f>M81*AA81</f>
        <v>39.053719999999998</v>
      </c>
      <c r="AC81" s="39">
        <v>2.5600000000000002E-3</v>
      </c>
      <c r="AD81" s="17">
        <f>M81*AC81</f>
        <v>38.159360000000007</v>
      </c>
      <c r="AE81" s="26">
        <f>IF(M81&gt;0,(AG81+AP81)/M81,0)</f>
        <v>2.7541087884073528E-3</v>
      </c>
      <c r="AF81" s="39">
        <v>3.2000000000000003E-4</v>
      </c>
      <c r="AG81" s="36">
        <f>AF81*M81</f>
        <v>4.7699200000000008</v>
      </c>
      <c r="AH81" s="27">
        <v>0.20330000000000001</v>
      </c>
      <c r="AI81" s="40">
        <f>AL81*(1-AM81)*AH81</f>
        <v>33.5591376</v>
      </c>
      <c r="AJ81" s="27">
        <f>IF(AND(AH81&gt;0,AF81&gt;0,AC81&gt;0),((AC81-AF81)*AH81)/((AH81-AF81)*AC81),0)</f>
        <v>0.87637944625086206</v>
      </c>
      <c r="AK81" s="28">
        <f t="shared" si="2"/>
        <v>0.88509855125376746</v>
      </c>
      <c r="AL81" s="33">
        <v>181</v>
      </c>
      <c r="AM81" s="35">
        <v>8.7999999999999995E-2</v>
      </c>
      <c r="AN81" s="37">
        <v>0.2198</v>
      </c>
      <c r="AO81" s="132">
        <v>0.22070000000000001</v>
      </c>
      <c r="AP81" s="40">
        <f>AL81*(1-AM81)*AN81</f>
        <v>36.282825600000002</v>
      </c>
      <c r="AQ81" s="133">
        <f>AL81*(1-AM81)*AO81</f>
        <v>36.431390400000005</v>
      </c>
      <c r="AR81" s="41">
        <v>1.6</v>
      </c>
      <c r="AS81" s="41"/>
      <c r="AT81" s="117">
        <f>AT80+AL81-AS81</f>
        <v>672.99999999999932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45" t="s">
        <v>52</v>
      </c>
      <c r="D82" s="42">
        <v>19633</v>
      </c>
      <c r="E82" s="42">
        <v>1</v>
      </c>
      <c r="F82" s="42">
        <v>16773</v>
      </c>
      <c r="G82" s="36">
        <v>0.6</v>
      </c>
      <c r="H82" s="36">
        <v>5.0999999999999996</v>
      </c>
      <c r="I82" s="42">
        <v>17252</v>
      </c>
      <c r="J82" s="36">
        <v>3.7</v>
      </c>
      <c r="K82" s="42">
        <v>16137</v>
      </c>
      <c r="L82" s="38">
        <v>9.1999999999999998E-2</v>
      </c>
      <c r="M82" s="36">
        <f>ROUND(K82*(1-L82),0)</f>
        <v>14652</v>
      </c>
      <c r="N82" s="27">
        <v>0.47499999999999998</v>
      </c>
      <c r="O82" s="24">
        <f>M82*N82</f>
        <v>6959.7</v>
      </c>
      <c r="P82" s="38">
        <v>0.371</v>
      </c>
      <c r="Q82" s="24">
        <f>M82*P82</f>
        <v>5435.8919999999998</v>
      </c>
      <c r="R82" s="38">
        <v>0.154</v>
      </c>
      <c r="S82" s="134">
        <v>0.2344</v>
      </c>
      <c r="T82" s="24">
        <f>M82*R82</f>
        <v>2256.4079999999999</v>
      </c>
      <c r="U82" s="27">
        <v>0.23</v>
      </c>
      <c r="V82" s="24">
        <f>M82*U82</f>
        <v>3369.96</v>
      </c>
      <c r="W82" s="38">
        <v>0.497</v>
      </c>
      <c r="X82" s="24">
        <f>M82*W82</f>
        <v>7282.0439999999999</v>
      </c>
      <c r="Y82" s="38">
        <v>0.39</v>
      </c>
      <c r="Z82" s="24">
        <f>Y82*M82</f>
        <v>5714.28</v>
      </c>
      <c r="AA82" s="147">
        <v>2.6099999999999999E-3</v>
      </c>
      <c r="AB82" s="148">
        <f>M82*AA82</f>
        <v>38.241720000000001</v>
      </c>
      <c r="AC82" s="46">
        <v>2.4399999999999999E-3</v>
      </c>
      <c r="AD82" s="17">
        <f>M82*AC82</f>
        <v>35.750879999999995</v>
      </c>
      <c r="AE82" s="26">
        <f>IF(M82&gt;0,(AG82+AP82)/M82,0)</f>
        <v>2.3207831831831833E-3</v>
      </c>
      <c r="AF82" s="46">
        <v>3.3E-4</v>
      </c>
      <c r="AG82" s="36">
        <f>AF82*M82</f>
        <v>4.8351600000000001</v>
      </c>
      <c r="AH82" s="27">
        <v>0.2021</v>
      </c>
      <c r="AI82" s="40">
        <f>AL82*(1-AM82)*AH82</f>
        <v>28.260047199999999</v>
      </c>
      <c r="AJ82" s="27">
        <f>IF(AND(AH82&gt;0,AF82&gt;0,AC82&gt;0),((AC82-AF82)*AH82)/((AH82-AF82)*AC82),0)</f>
        <v>0.86616842582489229</v>
      </c>
      <c r="AK82" s="28">
        <f t="shared" si="2"/>
        <v>0.85916580106192741</v>
      </c>
      <c r="AL82" s="42">
        <v>154</v>
      </c>
      <c r="AM82" s="38">
        <v>9.1999999999999998E-2</v>
      </c>
      <c r="AN82" s="27">
        <v>0.20860000000000001</v>
      </c>
      <c r="AO82" s="134">
        <v>0.21029999999999999</v>
      </c>
      <c r="AP82" s="40">
        <f>AL82*(1-AM82)*AN82</f>
        <v>29.168955199999999</v>
      </c>
      <c r="AQ82" s="135">
        <f>AL82*(1-AM82)*AO82</f>
        <v>29.406669599999997</v>
      </c>
      <c r="AR82" s="17">
        <v>1.6</v>
      </c>
      <c r="AS82" s="17"/>
      <c r="AT82" s="117">
        <f>AT81+AL82-AS82</f>
        <v>826.99999999999932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>SUM(D80:D82)</f>
        <v>42933</v>
      </c>
      <c r="E83" s="50"/>
      <c r="F83" s="50">
        <f>SUM(F80:F82)</f>
        <v>44631</v>
      </c>
      <c r="G83" s="51"/>
      <c r="H83" s="51"/>
      <c r="I83" s="50">
        <f>SUM(I80:I82)</f>
        <v>45172</v>
      </c>
      <c r="J83" s="51"/>
      <c r="K83" s="50">
        <f>SUM(K80:K82)</f>
        <v>47975</v>
      </c>
      <c r="L83" s="20">
        <f>IF(K83&gt;0,(K80*L80+K81*L81+K82*L82)/K83,0)</f>
        <v>8.3353538301198543E-2</v>
      </c>
      <c r="M83" s="51">
        <f>M80+M81+M82</f>
        <v>43976</v>
      </c>
      <c r="N83" s="52">
        <f>IF(M83&gt;0,O83/M83,0)</f>
        <v>0.56808822994360564</v>
      </c>
      <c r="O83" s="53">
        <f>O80+O81+O82</f>
        <v>24982.248000000003</v>
      </c>
      <c r="P83" s="20">
        <f>IF(M83&gt;0,Q83/M83,0)</f>
        <v>0.31499231398944882</v>
      </c>
      <c r="Q83" s="53">
        <f>Q80+Q81+Q82</f>
        <v>13852.102000000001</v>
      </c>
      <c r="R83" s="20">
        <f>IF(M83&gt;0,T83/M83,0)</f>
        <v>0.11691945606694559</v>
      </c>
      <c r="S83" s="136"/>
      <c r="T83" s="53">
        <f>T80+T81+T82</f>
        <v>5141.6499999999996</v>
      </c>
      <c r="U83" s="20">
        <f>IF(M83&gt;0,V83/M83,0)</f>
        <v>0.2206423503729307</v>
      </c>
      <c r="V83" s="53">
        <f>V80+V81+V82</f>
        <v>9702.9680000000008</v>
      </c>
      <c r="W83" s="20">
        <f>IF(M83&gt;0,X83/M83,0)</f>
        <v>0.50505730398399129</v>
      </c>
      <c r="X83" s="53">
        <f>X80+X81+X82</f>
        <v>22210.400000000001</v>
      </c>
      <c r="Y83" s="20">
        <f>IF(M83&gt;0,Z83/M83,0)</f>
        <v>0.39</v>
      </c>
      <c r="Z83" s="53">
        <f>Z80+Z81+Z82</f>
        <v>17150.64</v>
      </c>
      <c r="AA83" s="152">
        <f>IF(M83&gt;0,AB83/M83,0)</f>
        <v>2.6166681826450791E-3</v>
      </c>
      <c r="AB83" s="55">
        <f>SUM(AB80:AB82)</f>
        <v>115.0706</v>
      </c>
      <c r="AC83" s="54">
        <f>IF(M83&gt;0,AD83/M83,0)</f>
        <v>2.5167395852283064E-3</v>
      </c>
      <c r="AD83" s="55">
        <f>SUM(AD80:AD82)</f>
        <v>110.67614</v>
      </c>
      <c r="AE83" s="54">
        <f>IF(M83&gt;0,(AE80*M80+AE81*M81+AE82*M82)/M83,0)</f>
        <v>2.4736365017282154E-3</v>
      </c>
      <c r="AF83" s="54">
        <f>IF(K83&gt;0,(K80*AF80+K81*AF81+K82*AF82)/K83,0)</f>
        <v>3.2663387180823346E-4</v>
      </c>
      <c r="AG83" s="51">
        <f>SUM(AG80:AG82)</f>
        <v>14.363020000000001</v>
      </c>
      <c r="AH83" s="52">
        <f>IF(K83&gt;0,(K80*AH80+K81*AH81+K82*AH82)/K83,0)</f>
        <v>0.20341960396039602</v>
      </c>
      <c r="AI83" s="57">
        <f>SUM(AI80:AI82)</f>
        <v>88.944871300000003</v>
      </c>
      <c r="AJ83" s="52">
        <f>IF(AND(AD83&gt;0),((AD80*AJ80+AD81*AJ81+AD82*AJ82)/AD83),0)</f>
        <v>0.87162378043130506</v>
      </c>
      <c r="AK83" s="56">
        <f t="shared" si="2"/>
        <v>0.8692702717318187</v>
      </c>
      <c r="AL83" s="50">
        <f>SUM(AL80:AL82)</f>
        <v>480</v>
      </c>
      <c r="AM83" s="20">
        <f>IF(AL83&gt;0,(AM80*AL80+AM81*AL81+AM82*AL82)/AL83,0)</f>
        <v>8.8981249999999998E-2</v>
      </c>
      <c r="AN83" s="52">
        <f>IF(K83&gt;0,(AN80*K80+AN81*K81+AN82*K82)/K83,0)</f>
        <v>0.21570571339239189</v>
      </c>
      <c r="AO83" s="136">
        <f>IF(L83&gt;0,(AO80*K80+AO81*K81+AO82*K82)/K83,0)</f>
        <v>0.21707101823866595</v>
      </c>
      <c r="AP83" s="57">
        <f>SUM(AP80:AP82)</f>
        <v>94.4176188</v>
      </c>
      <c r="AQ83" s="137">
        <f>SUM(AQ80:AQ82)</f>
        <v>95.002475500000003</v>
      </c>
      <c r="AR83" s="55"/>
      <c r="AS83" s="55">
        <f>SUM(AS80:AS82)</f>
        <v>530.20000000000005</v>
      </c>
      <c r="AT83" s="102"/>
      <c r="AU83" s="103">
        <f>AT82</f>
        <v>826.99999999999932</v>
      </c>
      <c r="AV83" s="50">
        <f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0" t="s">
        <v>49</v>
      </c>
      <c r="D84" s="11">
        <v>4189</v>
      </c>
      <c r="E84" s="11">
        <v>0</v>
      </c>
      <c r="F84" s="11">
        <v>11323</v>
      </c>
      <c r="G84" s="12">
        <v>0.4</v>
      </c>
      <c r="H84" s="12">
        <v>3.7</v>
      </c>
      <c r="I84" s="11">
        <v>11314</v>
      </c>
      <c r="J84" s="12">
        <v>5.4</v>
      </c>
      <c r="K84" s="11">
        <v>16176</v>
      </c>
      <c r="L84" s="13">
        <v>8.2000000000000003E-2</v>
      </c>
      <c r="M84" s="23">
        <f>ROUND(K84*(1-L84),0)</f>
        <v>14850</v>
      </c>
      <c r="N84" s="14">
        <v>0.52600000000000002</v>
      </c>
      <c r="O84" s="24">
        <f>M84*N84</f>
        <v>7811.1</v>
      </c>
      <c r="P84" s="13">
        <v>0.29199999999999998</v>
      </c>
      <c r="Q84" s="24">
        <f>M84*P84</f>
        <v>4336.2</v>
      </c>
      <c r="R84" s="15">
        <v>0.182</v>
      </c>
      <c r="S84" s="143">
        <v>0.2341</v>
      </c>
      <c r="T84" s="24">
        <f>M84*R84</f>
        <v>2702.7</v>
      </c>
      <c r="U84" s="25">
        <v>0.23400000000000001</v>
      </c>
      <c r="V84" s="24">
        <f>M84*U84</f>
        <v>3474.9</v>
      </c>
      <c r="W84" s="15">
        <v>0.48399999999999999</v>
      </c>
      <c r="X84" s="24">
        <f>M84*W84</f>
        <v>7187.4</v>
      </c>
      <c r="Y84" s="15">
        <v>0.39</v>
      </c>
      <c r="Z84" s="24">
        <f>Y84*M84</f>
        <v>5791.5</v>
      </c>
      <c r="AA84" s="145">
        <v>2.5600000000000002E-3</v>
      </c>
      <c r="AB84" s="18">
        <f>M84*AA84</f>
        <v>38.016000000000005</v>
      </c>
      <c r="AC84" s="16">
        <v>2.5300000000000001E-3</v>
      </c>
      <c r="AD84" s="17">
        <f>M84*AC84</f>
        <v>37.570500000000003</v>
      </c>
      <c r="AE84" s="26">
        <f>IF(M84&gt;0,(AG84+AP84)/M84,0)</f>
        <v>2.939625265993266E-3</v>
      </c>
      <c r="AF84" s="16">
        <v>3.4000000000000002E-4</v>
      </c>
      <c r="AG84" s="23">
        <f>AF84*M84</f>
        <v>5.0490000000000004</v>
      </c>
      <c r="AH84" s="114">
        <v>0.2021</v>
      </c>
      <c r="AI84" s="29">
        <f>AL84*(1-AM84)*AH84</f>
        <v>36.389721799999997</v>
      </c>
      <c r="AJ84" s="27">
        <f>IF(AND(AH84&gt;0,AF84&gt;0,AC84&gt;0),((AC84-AF84)*AH84)/((AH84-AF84)*AC84),0)</f>
        <v>0.86707135312021011</v>
      </c>
      <c r="AK84" s="59">
        <f t="shared" si="2"/>
        <v>0.88574363003882883</v>
      </c>
      <c r="AL84" s="11">
        <v>197</v>
      </c>
      <c r="AM84" s="13">
        <v>8.5999999999999993E-2</v>
      </c>
      <c r="AN84" s="14">
        <v>0.21440000000000001</v>
      </c>
      <c r="AO84" s="130">
        <v>0.2157</v>
      </c>
      <c r="AP84" s="29">
        <f>AL84*(1-AM84)*AN84</f>
        <v>38.604435199999998</v>
      </c>
      <c r="AQ84" s="131">
        <f>AL84*(1-AM84)*AO84</f>
        <v>38.838510599999999</v>
      </c>
      <c r="AR84" s="18">
        <v>1.6</v>
      </c>
      <c r="AS84" s="18">
        <v>536.91999999999996</v>
      </c>
      <c r="AT84" s="98">
        <f>AT82+AL84-AS84+AU84</f>
        <v>475.17999999999938</v>
      </c>
      <c r="AU84" s="144">
        <v>-11.9</v>
      </c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45" t="s">
        <v>50</v>
      </c>
      <c r="D85" s="33">
        <v>19600</v>
      </c>
      <c r="E85" s="33">
        <v>3</v>
      </c>
      <c r="F85" s="33">
        <v>16720</v>
      </c>
      <c r="G85" s="34">
        <v>0.3</v>
      </c>
      <c r="H85" s="34">
        <v>3.3</v>
      </c>
      <c r="I85" s="33">
        <v>16424</v>
      </c>
      <c r="J85" s="34">
        <v>5.2</v>
      </c>
      <c r="K85" s="33">
        <v>16272</v>
      </c>
      <c r="L85" s="35">
        <v>8.2000000000000003E-2</v>
      </c>
      <c r="M85" s="36">
        <f>ROUND(K85*(1-L85),0)</f>
        <v>14938</v>
      </c>
      <c r="N85" s="37">
        <v>0.59799999999999998</v>
      </c>
      <c r="O85" s="24">
        <f>M85*N85</f>
        <v>8932.9239999999991</v>
      </c>
      <c r="P85" s="35">
        <v>0.27</v>
      </c>
      <c r="Q85" s="24">
        <f>M85*P85</f>
        <v>4033.26</v>
      </c>
      <c r="R85" s="38">
        <v>0.13200000000000001</v>
      </c>
      <c r="S85" s="134">
        <v>0.22839999999999999</v>
      </c>
      <c r="T85" s="24">
        <f>M85*R85</f>
        <v>1971.816</v>
      </c>
      <c r="U85" s="27">
        <v>0.23300000000000001</v>
      </c>
      <c r="V85" s="24">
        <f>M85*U85</f>
        <v>3480.5540000000001</v>
      </c>
      <c r="W85" s="38">
        <v>0.499</v>
      </c>
      <c r="X85" s="24">
        <f>M85*W85</f>
        <v>7454.0619999999999</v>
      </c>
      <c r="Y85" s="38">
        <v>0.39</v>
      </c>
      <c r="Z85" s="24">
        <f>Y85*M85</f>
        <v>5825.8200000000006</v>
      </c>
      <c r="AA85" s="146">
        <v>2.5999999999999999E-3</v>
      </c>
      <c r="AB85" s="18">
        <f>M85*AA85</f>
        <v>38.838799999999999</v>
      </c>
      <c r="AC85" s="39">
        <v>2.63E-3</v>
      </c>
      <c r="AD85" s="17">
        <f>M85*AC85</f>
        <v>39.286940000000001</v>
      </c>
      <c r="AE85" s="26">
        <f>IF(M85&gt;0,(AG85+AP85)/M85,0)</f>
        <v>2.5621610054893562E-3</v>
      </c>
      <c r="AF85" s="39">
        <v>3.3E-4</v>
      </c>
      <c r="AG85" s="36">
        <f>AF85*M85</f>
        <v>4.9295400000000003</v>
      </c>
      <c r="AH85" s="27">
        <v>0.21290000000000001</v>
      </c>
      <c r="AI85" s="40">
        <f>AL85*(1-AM85)*AH85</f>
        <v>34.781685900000006</v>
      </c>
      <c r="AJ85" s="27">
        <f>IF(AND(AH85&gt;0,AF85&gt;0,AC85&gt;0),((AC85-AF85)*AH85)/((AH85-AF85)*AC85),0)</f>
        <v>0.87588235304639528</v>
      </c>
      <c r="AK85" s="28">
        <f t="shared" si="2"/>
        <v>0.8726133623275848</v>
      </c>
      <c r="AL85" s="33">
        <v>177</v>
      </c>
      <c r="AM85" s="35">
        <v>7.6999999999999999E-2</v>
      </c>
      <c r="AN85" s="37">
        <v>0.2041</v>
      </c>
      <c r="AO85" s="132">
        <v>0.20960000000000001</v>
      </c>
      <c r="AP85" s="40">
        <f>AL85*(1-AM85)*AN85</f>
        <v>33.344021099999999</v>
      </c>
      <c r="AQ85" s="133">
        <f>AL85*(1-AM85)*AO85</f>
        <v>34.242561600000002</v>
      </c>
      <c r="AR85" s="41">
        <v>1.9</v>
      </c>
      <c r="AS85" s="41"/>
      <c r="AT85" s="117">
        <f>AT84+AL85-AS85</f>
        <v>652.17999999999938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45" t="s">
        <v>52</v>
      </c>
      <c r="D86" s="42">
        <v>16431</v>
      </c>
      <c r="E86" s="42">
        <v>1</v>
      </c>
      <c r="F86" s="42">
        <v>16497</v>
      </c>
      <c r="G86" s="36">
        <v>0.5</v>
      </c>
      <c r="H86" s="36">
        <v>3.3</v>
      </c>
      <c r="I86" s="42">
        <v>16643</v>
      </c>
      <c r="J86" s="123">
        <v>6.3</v>
      </c>
      <c r="K86" s="42">
        <v>16121</v>
      </c>
      <c r="L86" s="38">
        <v>7.1999999999999995E-2</v>
      </c>
      <c r="M86" s="36">
        <f>ROUND(K86*(1-L86),0)</f>
        <v>14960</v>
      </c>
      <c r="N86" s="27">
        <v>0.44800000000000001</v>
      </c>
      <c r="O86" s="24">
        <f>M86*N86</f>
        <v>6702.08</v>
      </c>
      <c r="P86" s="38">
        <v>0.42099999999999999</v>
      </c>
      <c r="Q86" s="24">
        <f>M86*P86</f>
        <v>6298.16</v>
      </c>
      <c r="R86" s="38">
        <v>0.13100000000000001</v>
      </c>
      <c r="S86" s="134">
        <v>0.23400000000000001</v>
      </c>
      <c r="T86" s="24">
        <f>M86*R86</f>
        <v>1959.76</v>
      </c>
      <c r="U86" s="27">
        <v>0.23300000000000001</v>
      </c>
      <c r="V86" s="24">
        <f>M86*U86</f>
        <v>3485.6800000000003</v>
      </c>
      <c r="W86" s="38">
        <v>0.496</v>
      </c>
      <c r="X86" s="24">
        <f>M86*W86</f>
        <v>7420.16</v>
      </c>
      <c r="Y86" s="38">
        <v>0.4</v>
      </c>
      <c r="Z86" s="24">
        <f>Y86*M86</f>
        <v>5984</v>
      </c>
      <c r="AA86" s="147">
        <v>2.63E-3</v>
      </c>
      <c r="AB86" s="148">
        <f>M86*AA86</f>
        <v>39.344799999999999</v>
      </c>
      <c r="AC86" s="46">
        <v>2.66E-3</v>
      </c>
      <c r="AD86" s="17">
        <f>M86*AC86</f>
        <v>39.793599999999998</v>
      </c>
      <c r="AE86" s="26">
        <f>IF(M86&gt;0,(AG86+AP86)/M86,0)</f>
        <v>2.1203647058823535E-3</v>
      </c>
      <c r="AF86" s="46">
        <v>3.3E-4</v>
      </c>
      <c r="AG86" s="36">
        <f>AF86*M86</f>
        <v>4.9367999999999999</v>
      </c>
      <c r="AH86" s="27">
        <v>0.2016</v>
      </c>
      <c r="AI86" s="40">
        <f>AL86*(1-AM86)*AH86</f>
        <v>24.322636800000002</v>
      </c>
      <c r="AJ86" s="27">
        <f>IF(AND(AH86&gt;0,AF86&gt;0,AC86&gt;0),((AC86-AF86)*AH86)/((AH86-AF86)*AC86),0)</f>
        <v>0.87737603062657377</v>
      </c>
      <c r="AK86" s="28">
        <f t="shared" si="2"/>
        <v>0.8456234042209102</v>
      </c>
      <c r="AL86" s="42">
        <v>132</v>
      </c>
      <c r="AM86" s="38">
        <v>8.5999999999999993E-2</v>
      </c>
      <c r="AN86" s="27">
        <v>0.222</v>
      </c>
      <c r="AO86" s="134">
        <v>0.22989999999999999</v>
      </c>
      <c r="AP86" s="40">
        <f>AL86*(1-AM86)*AN86</f>
        <v>26.783856000000004</v>
      </c>
      <c r="AQ86" s="135">
        <f>AL86*(1-AM86)*AO86</f>
        <v>27.7369752</v>
      </c>
      <c r="AR86" s="17">
        <v>1.55</v>
      </c>
      <c r="AS86" s="17"/>
      <c r="AT86" s="117">
        <f>AT85+AL86-AS86</f>
        <v>784.17999999999938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>SUM(D84:D86)</f>
        <v>40220</v>
      </c>
      <c r="E87" s="50"/>
      <c r="F87" s="50">
        <f>SUM(F84:F86)</f>
        <v>44540</v>
      </c>
      <c r="G87" s="51"/>
      <c r="H87" s="51"/>
      <c r="I87" s="50">
        <f>SUM(I84:I86)</f>
        <v>44381</v>
      </c>
      <c r="J87" s="51"/>
      <c r="K87" s="50">
        <f>SUM(K84:K86)</f>
        <v>48569</v>
      </c>
      <c r="L87" s="20">
        <f>IF(K87&gt;0,(K84*L84+K85*L85+K86*L86)/K87,0)</f>
        <v>7.8680804628466716E-2</v>
      </c>
      <c r="M87" s="51">
        <f>M84+M85+M86</f>
        <v>44748</v>
      </c>
      <c r="N87" s="52">
        <f>IF(M87&gt;0,O87/M87,0)</f>
        <v>0.5239587020648967</v>
      </c>
      <c r="O87" s="53">
        <f>O84+O85+O86</f>
        <v>23446.103999999999</v>
      </c>
      <c r="P87" s="20">
        <f>IF(M87&gt;0,Q87/M87,0)</f>
        <v>0.32778269419862338</v>
      </c>
      <c r="Q87" s="53">
        <f>Q84+Q85+Q86</f>
        <v>14667.619999999999</v>
      </c>
      <c r="R87" s="20">
        <f>IF(M87&gt;0,T87/M87,0)</f>
        <v>0.14825860373647984</v>
      </c>
      <c r="S87" s="136"/>
      <c r="T87" s="53">
        <f>T84+T85+T86</f>
        <v>6634.2759999999998</v>
      </c>
      <c r="U87" s="20">
        <f>IF(M87&gt;0,V87/M87,0)</f>
        <v>0.23333185840707965</v>
      </c>
      <c r="V87" s="53">
        <f>V84+V85+V86</f>
        <v>10441.134</v>
      </c>
      <c r="W87" s="20">
        <f>IF(M87&gt;0,X87/M87,0)</f>
        <v>0.49301917404129791</v>
      </c>
      <c r="X87" s="53">
        <f>X84+X85+X86</f>
        <v>22061.621999999999</v>
      </c>
      <c r="Y87" s="20">
        <f>IF(M87&gt;0,Z87/M87,0)</f>
        <v>0.39334316617502457</v>
      </c>
      <c r="Z87" s="53">
        <f>Z84+Z85+Z86</f>
        <v>17601.32</v>
      </c>
      <c r="AA87" s="152">
        <f>IF(M87&gt;0,AB87/M87,0)</f>
        <v>2.596755162241888E-3</v>
      </c>
      <c r="AB87" s="55">
        <f>SUM(AB84:AB86)</f>
        <v>116.1996</v>
      </c>
      <c r="AC87" s="54">
        <f>IF(M87&gt;0,AD87/M87,0)</f>
        <v>2.6068436578171091E-3</v>
      </c>
      <c r="AD87" s="55">
        <f>SUM(AD84:AD86)</f>
        <v>116.65103999999999</v>
      </c>
      <c r="AE87" s="54">
        <f>IF(M87&gt;0,(AE84*M84+AE85*M85+AE86*M86)/M87,0)</f>
        <v>2.5397258491999643E-3</v>
      </c>
      <c r="AF87" s="54">
        <f>IF(K87&gt;0,(K84*AF84+K85*AF85+K86*AF86)/K87,0)</f>
        <v>3.3333051946714986E-4</v>
      </c>
      <c r="AG87" s="51">
        <f>SUM(AG84:AG86)</f>
        <v>14.91534</v>
      </c>
      <c r="AH87" s="52">
        <f>IF(K87&gt;0,(K84*AH84+K85*AH85+K86*AH86)/K87,0)</f>
        <v>0.20555234820564558</v>
      </c>
      <c r="AI87" s="57">
        <f>SUM(AI84:AI86)</f>
        <v>95.494044500000001</v>
      </c>
      <c r="AJ87" s="52">
        <f>IF(AND(AD87&gt;0),((AD84*AJ84+AD85*AJ85+AD86*AJ86)/AD87),0)</f>
        <v>0.87355408520950217</v>
      </c>
      <c r="AK87" s="56">
        <f t="shared" si="2"/>
        <v>0.87011200283293821</v>
      </c>
      <c r="AL87" s="50">
        <f>SUM(AL84:AL86)</f>
        <v>506</v>
      </c>
      <c r="AM87" s="20">
        <f>IF(AL87&gt;0,(AM84*AL84+AM85*AL85+AM86*AL86)/AL87,0)</f>
        <v>8.2851778656126474E-2</v>
      </c>
      <c r="AN87" s="52">
        <f>IF(K87&gt;0,(AN84*K84+AN85*K85+AN86*K86)/K87,0)</f>
        <v>0.21347179476620889</v>
      </c>
      <c r="AO87" s="136">
        <f>IF(L87&gt;0,(AO84*K84+AO85*K85+AO86*K86)/K87,0)</f>
        <v>0.21836958347917396</v>
      </c>
      <c r="AP87" s="57">
        <f>SUM(AP84:AP86)</f>
        <v>98.732312300000004</v>
      </c>
      <c r="AQ87" s="137">
        <f>SUM(AQ84:AQ86)</f>
        <v>100.8180474</v>
      </c>
      <c r="AR87" s="55"/>
      <c r="AS87" s="55">
        <f>SUM(AS84:AS86)</f>
        <v>536.91999999999996</v>
      </c>
      <c r="AT87" s="102"/>
      <c r="AU87" s="103">
        <f>AT86</f>
        <v>784.17999999999938</v>
      </c>
      <c r="AV87" s="50">
        <f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10" t="s">
        <v>49</v>
      </c>
      <c r="D88" s="11">
        <v>13056</v>
      </c>
      <c r="E88" s="11">
        <v>0</v>
      </c>
      <c r="F88" s="11">
        <v>15470</v>
      </c>
      <c r="G88" s="12">
        <v>0.4</v>
      </c>
      <c r="H88" s="12">
        <v>3.8</v>
      </c>
      <c r="I88" s="11">
        <v>16125</v>
      </c>
      <c r="J88" s="121">
        <v>5.2</v>
      </c>
      <c r="K88" s="11">
        <v>16231</v>
      </c>
      <c r="L88" s="13">
        <v>7.3999999999999996E-2</v>
      </c>
      <c r="M88" s="23">
        <f>ROUND(K88*(1-L88),0)</f>
        <v>15030</v>
      </c>
      <c r="N88" s="14">
        <v>0.52700000000000002</v>
      </c>
      <c r="O88" s="24">
        <f>M88*N88</f>
        <v>7920.81</v>
      </c>
      <c r="P88" s="13">
        <v>0.36699999999999999</v>
      </c>
      <c r="Q88" s="24">
        <f>M88*P88</f>
        <v>5516.01</v>
      </c>
      <c r="R88" s="15">
        <v>0.106</v>
      </c>
      <c r="S88" s="143">
        <v>0.22189999999999999</v>
      </c>
      <c r="T88" s="24">
        <f>M88*R88</f>
        <v>1593.18</v>
      </c>
      <c r="U88" s="25">
        <v>0.248</v>
      </c>
      <c r="V88" s="24">
        <f>M88*U88</f>
        <v>3727.44</v>
      </c>
      <c r="W88" s="15">
        <v>0.47499999999999998</v>
      </c>
      <c r="X88" s="24">
        <f>M88*W88</f>
        <v>7139.25</v>
      </c>
      <c r="Y88" s="15">
        <v>0.4</v>
      </c>
      <c r="Z88" s="24">
        <f>Y88*M88</f>
        <v>6012</v>
      </c>
      <c r="AA88" s="145">
        <v>2.6199999999999999E-3</v>
      </c>
      <c r="AB88" s="18">
        <f>M88*AA88</f>
        <v>39.378599999999999</v>
      </c>
      <c r="AC88" s="16">
        <v>2.5999999999999999E-3</v>
      </c>
      <c r="AD88" s="17">
        <f>M88*AC88</f>
        <v>39.077999999999996</v>
      </c>
      <c r="AE88" s="26">
        <f>IF(M88&gt;0,(AG88+AP88)/M88,0)</f>
        <v>2.9499394544244841E-3</v>
      </c>
      <c r="AF88" s="16">
        <v>3.3E-4</v>
      </c>
      <c r="AG88" s="23">
        <f>AF88*M88</f>
        <v>4.9599000000000002</v>
      </c>
      <c r="AH88" s="114">
        <v>0.20530000000000001</v>
      </c>
      <c r="AI88" s="29">
        <f>AL88*(1-AM88)*AH88</f>
        <v>38.960191600000009</v>
      </c>
      <c r="AJ88" s="27">
        <f>IF(AND(AH88&gt;0,AF88&gt;0,AC88&gt;0),((AC88-AF88)*AH88)/((AH88-AF88)*AC88),0)</f>
        <v>0.87448256968186711</v>
      </c>
      <c r="AK88" s="59">
        <f t="shared" si="2"/>
        <v>0.88954800012020963</v>
      </c>
      <c r="AL88" s="33">
        <v>209</v>
      </c>
      <c r="AM88" s="35">
        <v>9.1999999999999998E-2</v>
      </c>
      <c r="AN88" s="14">
        <v>0.20749999999999999</v>
      </c>
      <c r="AO88" s="130">
        <v>0.21329999999999999</v>
      </c>
      <c r="AP88" s="29">
        <f>AL88*(1-AM88)*AN88</f>
        <v>39.377690000000001</v>
      </c>
      <c r="AQ88" s="131">
        <f>AL88*(1-AM88)*AO88</f>
        <v>40.478367600000006</v>
      </c>
      <c r="AR88" s="18">
        <v>1.6</v>
      </c>
      <c r="AS88" s="18"/>
      <c r="AT88" s="98">
        <f>AT86+AL88-AS88</f>
        <v>993.17999999999938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45" t="s">
        <v>48</v>
      </c>
      <c r="D89" s="33">
        <v>19800</v>
      </c>
      <c r="E89" s="33">
        <v>1</v>
      </c>
      <c r="F89" s="33">
        <v>16226</v>
      </c>
      <c r="G89" s="34">
        <v>0.5</v>
      </c>
      <c r="H89" s="34">
        <v>4.0999999999999996</v>
      </c>
      <c r="I89" s="33">
        <v>16024</v>
      </c>
      <c r="J89" s="34">
        <v>5.0999999999999996</v>
      </c>
      <c r="K89" s="33">
        <v>16188</v>
      </c>
      <c r="L89" s="35">
        <v>7.0999999999999994E-2</v>
      </c>
      <c r="M89" s="36">
        <f>ROUND(K89*(1-L89),0)</f>
        <v>15039</v>
      </c>
      <c r="N89" s="37">
        <v>0.58399999999999996</v>
      </c>
      <c r="O89" s="24">
        <f>M89*N89</f>
        <v>8782.7759999999998</v>
      </c>
      <c r="P89" s="35">
        <v>0.31</v>
      </c>
      <c r="Q89" s="24">
        <f>M89*P89</f>
        <v>4662.09</v>
      </c>
      <c r="R89" s="38">
        <v>0.106</v>
      </c>
      <c r="S89" s="134">
        <v>0.22689999999999999</v>
      </c>
      <c r="T89" s="24">
        <f>M89*R89</f>
        <v>1594.134</v>
      </c>
      <c r="U89" s="27">
        <v>0.23499999999999999</v>
      </c>
      <c r="V89" s="24">
        <f>M89*U89</f>
        <v>3534.165</v>
      </c>
      <c r="W89" s="38">
        <v>0.49399999999999999</v>
      </c>
      <c r="X89" s="24">
        <f>M89*W89</f>
        <v>7429.2659999999996</v>
      </c>
      <c r="Y89" s="38">
        <v>0.4</v>
      </c>
      <c r="Z89" s="24">
        <f>Y89*M89</f>
        <v>6015.6</v>
      </c>
      <c r="AA89" s="146">
        <v>2.5400000000000002E-3</v>
      </c>
      <c r="AB89" s="18">
        <f>M89*AA89</f>
        <v>38.199060000000003</v>
      </c>
      <c r="AC89" s="39">
        <v>2.5999999999999999E-3</v>
      </c>
      <c r="AD89" s="17">
        <f>M89*AC89</f>
        <v>39.101399999999998</v>
      </c>
      <c r="AE89" s="26">
        <f>IF(M89&gt;0,(AG89+AP89)/M89,0)</f>
        <v>2.5016784360662281E-3</v>
      </c>
      <c r="AF89" s="39">
        <v>3.3E-4</v>
      </c>
      <c r="AG89" s="36">
        <f>AF89*M89</f>
        <v>4.9628699999999997</v>
      </c>
      <c r="AH89" s="27">
        <v>0.20300000000000001</v>
      </c>
      <c r="AI89" s="40">
        <f>AL89*(1-AM89)*AH89</f>
        <v>31.273368000000005</v>
      </c>
      <c r="AJ89" s="27">
        <f>IF(AND(AH89&gt;0,AF89&gt;0,AC89&gt;0),((AC89-AF89)*AH89)/((AH89-AF89)*AC89),0)</f>
        <v>0.87449852165893027</v>
      </c>
      <c r="AK89" s="28">
        <f t="shared" si="2"/>
        <v>0.86944193856854646</v>
      </c>
      <c r="AL89" s="42">
        <v>168</v>
      </c>
      <c r="AM89" s="35">
        <v>8.3000000000000004E-2</v>
      </c>
      <c r="AN89" s="37">
        <v>0.21199999999999999</v>
      </c>
      <c r="AO89" s="132">
        <v>0.221</v>
      </c>
      <c r="AP89" s="40">
        <f>AL89*(1-AM89)*AN89</f>
        <v>32.659872</v>
      </c>
      <c r="AQ89" s="133">
        <f>AL89*(1-AM89)*AO89</f>
        <v>34.046376000000002</v>
      </c>
      <c r="AR89" s="41">
        <v>1.5</v>
      </c>
      <c r="AS89" s="41"/>
      <c r="AT89" s="117">
        <f>AT88+AL89-AS89</f>
        <v>1161.1799999999994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45" t="s">
        <v>52</v>
      </c>
      <c r="D90" s="42">
        <v>13575</v>
      </c>
      <c r="E90" s="42">
        <v>0</v>
      </c>
      <c r="F90" s="42">
        <v>15595</v>
      </c>
      <c r="G90" s="36">
        <v>0.6</v>
      </c>
      <c r="H90" s="36">
        <v>4.5999999999999996</v>
      </c>
      <c r="I90" s="42">
        <v>16194</v>
      </c>
      <c r="J90" s="123">
        <v>5.5</v>
      </c>
      <c r="K90" s="42">
        <v>15825</v>
      </c>
      <c r="L90" s="38">
        <v>7.0000000000000007E-2</v>
      </c>
      <c r="M90" s="36">
        <f>ROUND(K90*(1-L90),0)</f>
        <v>14717</v>
      </c>
      <c r="N90" s="27">
        <v>0.56999999999999995</v>
      </c>
      <c r="O90" s="24">
        <f>M90*N90</f>
        <v>8388.6899999999987</v>
      </c>
      <c r="P90" s="38">
        <v>0.314</v>
      </c>
      <c r="Q90" s="24">
        <f>M90*P90</f>
        <v>4621.1379999999999</v>
      </c>
      <c r="R90" s="38">
        <v>0.11600000000000001</v>
      </c>
      <c r="S90" s="134">
        <v>0.2152</v>
      </c>
      <c r="T90" s="24">
        <f>M90*R90</f>
        <v>1707.172</v>
      </c>
      <c r="U90" s="27">
        <v>0.22500000000000001</v>
      </c>
      <c r="V90" s="24">
        <f>M90*U90</f>
        <v>3311.3250000000003</v>
      </c>
      <c r="W90" s="38">
        <v>0.51300000000000001</v>
      </c>
      <c r="X90" s="24">
        <f>M90*W90</f>
        <v>7549.8209999999999</v>
      </c>
      <c r="Y90" s="38">
        <v>0.4</v>
      </c>
      <c r="Z90" s="24">
        <f>Y90*M90</f>
        <v>5886.8</v>
      </c>
      <c r="AA90" s="147">
        <v>2.48E-3</v>
      </c>
      <c r="AB90" s="148">
        <f>M90*AA90</f>
        <v>36.498159999999999</v>
      </c>
      <c r="AC90" s="46">
        <v>2.5799999999999998E-3</v>
      </c>
      <c r="AD90" s="17">
        <f>M90*AC90</f>
        <v>37.969859999999997</v>
      </c>
      <c r="AE90" s="26">
        <f>IF(M90&gt;0,(AG90+AP90)/M90,0)</f>
        <v>3.1658219745872122E-3</v>
      </c>
      <c r="AF90" s="46">
        <v>3.3E-4</v>
      </c>
      <c r="AG90" s="36">
        <f>AF90*M90</f>
        <v>4.8566099999999999</v>
      </c>
      <c r="AH90" s="27">
        <v>0.2074</v>
      </c>
      <c r="AI90" s="40">
        <f>AL90*(1-AM90)*AH90</f>
        <v>41.415291200000006</v>
      </c>
      <c r="AJ90" s="27">
        <f>IF(AND(AH90&gt;0,AF90&gt;0,AC90&gt;0),((AC90-AF90)*AH90)/((AH90-AF90)*AC90),0)</f>
        <v>0.87348284649276009</v>
      </c>
      <c r="AK90" s="28">
        <f t="shared" si="2"/>
        <v>0.89717826590631355</v>
      </c>
      <c r="AL90" s="42">
        <v>218</v>
      </c>
      <c r="AM90" s="38">
        <v>8.4000000000000005E-2</v>
      </c>
      <c r="AN90" s="27">
        <v>0.20899999999999999</v>
      </c>
      <c r="AO90" s="134">
        <v>0.21709999999999999</v>
      </c>
      <c r="AP90" s="40">
        <f>AL90*(1-AM90)*AN90</f>
        <v>41.734791999999999</v>
      </c>
      <c r="AQ90" s="135">
        <f>AL90*(1-AM90)*AO90</f>
        <v>43.3522648</v>
      </c>
      <c r="AR90" s="17">
        <v>1.65</v>
      </c>
      <c r="AS90" s="17"/>
      <c r="AT90" s="117">
        <f>AT89+AL90-AS90</f>
        <v>1379.1799999999994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>SUM(D88:D90)</f>
        <v>46431</v>
      </c>
      <c r="E91" s="50"/>
      <c r="F91" s="50">
        <f>SUM(F88:F90)</f>
        <v>47291</v>
      </c>
      <c r="G91" s="51"/>
      <c r="H91" s="51"/>
      <c r="I91" s="50">
        <f>SUM(I88:I90)</f>
        <v>48343</v>
      </c>
      <c r="J91" s="51"/>
      <c r="K91" s="50">
        <f>SUM(K88:K90)</f>
        <v>48244</v>
      </c>
      <c r="L91" s="20">
        <f>IF(K91&gt;0,(K88*L88+K89*L89+K90*L90)/K91,0)</f>
        <v>7.1681286792139962E-2</v>
      </c>
      <c r="M91" s="51">
        <f>M88+M89+M90</f>
        <v>44786</v>
      </c>
      <c r="N91" s="52">
        <f>IF(M91&gt;0,O91/M91,0)</f>
        <v>0.5602705309694993</v>
      </c>
      <c r="O91" s="53">
        <f>O88+O89+O90</f>
        <v>25092.275999999998</v>
      </c>
      <c r="P91" s="20">
        <f>IF(M91&gt;0,Q91/M91,0)</f>
        <v>0.33044339749028717</v>
      </c>
      <c r="Q91" s="53">
        <f>Q88+Q89+Q90</f>
        <v>14799.238000000001</v>
      </c>
      <c r="R91" s="20">
        <f>IF(M91&gt;0,T91/M91,0)</f>
        <v>0.10928607154021348</v>
      </c>
      <c r="S91" s="136"/>
      <c r="T91" s="53">
        <f>T88+T89+T90</f>
        <v>4894.4860000000008</v>
      </c>
      <c r="U91" s="20">
        <f>IF(M91&gt;0,V91/M91,0)</f>
        <v>0.23607667574688521</v>
      </c>
      <c r="V91" s="53">
        <f>V88+V89+V90</f>
        <v>10572.93</v>
      </c>
      <c r="W91" s="20">
        <f>IF(M91&gt;0,X91/M91,0)</f>
        <v>0.4938672129683383</v>
      </c>
      <c r="X91" s="53">
        <f>X88+X89+X90</f>
        <v>22118.337</v>
      </c>
      <c r="Y91" s="20">
        <f>IF(M91&gt;0,Z91/M91,0)</f>
        <v>0.4</v>
      </c>
      <c r="Z91" s="53">
        <f>Z88+Z89+Z90</f>
        <v>17914.400000000001</v>
      </c>
      <c r="AA91" s="152">
        <f>IF(M91&gt;0,AB91/M91,0)</f>
        <v>2.5471312463716343E-3</v>
      </c>
      <c r="AB91" s="55">
        <f>SUM(AB88:AB90)</f>
        <v>114.07582000000001</v>
      </c>
      <c r="AC91" s="54">
        <f>IF(M91&gt;0,AD91/M91,0)</f>
        <v>2.5934278569195728E-3</v>
      </c>
      <c r="AD91" s="55">
        <f>SUM(AD88:AD90)</f>
        <v>116.14925999999998</v>
      </c>
      <c r="AE91" s="54">
        <f>IF(M91&gt;0,(AE88*M88+AE89*M89+AE90*M90)/M91,0)</f>
        <v>2.870355334256241E-3</v>
      </c>
      <c r="AF91" s="54">
        <f>IF(K91&gt;0,(K88*AF88+K89*AF89+K90*AF90)/K91,0)</f>
        <v>3.3E-4</v>
      </c>
      <c r="AG91" s="51">
        <f>SUM(AG88:AG90)</f>
        <v>14.77938</v>
      </c>
      <c r="AH91" s="52">
        <f>IF(K91&gt;0,(K88*AH88+K89*AH89+K90*AH90)/K91,0)</f>
        <v>0.20521709020810877</v>
      </c>
      <c r="AI91" s="57">
        <f>SUM(AI88:AI90)</f>
        <v>111.64885080000002</v>
      </c>
      <c r="AJ91" s="52">
        <f>IF(AND(AD91&gt;0),((AD88*AJ88+AD89*AJ89+AD90*AJ90)/AD91),0)</f>
        <v>0.87416112463010176</v>
      </c>
      <c r="AK91" s="56">
        <f t="shared" si="2"/>
        <v>0.88642792527344128</v>
      </c>
      <c r="AL91" s="50">
        <f>SUM(AL88:AL90)</f>
        <v>595</v>
      </c>
      <c r="AM91" s="20">
        <f>IF(AL91&gt;0,(AM88*AL88+AM89*AL89+AM90*AL90)/AL91,0)</f>
        <v>8.6527731092436971E-2</v>
      </c>
      <c r="AN91" s="52">
        <f>IF(K91&gt;0,(AN88*K88+AN89*K89+AN90*K90)/K91,0)</f>
        <v>0.20950197952076943</v>
      </c>
      <c r="AO91" s="136">
        <f>IF(L91&gt;0,(AO88*K88+AO89*K89+AO90*K90)/K91,0)</f>
        <v>0.21713016748196667</v>
      </c>
      <c r="AP91" s="57">
        <f>SUM(AP88:AP90)</f>
        <v>113.77235400000001</v>
      </c>
      <c r="AQ91" s="137">
        <f>SUM(AQ88:AQ90)</f>
        <v>117.87700840000001</v>
      </c>
      <c r="AR91" s="55"/>
      <c r="AS91" s="55">
        <f>SUM(AS88:AS90)</f>
        <v>0</v>
      </c>
      <c r="AT91" s="102"/>
      <c r="AU91" s="103">
        <f>AT90</f>
        <v>1379.1799999999994</v>
      </c>
      <c r="AV91" s="50">
        <f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45" t="s">
        <v>50</v>
      </c>
      <c r="D92" s="11">
        <v>12919</v>
      </c>
      <c r="E92" s="11">
        <v>0</v>
      </c>
      <c r="F92" s="11">
        <v>15729</v>
      </c>
      <c r="G92" s="12">
        <v>0.7</v>
      </c>
      <c r="H92" s="12">
        <v>3.4</v>
      </c>
      <c r="I92" s="11">
        <v>16277</v>
      </c>
      <c r="J92" s="12">
        <v>4.5999999999999996</v>
      </c>
      <c r="K92" s="11">
        <v>15721</v>
      </c>
      <c r="L92" s="13">
        <v>8.1000000000000003E-2</v>
      </c>
      <c r="M92" s="23">
        <f>ROUND(K92*(1-L92),0)</f>
        <v>14448</v>
      </c>
      <c r="N92" s="14">
        <v>0.58399999999999996</v>
      </c>
      <c r="O92" s="24">
        <f>M92*N92</f>
        <v>8437.6319999999996</v>
      </c>
      <c r="P92" s="13">
        <v>0.29599999999999999</v>
      </c>
      <c r="Q92" s="24">
        <f>M92*P92</f>
        <v>4276.6080000000002</v>
      </c>
      <c r="R92" s="15">
        <v>0.12</v>
      </c>
      <c r="S92" s="143">
        <v>0.2316</v>
      </c>
      <c r="T92" s="24">
        <f>M92*R92</f>
        <v>1733.76</v>
      </c>
      <c r="U92" s="25">
        <v>0.24099999999999999</v>
      </c>
      <c r="V92" s="24">
        <f>M92*U92</f>
        <v>3481.9679999999998</v>
      </c>
      <c r="W92" s="15">
        <v>0.495</v>
      </c>
      <c r="X92" s="24">
        <f>M92*W92</f>
        <v>7151.76</v>
      </c>
      <c r="Y92" s="15">
        <v>0.4</v>
      </c>
      <c r="Z92" s="24">
        <f>Y92*M92</f>
        <v>5779.2000000000007</v>
      </c>
      <c r="AA92" s="145">
        <v>2.47E-3</v>
      </c>
      <c r="AB92" s="18">
        <f>M92*AA92</f>
        <v>35.68656</v>
      </c>
      <c r="AC92" s="16">
        <v>2.5100000000000001E-3</v>
      </c>
      <c r="AD92" s="17">
        <f>M92*AC92</f>
        <v>36.264479999999999</v>
      </c>
      <c r="AE92" s="26">
        <f>IF(M92&gt;0,(AG92+AP92)/M92,0)</f>
        <v>2.4739947951273535E-3</v>
      </c>
      <c r="AF92" s="16">
        <v>3.2000000000000003E-4</v>
      </c>
      <c r="AG92" s="23">
        <f>AF92*M92</f>
        <v>4.6233600000000008</v>
      </c>
      <c r="AH92" s="114">
        <v>0.20330000000000001</v>
      </c>
      <c r="AI92" s="29">
        <f>AL92*(1-AM92)*AH92</f>
        <v>29.236979600000005</v>
      </c>
      <c r="AJ92" s="27">
        <f>IF(AND(AH92&gt;0,AF92&gt;0,AC92&gt;0),((AC92-AF92)*AH92)/((AH92-AF92)*AC92),0)</f>
        <v>0.87388548083751305</v>
      </c>
      <c r="AK92" s="59">
        <f t="shared" si="2"/>
        <v>0.87194391892967738</v>
      </c>
      <c r="AL92" s="11">
        <v>157</v>
      </c>
      <c r="AM92" s="13">
        <v>8.4000000000000005E-2</v>
      </c>
      <c r="AN92" s="14">
        <v>0.21640000000000001</v>
      </c>
      <c r="AO92" s="130">
        <v>0.22070000000000001</v>
      </c>
      <c r="AP92" s="29">
        <f>AL92*(1-AM92)*AN92</f>
        <v>31.120916800000003</v>
      </c>
      <c r="AQ92" s="131">
        <f>AL92*(1-AM92)*AO92</f>
        <v>31.739308400000002</v>
      </c>
      <c r="AR92" s="18">
        <v>1.6</v>
      </c>
      <c r="AS92" s="18"/>
      <c r="AT92" s="98">
        <f>AT90+AL92-AS92</f>
        <v>1536.1799999999994</v>
      </c>
      <c r="AU92" s="99"/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10" t="s">
        <v>48</v>
      </c>
      <c r="D93" s="33">
        <v>19600</v>
      </c>
      <c r="E93" s="33">
        <v>1</v>
      </c>
      <c r="F93" s="33">
        <v>15992</v>
      </c>
      <c r="G93" s="34">
        <v>0.5</v>
      </c>
      <c r="H93" s="34">
        <v>3.8</v>
      </c>
      <c r="I93" s="33">
        <v>15601</v>
      </c>
      <c r="J93" s="34">
        <v>5.0999999999999996</v>
      </c>
      <c r="K93" s="33">
        <v>15748</v>
      </c>
      <c r="L93" s="35">
        <v>6.6000000000000003E-2</v>
      </c>
      <c r="M93" s="36">
        <f>ROUND(K93*(1-L93),0)</f>
        <v>14709</v>
      </c>
      <c r="N93" s="37">
        <v>0.6</v>
      </c>
      <c r="O93" s="24">
        <f>M93*N93</f>
        <v>8825.4</v>
      </c>
      <c r="P93" s="35">
        <v>0.29099999999999998</v>
      </c>
      <c r="Q93" s="24">
        <f>M93*P93</f>
        <v>4280.3189999999995</v>
      </c>
      <c r="R93" s="38">
        <v>0.109</v>
      </c>
      <c r="S93" s="134">
        <v>0.21310000000000001</v>
      </c>
      <c r="T93" s="24">
        <f>M93*R93</f>
        <v>1603.2809999999999</v>
      </c>
      <c r="U93" s="27">
        <v>0.24</v>
      </c>
      <c r="V93" s="24">
        <f>M93*U93</f>
        <v>3530.16</v>
      </c>
      <c r="W93" s="38">
        <v>0.49199999999999999</v>
      </c>
      <c r="X93" s="24">
        <f>M93*W93</f>
        <v>7236.8279999999995</v>
      </c>
      <c r="Y93" s="38">
        <v>0.4</v>
      </c>
      <c r="Z93" s="24">
        <f>Y93*M93</f>
        <v>5883.6</v>
      </c>
      <c r="AA93" s="146">
        <v>2.3700000000000001E-3</v>
      </c>
      <c r="AB93" s="18">
        <f>M93*AA93</f>
        <v>34.860330000000005</v>
      </c>
      <c r="AC93" s="39">
        <v>2.48E-3</v>
      </c>
      <c r="AD93" s="17">
        <f>M93*AC93</f>
        <v>36.478319999999997</v>
      </c>
      <c r="AE93" s="26">
        <f>IF(M93&gt;0,(AG93+AP93)/M93,0)</f>
        <v>2.4139310626147257E-3</v>
      </c>
      <c r="AF93" s="39">
        <v>3.2000000000000003E-4</v>
      </c>
      <c r="AG93" s="36">
        <f>AF93*M93</f>
        <v>4.70688</v>
      </c>
      <c r="AH93" s="27">
        <v>0.21249999999999999</v>
      </c>
      <c r="AI93" s="40">
        <f>AL93*(1-AM93)*AH93</f>
        <v>30.526687499999998</v>
      </c>
      <c r="AJ93" s="27">
        <f>IF(AND(AH93&gt;0,AF93&gt;0,AC93&gt;0),((AC93-AF93)*AH93)/((AH93-AF93)*AC93),0)</f>
        <v>0.87228129494434115</v>
      </c>
      <c r="AK93" s="28">
        <f t="shared" si="2"/>
        <v>0.86873276411665967</v>
      </c>
      <c r="AL93" s="33">
        <v>157</v>
      </c>
      <c r="AM93" s="35">
        <v>8.5000000000000006E-2</v>
      </c>
      <c r="AN93" s="37">
        <v>0.21440000000000001</v>
      </c>
      <c r="AO93" s="132">
        <v>0.22140000000000001</v>
      </c>
      <c r="AP93" s="40">
        <f>AL93*(1-AM93)*AN93</f>
        <v>30.799632000000003</v>
      </c>
      <c r="AQ93" s="133">
        <f>AL93*(1-AM93)*AO93</f>
        <v>31.805217000000003</v>
      </c>
      <c r="AR93" s="41">
        <v>1.5</v>
      </c>
      <c r="AS93" s="41"/>
      <c r="AT93" s="117">
        <f>AT92+AL93-AS93</f>
        <v>1693.1799999999994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45" t="s">
        <v>52</v>
      </c>
      <c r="D94" s="42">
        <v>12900</v>
      </c>
      <c r="E94" s="42">
        <v>1</v>
      </c>
      <c r="F94" s="42">
        <v>16130</v>
      </c>
      <c r="G94" s="36">
        <v>0.3</v>
      </c>
      <c r="H94" s="36">
        <v>4.2</v>
      </c>
      <c r="I94" s="42">
        <v>16301</v>
      </c>
      <c r="J94" s="36">
        <v>4.5</v>
      </c>
      <c r="K94" s="42">
        <v>15523</v>
      </c>
      <c r="L94" s="38">
        <v>7.2999999999999995E-2</v>
      </c>
      <c r="M94" s="36">
        <f>ROUND(K94*(1-L94),0)</f>
        <v>14390</v>
      </c>
      <c r="N94" s="27">
        <v>0.62</v>
      </c>
      <c r="O94" s="24">
        <f>M94*N94</f>
        <v>8921.7999999999993</v>
      </c>
      <c r="P94" s="38">
        <v>0.26500000000000001</v>
      </c>
      <c r="Q94" s="24">
        <f>M94*P94</f>
        <v>3813.3500000000004</v>
      </c>
      <c r="R94" s="38">
        <v>0.115</v>
      </c>
      <c r="S94" s="134">
        <v>0.18559999999999999</v>
      </c>
      <c r="T94" s="24">
        <f>M94*R94</f>
        <v>1654.8500000000001</v>
      </c>
      <c r="U94" s="27">
        <v>0.23200000000000001</v>
      </c>
      <c r="V94" s="24">
        <f>M94*U94</f>
        <v>3338.48</v>
      </c>
      <c r="W94" s="38">
        <v>0.50800000000000001</v>
      </c>
      <c r="X94" s="24">
        <f>M94*W94</f>
        <v>7310.12</v>
      </c>
      <c r="Y94" s="38">
        <v>0.4</v>
      </c>
      <c r="Z94" s="24">
        <f>Y94*M94</f>
        <v>5756</v>
      </c>
      <c r="AA94" s="147">
        <v>2.4399999999999999E-3</v>
      </c>
      <c r="AB94" s="148">
        <f>M94*AA94</f>
        <v>35.111599999999996</v>
      </c>
      <c r="AC94" s="46">
        <v>2.5300000000000001E-3</v>
      </c>
      <c r="AD94" s="17">
        <f>M94*AC94</f>
        <v>36.406700000000001</v>
      </c>
      <c r="AE94" s="26">
        <f>IF(M94&gt;0,(AG94+AP94)/M94,0)</f>
        <v>2.658611605281446E-3</v>
      </c>
      <c r="AF94" s="46">
        <v>3.1E-4</v>
      </c>
      <c r="AG94" s="36">
        <f>AF94*M94</f>
        <v>4.4608999999999996</v>
      </c>
      <c r="AH94" s="27">
        <v>0.21429999999999999</v>
      </c>
      <c r="AI94" s="40">
        <f>AL94*(1-AM94)*AH94</f>
        <v>31.696255799999999</v>
      </c>
      <c r="AJ94" s="27">
        <f>IF(AND(AH94&gt;0,AF94&gt;0,AC94&gt;0),((AC94-AF94)*AH94)/((AH94-AF94)*AC94),0)</f>
        <v>0.8787415170484677</v>
      </c>
      <c r="AK94" s="28">
        <f t="shared" si="2"/>
        <v>0.88459789668451339</v>
      </c>
      <c r="AL94" s="42">
        <v>162</v>
      </c>
      <c r="AM94" s="38">
        <v>8.6999999999999994E-2</v>
      </c>
      <c r="AN94" s="27">
        <v>0.22850000000000001</v>
      </c>
      <c r="AO94" s="134">
        <v>0.23</v>
      </c>
      <c r="AP94" s="40">
        <f>AL94*(1-AM94)*AN94</f>
        <v>33.796521000000006</v>
      </c>
      <c r="AQ94" s="135">
        <f>AL94*(1-AM94)*AO94</f>
        <v>34.018380000000001</v>
      </c>
      <c r="AR94" s="17">
        <v>1.6</v>
      </c>
      <c r="AS94" s="17"/>
      <c r="AT94" s="117">
        <f>AT93+AL94-AS94</f>
        <v>1855.1799999999994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>SUM(D92:D94)</f>
        <v>45419</v>
      </c>
      <c r="E95" s="50"/>
      <c r="F95" s="50">
        <f>SUM(F92:F94)</f>
        <v>47851</v>
      </c>
      <c r="G95" s="51"/>
      <c r="H95" s="51"/>
      <c r="I95" s="50">
        <f>SUM(I92:I94)</f>
        <v>48179</v>
      </c>
      <c r="J95" s="51"/>
      <c r="K95" s="50">
        <f>SUM(K92:K94)</f>
        <v>46992</v>
      </c>
      <c r="L95" s="20">
        <f>IF(K95&gt;0,(K92*L92+K93*L93+K94*L94)/K95,0)</f>
        <v>7.3330524344569298E-2</v>
      </c>
      <c r="M95" s="51">
        <f>M92+M93+M94</f>
        <v>43547</v>
      </c>
      <c r="N95" s="52">
        <f>IF(M95&gt;0,O95/M95,0)</f>
        <v>0.60130047994121294</v>
      </c>
      <c r="O95" s="53">
        <f>O92+O93+O94</f>
        <v>26184.831999999999</v>
      </c>
      <c r="P95" s="20">
        <f>IF(M95&gt;0,Q95/M95,0)</f>
        <v>0.2840672606608951</v>
      </c>
      <c r="Q95" s="53">
        <f>Q92+Q93+Q94</f>
        <v>12370.277</v>
      </c>
      <c r="R95" s="20">
        <f>IF(M95&gt;0,T95/M95,0)</f>
        <v>0.11463225939789194</v>
      </c>
      <c r="S95" s="136"/>
      <c r="T95" s="53">
        <f>T92+T93+T94</f>
        <v>4991.8910000000005</v>
      </c>
      <c r="U95" s="20">
        <f>IF(M95&gt;0,V95/M95,0)</f>
        <v>0.23768819895744828</v>
      </c>
      <c r="V95" s="53">
        <f>V92+V93+V94</f>
        <v>10350.608</v>
      </c>
      <c r="W95" s="20">
        <f>IF(M95&gt;0,X95/M95,0)</f>
        <v>0.49828249936849839</v>
      </c>
      <c r="X95" s="53">
        <f>X92+X93+X94</f>
        <v>21698.707999999999</v>
      </c>
      <c r="Y95" s="20">
        <f>IF(M95&gt;0,Z95/M95,0)</f>
        <v>0.40000000000000008</v>
      </c>
      <c r="Z95" s="53">
        <f>Z92+Z93+Z94</f>
        <v>17418.800000000003</v>
      </c>
      <c r="AA95" s="152">
        <f>IF(M95&gt;0,AB95/M95,0)</f>
        <v>2.4263092750361676E-3</v>
      </c>
      <c r="AB95" s="55">
        <f>SUM(AB92:AB94)</f>
        <v>105.65849</v>
      </c>
      <c r="AC95" s="54">
        <f>IF(M95&gt;0,AD95/M95,0)</f>
        <v>2.5064757618205613E-3</v>
      </c>
      <c r="AD95" s="55">
        <f>SUM(AD92:AD94)</f>
        <v>109.14949999999999</v>
      </c>
      <c r="AE95" s="54">
        <f>IF(M95&gt;0,(AE92*M92+AE93*M93+AE94*M94)/M95,0)</f>
        <v>2.514713064045744E-3</v>
      </c>
      <c r="AF95" s="54">
        <f>IF(K95&gt;0,(K92*AF92+K93*AF93+K94*AF94)/K95,0)</f>
        <v>3.1669667177391898E-4</v>
      </c>
      <c r="AG95" s="51">
        <f>SUM(AG92:AG94)</f>
        <v>13.791139999999999</v>
      </c>
      <c r="AH95" s="52">
        <f>IF(K95&gt;0,(K92*AH92+K93*AH93+K94*AH94)/K95,0)</f>
        <v>0.21001677306775623</v>
      </c>
      <c r="AI95" s="57">
        <f>SUM(AI92:AI94)</f>
        <v>91.459922900000009</v>
      </c>
      <c r="AJ95" s="52">
        <f>IF(AND(AD95&gt;0),((AD92*AJ92+AD93*AJ93+AD94*AJ94)/AD95),0)</f>
        <v>0.87496907945382152</v>
      </c>
      <c r="AK95" s="56">
        <f t="shared" si="2"/>
        <v>0.8753241242921973</v>
      </c>
      <c r="AL95" s="50">
        <f>SUM(AL92:AL94)</f>
        <v>476</v>
      </c>
      <c r="AM95" s="20">
        <f>IF(AL95&gt;0,(AM92*AL92+AM93*AL93+AM94*AL94)/AL95,0)</f>
        <v>8.5350840336134465E-2</v>
      </c>
      <c r="AN95" s="52">
        <f>IF(K95&gt;0,(AN92*K92+AN93*K93+AN94*K94)/K95,0)</f>
        <v>0.21972678541028259</v>
      </c>
      <c r="AO95" s="136">
        <f>IF(L95&gt;0,(AO92*K92+AO93*K93+AO94*K94)/K95,0)</f>
        <v>0.22400667986040176</v>
      </c>
      <c r="AP95" s="57">
        <f>SUM(AP92:AP94)</f>
        <v>95.717069800000019</v>
      </c>
      <c r="AQ95" s="137">
        <f>SUM(AQ92:AQ94)</f>
        <v>97.562905400000005</v>
      </c>
      <c r="AR95" s="55"/>
      <c r="AS95" s="55">
        <f>SUM(AS92:AS94)</f>
        <v>0</v>
      </c>
      <c r="AT95" s="102"/>
      <c r="AU95" s="103">
        <f>AT94</f>
        <v>1855.1799999999994</v>
      </c>
      <c r="AV95" s="50">
        <f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45" t="s">
        <v>50</v>
      </c>
      <c r="D96" s="11">
        <v>5022</v>
      </c>
      <c r="E96" s="11">
        <v>0</v>
      </c>
      <c r="F96" s="11">
        <v>12785</v>
      </c>
      <c r="G96" s="12">
        <v>1</v>
      </c>
      <c r="H96" s="12">
        <v>4.2</v>
      </c>
      <c r="I96" s="11">
        <v>12877</v>
      </c>
      <c r="J96" s="12">
        <v>6</v>
      </c>
      <c r="K96" s="11">
        <v>15415</v>
      </c>
      <c r="L96" s="13">
        <v>7.3999999999999996E-2</v>
      </c>
      <c r="M96" s="23">
        <f>ROUND(K96*(1-L96),0)</f>
        <v>14274</v>
      </c>
      <c r="N96" s="14">
        <v>0.51800000000000002</v>
      </c>
      <c r="O96" s="24">
        <f>M96*N96</f>
        <v>7393.9319999999998</v>
      </c>
      <c r="P96" s="13">
        <v>0.42499999999999999</v>
      </c>
      <c r="Q96" s="24">
        <f>M96*P96</f>
        <v>6066.45</v>
      </c>
      <c r="R96" s="15">
        <v>5.7000000000000002E-2</v>
      </c>
      <c r="S96" s="143">
        <v>0.21240000000000001</v>
      </c>
      <c r="T96" s="24">
        <f>M96*R96</f>
        <v>813.61800000000005</v>
      </c>
      <c r="U96" s="25">
        <v>0.24399999999999999</v>
      </c>
      <c r="V96" s="24">
        <f>M96*U96</f>
        <v>3482.8559999999998</v>
      </c>
      <c r="W96" s="15">
        <v>0.48599999999999999</v>
      </c>
      <c r="X96" s="24">
        <f>M96*W96</f>
        <v>6937.1639999999998</v>
      </c>
      <c r="Y96" s="15">
        <v>0.4</v>
      </c>
      <c r="Z96" s="24">
        <f>Y96*M96</f>
        <v>5709.6</v>
      </c>
      <c r="AA96" s="145">
        <v>2.47E-3</v>
      </c>
      <c r="AB96" s="18">
        <f>M96*AA96</f>
        <v>35.256779999999999</v>
      </c>
      <c r="AC96" s="16">
        <v>2.5400000000000002E-3</v>
      </c>
      <c r="AD96" s="17">
        <f>M96*AC96</f>
        <v>36.255960000000002</v>
      </c>
      <c r="AE96" s="26">
        <f>IF(M96&gt;0,(AG96+AP96)/M96,0)</f>
        <v>2.7215269020596893E-3</v>
      </c>
      <c r="AF96" s="16">
        <v>3.1E-4</v>
      </c>
      <c r="AG96" s="23">
        <f>AF96*M96</f>
        <v>4.4249400000000003</v>
      </c>
      <c r="AH96" s="114">
        <v>0.21479999999999999</v>
      </c>
      <c r="AI96" s="29">
        <f>AL96*(1-AM96)*AH96</f>
        <v>32.287661999999997</v>
      </c>
      <c r="AJ96" s="27">
        <f>IF(AND(AH96&gt;0,AF96&gt;0,AC96&gt;0),((AC96-AF96)*AH96)/((AH96-AF96)*AC96),0)</f>
        <v>0.8792216512121962</v>
      </c>
      <c r="AK96" s="59">
        <f t="shared" si="2"/>
        <v>0.88729449553913187</v>
      </c>
      <c r="AL96" s="11">
        <v>165</v>
      </c>
      <c r="AM96" s="13">
        <v>8.8999999999999996E-2</v>
      </c>
      <c r="AN96" s="14">
        <v>0.22900000000000001</v>
      </c>
      <c r="AO96" s="130">
        <v>0.23749999999999999</v>
      </c>
      <c r="AP96" s="29">
        <f>AL96*(1-AM96)*AN96</f>
        <v>34.422135000000004</v>
      </c>
      <c r="AQ96" s="131">
        <f>AL96*(1-AM96)*AO96</f>
        <v>35.6998125</v>
      </c>
      <c r="AR96" s="18">
        <v>1.7</v>
      </c>
      <c r="AS96" s="18">
        <v>1061.68</v>
      </c>
      <c r="AT96" s="98">
        <f>AT94+AL96-AS96+AU96</f>
        <v>949.95999999999935</v>
      </c>
      <c r="AU96" s="144">
        <v>-8.5399999999999991</v>
      </c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48</v>
      </c>
      <c r="D97" s="33">
        <v>19638</v>
      </c>
      <c r="E97" s="33">
        <v>2</v>
      </c>
      <c r="F97" s="33">
        <v>13925</v>
      </c>
      <c r="G97" s="34">
        <v>0.4</v>
      </c>
      <c r="H97" s="34">
        <v>4.5999999999999996</v>
      </c>
      <c r="I97" s="33">
        <v>14077</v>
      </c>
      <c r="J97" s="34">
        <v>5.9</v>
      </c>
      <c r="K97" s="33">
        <v>15864</v>
      </c>
      <c r="L97" s="35">
        <v>7.3999999999999996E-2</v>
      </c>
      <c r="M97" s="36">
        <f>ROUND(K97*(1-L97),0)</f>
        <v>14690</v>
      </c>
      <c r="N97" s="37">
        <v>0.65700000000000003</v>
      </c>
      <c r="O97" s="24">
        <f>M97*N97</f>
        <v>9651.33</v>
      </c>
      <c r="P97" s="35">
        <v>0.26400000000000001</v>
      </c>
      <c r="Q97" s="24">
        <f>M97*P97</f>
        <v>3878.1600000000003</v>
      </c>
      <c r="R97" s="38">
        <v>7.9000000000000001E-2</v>
      </c>
      <c r="S97" s="134">
        <v>0.22209999999999999</v>
      </c>
      <c r="T97" s="24">
        <f>M97*R97</f>
        <v>1160.51</v>
      </c>
      <c r="U97" s="27">
        <v>0.24399999999999999</v>
      </c>
      <c r="V97" s="24">
        <f>M97*U97</f>
        <v>3584.36</v>
      </c>
      <c r="W97" s="38">
        <v>0.48499999999999999</v>
      </c>
      <c r="X97" s="24">
        <f>M97*W97</f>
        <v>7124.65</v>
      </c>
      <c r="Y97" s="38">
        <v>0.41</v>
      </c>
      <c r="Z97" s="24">
        <f>Y97*M97</f>
        <v>6022.9</v>
      </c>
      <c r="AA97" s="146">
        <v>2.3900000000000002E-3</v>
      </c>
      <c r="AB97" s="18">
        <f>M97*AA97</f>
        <v>35.109100000000005</v>
      </c>
      <c r="AC97" s="39">
        <v>2.5000000000000001E-3</v>
      </c>
      <c r="AD97" s="17">
        <f>M97*AC97</f>
        <v>36.725000000000001</v>
      </c>
      <c r="AE97" s="26">
        <f>IF(M97&gt;0,(AG97+AP97)/M97,0)</f>
        <v>2.440037603812117E-3</v>
      </c>
      <c r="AF97" s="39">
        <v>2.9999999999999997E-4</v>
      </c>
      <c r="AG97" s="36">
        <f>AF97*M97</f>
        <v>4.407</v>
      </c>
      <c r="AH97" s="27">
        <v>0.20710000000000001</v>
      </c>
      <c r="AI97" s="40">
        <f>AL97*(1-AM97)*AH97</f>
        <v>28.1115469</v>
      </c>
      <c r="AJ97" s="27">
        <f>IF(AND(AH97&gt;0,AF97&gt;0,AC97&gt;0),((AC97-AF97)*AH97)/((AH97-AF97)*AC97),0)</f>
        <v>0.88127659574468098</v>
      </c>
      <c r="AK97" s="28">
        <f t="shared" si="2"/>
        <v>0.87818862517534435</v>
      </c>
      <c r="AL97" s="33">
        <v>149</v>
      </c>
      <c r="AM97" s="35">
        <v>8.8999999999999996E-2</v>
      </c>
      <c r="AN97" s="37">
        <v>0.2316</v>
      </c>
      <c r="AO97" s="132">
        <v>0.23799999999999999</v>
      </c>
      <c r="AP97" s="40">
        <f>AL97*(1-AM97)*AN97</f>
        <v>31.437152400000002</v>
      </c>
      <c r="AQ97" s="133">
        <f>AL97*(1-AM97)*AO97</f>
        <v>32.305881999999997</v>
      </c>
      <c r="AR97" s="41">
        <v>1.58</v>
      </c>
      <c r="AS97" s="41"/>
      <c r="AT97" s="117">
        <f>AT96+AL97-AS97</f>
        <v>1098.9599999999994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10" t="s">
        <v>49</v>
      </c>
      <c r="D98" s="42">
        <v>17100</v>
      </c>
      <c r="E98" s="42">
        <v>1</v>
      </c>
      <c r="F98" s="42">
        <v>16099</v>
      </c>
      <c r="G98" s="36">
        <v>0.6</v>
      </c>
      <c r="H98" s="36">
        <v>4.9000000000000004</v>
      </c>
      <c r="I98" s="42">
        <v>16240</v>
      </c>
      <c r="J98" s="36">
        <v>6</v>
      </c>
      <c r="K98" s="42">
        <v>15961</v>
      </c>
      <c r="L98" s="38">
        <v>6.9000000000000006E-2</v>
      </c>
      <c r="M98" s="36">
        <f>ROUND(K98*(1-L98),0)</f>
        <v>14860</v>
      </c>
      <c r="N98" s="27">
        <v>0.56200000000000006</v>
      </c>
      <c r="O98" s="24">
        <f>M98*N98</f>
        <v>8351.3200000000015</v>
      </c>
      <c r="P98" s="38">
        <v>0.38700000000000001</v>
      </c>
      <c r="Q98" s="24">
        <f>M98*P98</f>
        <v>5750.82</v>
      </c>
      <c r="R98" s="38">
        <v>5.0999999999999997E-2</v>
      </c>
      <c r="S98" s="134">
        <v>0.23250000000000001</v>
      </c>
      <c r="T98" s="24">
        <f>M98*R98</f>
        <v>757.8599999999999</v>
      </c>
      <c r="U98" s="27">
        <v>0.24399999999999999</v>
      </c>
      <c r="V98" s="24">
        <f>M98*U98</f>
        <v>3625.84</v>
      </c>
      <c r="W98" s="38">
        <v>0.48599999999999999</v>
      </c>
      <c r="X98" s="24">
        <f>M98*W98</f>
        <v>7221.96</v>
      </c>
      <c r="Y98" s="38">
        <v>0.4</v>
      </c>
      <c r="Z98" s="24">
        <f>Y98*M98</f>
        <v>5944</v>
      </c>
      <c r="AA98" s="147">
        <v>2.31E-3</v>
      </c>
      <c r="AB98" s="148">
        <f>M98*AA98</f>
        <v>34.326599999999999</v>
      </c>
      <c r="AC98" s="46">
        <v>2.48E-3</v>
      </c>
      <c r="AD98" s="17">
        <f>M98*AC98</f>
        <v>36.852800000000002</v>
      </c>
      <c r="AE98" s="26">
        <f>IF(M98&gt;0,(AG98+AP98)/M98,0)</f>
        <v>2.4875381695827724E-3</v>
      </c>
      <c r="AF98" s="46">
        <v>2.9999999999999997E-4</v>
      </c>
      <c r="AG98" s="36">
        <f>AF98*M98</f>
        <v>4.4579999999999993</v>
      </c>
      <c r="AH98" s="27">
        <v>0.20230000000000001</v>
      </c>
      <c r="AI98" s="40">
        <f>AL98*(1-AM98)*AH98</f>
        <v>30.290783600000001</v>
      </c>
      <c r="AJ98" s="27">
        <f>IF(AND(AH98&gt;0,AF98&gt;0,AC98&gt;0),((AC98-AF98)*AH98)/((AH98-AF98)*AC98),0)</f>
        <v>0.88033775151708715</v>
      </c>
      <c r="AK98" s="28">
        <f t="shared" si="2"/>
        <v>0.88061571580335274</v>
      </c>
      <c r="AL98" s="42">
        <v>164</v>
      </c>
      <c r="AM98" s="38">
        <v>8.6999999999999994E-2</v>
      </c>
      <c r="AN98" s="27">
        <v>0.21709999999999999</v>
      </c>
      <c r="AO98" s="134">
        <v>0.2225</v>
      </c>
      <c r="AP98" s="40">
        <f>AL98*(1-AM98)*AN98</f>
        <v>32.5068172</v>
      </c>
      <c r="AQ98" s="135">
        <f>AL98*(1-AM98)*AO98</f>
        <v>33.315370000000001</v>
      </c>
      <c r="AR98" s="17">
        <v>1.55</v>
      </c>
      <c r="AS98" s="17"/>
      <c r="AT98" s="117">
        <f>AT97+AL98-AS98</f>
        <v>1262.9599999999994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>SUM(D96:D98)</f>
        <v>41760</v>
      </c>
      <c r="E99" s="50"/>
      <c r="F99" s="50">
        <f>SUM(F96:F98)</f>
        <v>42809</v>
      </c>
      <c r="G99" s="51"/>
      <c r="H99" s="51"/>
      <c r="I99" s="50">
        <f>SUM(I96:I98)</f>
        <v>43194</v>
      </c>
      <c r="J99" s="51"/>
      <c r="K99" s="50">
        <f>SUM(K96:K98)</f>
        <v>47240</v>
      </c>
      <c r="L99" s="20">
        <f>IF(K99&gt;0,(K96*L96+K97*L97+K98*L98)/K99,0)</f>
        <v>7.2310647756138866E-2</v>
      </c>
      <c r="M99" s="51">
        <f>M96+M97+M98</f>
        <v>43824</v>
      </c>
      <c r="N99" s="52">
        <f>IF(M99&gt;0,O99/M99,0)</f>
        <v>0.57951309784592919</v>
      </c>
      <c r="O99" s="53">
        <f>O96+O97+O98</f>
        <v>25396.582000000002</v>
      </c>
      <c r="P99" s="20">
        <f>IF(M99&gt;0,Q99/M99,0)</f>
        <v>0.35814690580503833</v>
      </c>
      <c r="Q99" s="53">
        <f>Q96+Q97+Q98</f>
        <v>15695.43</v>
      </c>
      <c r="R99" s="20">
        <f>IF(M99&gt;0,T99/M99,0)</f>
        <v>6.2339996349032499E-2</v>
      </c>
      <c r="S99" s="136"/>
      <c r="T99" s="53">
        <f>T96+T97+T98</f>
        <v>2731.9880000000003</v>
      </c>
      <c r="U99" s="20">
        <f>IF(M99&gt;0,V99/M99,0)</f>
        <v>0.24400000000000002</v>
      </c>
      <c r="V99" s="53">
        <f>V96+V97+V98</f>
        <v>10693.056</v>
      </c>
      <c r="W99" s="20">
        <f>IF(M99&gt;0,X99/M99,0)</f>
        <v>0.48566479554581959</v>
      </c>
      <c r="X99" s="53">
        <f>X96+X97+X98</f>
        <v>21283.773999999998</v>
      </c>
      <c r="Y99" s="20">
        <f>IF(M99&gt;0,Z99/M99,0)</f>
        <v>0.40335204454180357</v>
      </c>
      <c r="Z99" s="53">
        <f>Z96+Z97+Z98</f>
        <v>17676.5</v>
      </c>
      <c r="AA99" s="152">
        <f>IF(M99&gt;0,AB99/M99,0)</f>
        <v>2.3889302665206281E-3</v>
      </c>
      <c r="AB99" s="55">
        <f>SUM(AB96:AB98)</f>
        <v>104.69248</v>
      </c>
      <c r="AC99" s="54">
        <f>IF(M99&gt;0,AD99/M99,0)</f>
        <v>2.506246805403432E-3</v>
      </c>
      <c r="AD99" s="55">
        <f>SUM(AD96:AD98)</f>
        <v>109.83376000000001</v>
      </c>
      <c r="AE99" s="54">
        <f>IF(M99&gt;0,(AE96*M96+AE97*M97+AE98*M98)/M99,0)</f>
        <v>2.547828692040891E-3</v>
      </c>
      <c r="AF99" s="54">
        <f>IF(K99&gt;0,(K96*AF96+K97*AF97+K98*AF98)/K99,0)</f>
        <v>3.0326312447078742E-4</v>
      </c>
      <c r="AG99" s="51">
        <f>SUM(AG96:AG98)</f>
        <v>13.289939999999998</v>
      </c>
      <c r="AH99" s="52">
        <f>IF(K99&gt;0,(K96*AH96+K97*AH97+K98*AH98)/K99,0)</f>
        <v>0.20799082768839966</v>
      </c>
      <c r="AI99" s="57">
        <f>SUM(AI96:AI98)</f>
        <v>90.689992500000002</v>
      </c>
      <c r="AJ99" s="52">
        <f>IF(AND(AD99&gt;0),((AD96*AJ96+AD97*AJ97+AD98*AJ98)/AD99),0)</f>
        <v>0.88028324884184661</v>
      </c>
      <c r="AK99" s="56">
        <f t="shared" si="2"/>
        <v>0.88215644741545651</v>
      </c>
      <c r="AL99" s="50">
        <f>SUM(AL96:AL98)</f>
        <v>478</v>
      </c>
      <c r="AM99" s="20">
        <f>IF(AL99&gt;0,(AM96*AL96+AM97*AL97+AM98*AL98)/AL99,0)</f>
        <v>8.8313807531380753E-2</v>
      </c>
      <c r="AN99" s="52">
        <f>IF(K99&gt;0,(AN96*K96+AN97*K97+AN98*K98)/K99,0)</f>
        <v>0.22585246613039797</v>
      </c>
      <c r="AO99" s="136">
        <f>IF(L99&gt;0,(AO96*K96+AO97*K97+AO98*K98)/K99,0)</f>
        <v>0.23259985182049112</v>
      </c>
      <c r="AP99" s="57">
        <f>SUM(AP96:AP98)</f>
        <v>98.3661046</v>
      </c>
      <c r="AQ99" s="137">
        <f>SUM(AQ96:AQ98)</f>
        <v>101.32106450000001</v>
      </c>
      <c r="AR99" s="55"/>
      <c r="AS99" s="55">
        <f>SUM(AS96:AS98)</f>
        <v>1061.68</v>
      </c>
      <c r="AT99" s="102"/>
      <c r="AU99" s="103">
        <f>AT98</f>
        <v>1262.9599999999994</v>
      </c>
      <c r="AV99" s="50">
        <f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10" t="s">
        <v>53</v>
      </c>
      <c r="D100" s="11">
        <v>3500</v>
      </c>
      <c r="E100" s="11">
        <v>1</v>
      </c>
      <c r="F100" s="11">
        <v>15911</v>
      </c>
      <c r="G100" s="12">
        <v>0.8</v>
      </c>
      <c r="H100" s="12">
        <v>5.4</v>
      </c>
      <c r="I100" s="11">
        <v>16493</v>
      </c>
      <c r="J100" s="12">
        <v>5.5</v>
      </c>
      <c r="K100" s="11">
        <v>16062</v>
      </c>
      <c r="L100" s="13">
        <v>6.7000000000000004E-2</v>
      </c>
      <c r="M100" s="23">
        <f>ROUND(K100*(1-L100),0)</f>
        <v>14986</v>
      </c>
      <c r="N100" s="14">
        <v>0.57099999999999995</v>
      </c>
      <c r="O100" s="24">
        <f>M100*N100</f>
        <v>8557.0059999999994</v>
      </c>
      <c r="P100" s="13">
        <v>0.34599999999999997</v>
      </c>
      <c r="Q100" s="24">
        <f>M100*P100</f>
        <v>5185.1559999999999</v>
      </c>
      <c r="R100" s="15">
        <v>8.3000000000000004E-2</v>
      </c>
      <c r="S100" s="143">
        <v>0.2394</v>
      </c>
      <c r="T100" s="24">
        <f>M100*R100</f>
        <v>1243.838</v>
      </c>
      <c r="U100" s="25">
        <v>0.23899999999999999</v>
      </c>
      <c r="V100" s="24">
        <f>M100*U100</f>
        <v>3581.654</v>
      </c>
      <c r="W100" s="15">
        <v>0.48599999999999999</v>
      </c>
      <c r="X100" s="24">
        <f>M100*W100</f>
        <v>7283.1959999999999</v>
      </c>
      <c r="Y100" s="15">
        <v>0.4</v>
      </c>
      <c r="Z100" s="24">
        <f>Y100*M100</f>
        <v>5994.4000000000005</v>
      </c>
      <c r="AA100" s="145">
        <v>2.3700000000000001E-3</v>
      </c>
      <c r="AB100" s="18">
        <f>M100*AA100</f>
        <v>35.516820000000003</v>
      </c>
      <c r="AC100" s="16">
        <v>2.5300000000000001E-3</v>
      </c>
      <c r="AD100" s="17">
        <f>M100*AC100</f>
        <v>37.914580000000001</v>
      </c>
      <c r="AE100" s="26">
        <f>IF(M100&gt;0,(AG100+AP100)/M100,0)</f>
        <v>2.4902117976778326E-3</v>
      </c>
      <c r="AF100" s="16">
        <v>2.9999999999999997E-4</v>
      </c>
      <c r="AG100" s="23">
        <f>AF100*M100</f>
        <v>4.4958</v>
      </c>
      <c r="AH100" s="114">
        <v>0.20519999999999999</v>
      </c>
      <c r="AI100" s="29">
        <f>AL100*(1-AM100)*AH100</f>
        <v>31.355585999999999</v>
      </c>
      <c r="AJ100" s="27">
        <f>IF(AND(AH100&gt;0,AF100&gt;0,AC100&gt;0),((AC100-AF100)*AH100)/((AH100-AF100)*AC100),0)</f>
        <v>0.88271344162871324</v>
      </c>
      <c r="AK100" s="59">
        <f t="shared" ref="AK100:AK127" si="3">IF(AND(AE100&gt;0,AN100&gt;0,AF100&gt;0),((AN100*(AE100-AF100))/(AE100*(AN100-AF100))),0)</f>
        <v>0.88075842906477542</v>
      </c>
      <c r="AL100" s="11">
        <v>167</v>
      </c>
      <c r="AM100" s="13">
        <v>8.5000000000000006E-2</v>
      </c>
      <c r="AN100" s="14">
        <v>0.21479999999999999</v>
      </c>
      <c r="AO100" s="130">
        <v>0.2185</v>
      </c>
      <c r="AP100" s="29">
        <f>AL100*(1-AM100)*AN100</f>
        <v>32.822513999999998</v>
      </c>
      <c r="AQ100" s="131">
        <f>AL100*(1-AM100)*AO100</f>
        <v>33.3878925</v>
      </c>
      <c r="AR100" s="18">
        <v>1.65</v>
      </c>
      <c r="AS100" s="18">
        <v>1060.5</v>
      </c>
      <c r="AT100" s="98">
        <f>AT98+AL100-AS100+AU100</f>
        <v>378.57999999999936</v>
      </c>
      <c r="AU100" s="116">
        <v>9.1199999999999992</v>
      </c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48</v>
      </c>
      <c r="D101" s="33">
        <v>20760</v>
      </c>
      <c r="E101" s="33">
        <v>4</v>
      </c>
      <c r="F101" s="33">
        <v>16414</v>
      </c>
      <c r="G101" s="34">
        <v>0.3</v>
      </c>
      <c r="H101" s="34">
        <v>3.7</v>
      </c>
      <c r="I101" s="33">
        <v>16018</v>
      </c>
      <c r="J101" s="34">
        <v>5.8</v>
      </c>
      <c r="K101" s="33">
        <v>16153</v>
      </c>
      <c r="L101" s="35">
        <v>6.4000000000000001E-2</v>
      </c>
      <c r="M101" s="36">
        <f>ROUND(K101*(1-L101),0)</f>
        <v>15119</v>
      </c>
      <c r="N101" s="37">
        <v>0.66500000000000004</v>
      </c>
      <c r="O101" s="24">
        <f>M101*N101</f>
        <v>10054.135</v>
      </c>
      <c r="P101" s="35">
        <v>0.19700000000000001</v>
      </c>
      <c r="Q101" s="24">
        <f>M101*P101</f>
        <v>2978.4430000000002</v>
      </c>
      <c r="R101" s="38">
        <v>0.13800000000000001</v>
      </c>
      <c r="S101" s="134">
        <v>0.23499999999999999</v>
      </c>
      <c r="T101" s="24">
        <f>M101*R101</f>
        <v>2086.422</v>
      </c>
      <c r="U101" s="27">
        <v>0.252</v>
      </c>
      <c r="V101" s="24">
        <f>M101*U101</f>
        <v>3809.9879999999998</v>
      </c>
      <c r="W101" s="38">
        <v>0.45700000000000002</v>
      </c>
      <c r="X101" s="24">
        <f>M101*W101</f>
        <v>6909.3829999999998</v>
      </c>
      <c r="Y101" s="38">
        <v>0.41</v>
      </c>
      <c r="Z101" s="24">
        <f>Y101*M101</f>
        <v>6198.79</v>
      </c>
      <c r="AA101" s="146">
        <v>2.3800000000000002E-3</v>
      </c>
      <c r="AB101" s="18">
        <f>M101*AA101</f>
        <v>35.983220000000003</v>
      </c>
      <c r="AC101" s="39">
        <v>2.49E-3</v>
      </c>
      <c r="AD101" s="17">
        <f>M101*AC101</f>
        <v>37.64631</v>
      </c>
      <c r="AE101" s="26">
        <f>IF(M101&gt;0,(AG101+AP101)/M101,0)</f>
        <v>2.6909445069118335E-3</v>
      </c>
      <c r="AF101" s="39">
        <v>2.9E-4</v>
      </c>
      <c r="AG101" s="36">
        <f>AF101*M101</f>
        <v>4.3845099999999997</v>
      </c>
      <c r="AH101" s="27">
        <v>0.2044</v>
      </c>
      <c r="AI101" s="40">
        <f>AL101*(1-AM101)*AH101</f>
        <v>33.664680000000004</v>
      </c>
      <c r="AJ101" s="27">
        <f>IF(AND(AH101&gt;0,AF101&gt;0,AC101&gt;0),((AC101-AF101)*AH101)/((AH101-AF101)*AC101),0)</f>
        <v>0.88478946406369208</v>
      </c>
      <c r="AK101" s="28">
        <f t="shared" si="3"/>
        <v>0.89340668322306804</v>
      </c>
      <c r="AL101" s="33">
        <v>180</v>
      </c>
      <c r="AM101" s="35">
        <v>8.5000000000000006E-2</v>
      </c>
      <c r="AN101" s="37">
        <v>0.22040000000000001</v>
      </c>
      <c r="AO101" s="132">
        <v>0.22550000000000001</v>
      </c>
      <c r="AP101" s="40">
        <f>AL101*(1-AM101)*AN101</f>
        <v>36.299880000000009</v>
      </c>
      <c r="AQ101" s="133">
        <f>AL101*(1-AM101)*AO101</f>
        <v>37.139850000000003</v>
      </c>
      <c r="AR101" s="41">
        <v>1.62</v>
      </c>
      <c r="AS101" s="41"/>
      <c r="AT101" s="117">
        <f>AT100+AL101-AS101</f>
        <v>558.57999999999936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10" t="s">
        <v>49</v>
      </c>
      <c r="D102" s="42">
        <v>21600</v>
      </c>
      <c r="E102" s="42">
        <v>1</v>
      </c>
      <c r="F102" s="42">
        <v>16980</v>
      </c>
      <c r="G102" s="36">
        <v>0.4</v>
      </c>
      <c r="H102" s="36">
        <v>2.4</v>
      </c>
      <c r="I102" s="42">
        <v>17616</v>
      </c>
      <c r="J102" s="36">
        <v>5.4</v>
      </c>
      <c r="K102" s="42">
        <v>16721</v>
      </c>
      <c r="L102" s="38">
        <v>7.0999999999999994E-2</v>
      </c>
      <c r="M102" s="36">
        <f>ROUND(K102*(1-L102),0)</f>
        <v>15534</v>
      </c>
      <c r="N102" s="27">
        <v>0.78</v>
      </c>
      <c r="O102" s="24">
        <f>M102*N102</f>
        <v>12116.52</v>
      </c>
      <c r="P102" s="38">
        <v>0.17499999999999999</v>
      </c>
      <c r="Q102" s="24">
        <f>M102*P102</f>
        <v>2718.45</v>
      </c>
      <c r="R102" s="38">
        <v>4.4999999999999998E-2</v>
      </c>
      <c r="S102" s="134">
        <v>0.24010000000000001</v>
      </c>
      <c r="T102" s="24">
        <f>M102*R102</f>
        <v>699.03</v>
      </c>
      <c r="U102" s="27">
        <v>0.25900000000000001</v>
      </c>
      <c r="V102" s="24">
        <f>M102*U102</f>
        <v>4023.306</v>
      </c>
      <c r="W102" s="38">
        <v>0.46500000000000002</v>
      </c>
      <c r="X102" s="24">
        <f>M102*W102</f>
        <v>7223.31</v>
      </c>
      <c r="Y102" s="38">
        <v>0.41</v>
      </c>
      <c r="Z102" s="24">
        <f>Y102*M102</f>
        <v>6368.94</v>
      </c>
      <c r="AA102" s="147">
        <v>2.3700000000000001E-3</v>
      </c>
      <c r="AB102" s="148">
        <f>M102*AA102</f>
        <v>36.815580000000004</v>
      </c>
      <c r="AC102" s="46">
        <v>2.5500000000000002E-3</v>
      </c>
      <c r="AD102" s="17">
        <f>M102*AC102</f>
        <v>39.611700000000006</v>
      </c>
      <c r="AE102" s="26">
        <f>IF(M102&gt;0,(AG102+AP102)/M102,0)</f>
        <v>2.4379513325608346E-3</v>
      </c>
      <c r="AF102" s="46">
        <v>2.9999999999999997E-4</v>
      </c>
      <c r="AG102" s="36">
        <f>AF102*M102</f>
        <v>4.6601999999999997</v>
      </c>
      <c r="AH102" s="27">
        <v>0.20380000000000001</v>
      </c>
      <c r="AI102" s="40">
        <f>AL102*(1-AM102)*AH102</f>
        <v>30.667824000000007</v>
      </c>
      <c r="AJ102" s="27">
        <f>IF(AND(AH102&gt;0,AF102&gt;0,AC102&gt;0),((AC102-AF102)*AH102)/((AH102-AF102)*AC102),0)</f>
        <v>0.88365370718311897</v>
      </c>
      <c r="AK102" s="28">
        <f t="shared" si="3"/>
        <v>0.87813952684904573</v>
      </c>
      <c r="AL102" s="42">
        <v>165</v>
      </c>
      <c r="AM102" s="38">
        <v>8.7999999999999995E-2</v>
      </c>
      <c r="AN102" s="27">
        <v>0.22070000000000001</v>
      </c>
      <c r="AO102" s="134">
        <v>0.22489999999999999</v>
      </c>
      <c r="AP102" s="40">
        <f>AL102*(1-AM102)*AN102</f>
        <v>33.210936000000004</v>
      </c>
      <c r="AQ102" s="135">
        <f>AL102*(1-AM102)*AO102</f>
        <v>33.842952000000004</v>
      </c>
      <c r="AR102" s="17">
        <v>1.6</v>
      </c>
      <c r="AS102" s="17"/>
      <c r="AT102" s="117">
        <f>AT101+AL102-AS102</f>
        <v>723.57999999999936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>SUM(D100:D102)</f>
        <v>45860</v>
      </c>
      <c r="E103" s="50"/>
      <c r="F103" s="50">
        <f>SUM(F100:F102)</f>
        <v>49305</v>
      </c>
      <c r="G103" s="51"/>
      <c r="H103" s="51"/>
      <c r="I103" s="50">
        <f>SUM(I100:I102)</f>
        <v>50127</v>
      </c>
      <c r="J103" s="51"/>
      <c r="K103" s="50">
        <f>SUM(K100:K102)</f>
        <v>48936</v>
      </c>
      <c r="L103" s="20">
        <f>IF(K103&gt;0,(K100*L100+K101*L101+K102*L102)/K103,0)</f>
        <v>6.7376512179172787E-2</v>
      </c>
      <c r="M103" s="51">
        <f>M100+M101+M102</f>
        <v>45639</v>
      </c>
      <c r="N103" s="52">
        <f>IF(M103&gt;0,O103/M103,0)</f>
        <v>0.67327638642389187</v>
      </c>
      <c r="O103" s="53">
        <f>O100+O101+O102</f>
        <v>30727.661</v>
      </c>
      <c r="P103" s="20">
        <f>IF(M103&gt;0,Q103/M103,0)</f>
        <v>0.23843749863055719</v>
      </c>
      <c r="Q103" s="53">
        <f>Q100+Q101+Q102</f>
        <v>10882.048999999999</v>
      </c>
      <c r="R103" s="20">
        <f>IF(M103&gt;0,T103/M103,0)</f>
        <v>8.8286114945550956E-2</v>
      </c>
      <c r="S103" s="136"/>
      <c r="T103" s="53">
        <f>T100+T101+T102</f>
        <v>4029.29</v>
      </c>
      <c r="U103" s="20">
        <f>IF(M103&gt;0,V103/M103,0)</f>
        <v>0.25011389381888299</v>
      </c>
      <c r="V103" s="53">
        <f>V100+V101+V102</f>
        <v>11414.948</v>
      </c>
      <c r="W103" s="20">
        <f>IF(M103&gt;0,X103/M103,0)</f>
        <v>0.4692453603277898</v>
      </c>
      <c r="X103" s="53">
        <f>X100+X101+X102</f>
        <v>21415.888999999999</v>
      </c>
      <c r="Y103" s="20">
        <f>IF(M103&gt;0,Z103/M103,0)</f>
        <v>0.40671640482920313</v>
      </c>
      <c r="Z103" s="53">
        <f>Z100+Z101+Z102</f>
        <v>18562.13</v>
      </c>
      <c r="AA103" s="152">
        <f>IF(M103&gt;0,AB103/M103,0)</f>
        <v>2.373312736913605E-3</v>
      </c>
      <c r="AB103" s="55">
        <f>SUM(AB100:AB102)</f>
        <v>108.31562000000002</v>
      </c>
      <c r="AC103" s="54">
        <f>IF(M103&gt;0,AD103/M103,0)</f>
        <v>2.5235563881767791E-3</v>
      </c>
      <c r="AD103" s="55">
        <f>SUM(AD100:AD102)</f>
        <v>115.17259000000001</v>
      </c>
      <c r="AE103" s="54">
        <f>IF(M103&gt;0,(AE100*M100+AE101*M101+AE102*M102)/M103,0)</f>
        <v>2.5389215364052678E-3</v>
      </c>
      <c r="AF103" s="54">
        <f>IF(K103&gt;0,(K100*AF100+K101*AF101+K102*AF102)/K103,0)</f>
        <v>2.9669915808402811E-4</v>
      </c>
      <c r="AG103" s="51">
        <f>SUM(AG100:AG102)</f>
        <v>13.540509999999999</v>
      </c>
      <c r="AH103" s="52">
        <f>IF(K103&gt;0,(K100*AH100+K101*AH101+K102*AH102)/K103,0)</f>
        <v>0.20445756498283471</v>
      </c>
      <c r="AI103" s="57">
        <f>SUM(AI100:AI102)</f>
        <v>95.688090000000017</v>
      </c>
      <c r="AJ103" s="52">
        <f>IF(AND(AD103&gt;0),((AD100*AJ100+AD101*AJ101+AD102*AJ102)/AD103),0)</f>
        <v>0.88371541702247336</v>
      </c>
      <c r="AK103" s="56">
        <f t="shared" si="3"/>
        <v>0.88433962349979689</v>
      </c>
      <c r="AL103" s="50">
        <f>SUM(AL100:AL102)</f>
        <v>512</v>
      </c>
      <c r="AM103" s="20">
        <f>IF(AL103&gt;0,(AM100*AL100+AM101*AL101+AM102*AL102)/AL103,0)</f>
        <v>8.5966796875000001E-2</v>
      </c>
      <c r="AN103" s="52">
        <f>IF(K103&gt;0,(AN100*K100+AN101*K101+AN102*K102)/K103,0)</f>
        <v>0.21866444948504168</v>
      </c>
      <c r="AO103" s="136">
        <f>IF(L103&gt;0,(AO100*K100+AO101*K101+AO102*K102)/K103,0)</f>
        <v>0.22299741294752329</v>
      </c>
      <c r="AP103" s="57">
        <f>SUM(AP100:AP102)</f>
        <v>102.33333000000002</v>
      </c>
      <c r="AQ103" s="137">
        <f>SUM(AQ100:AQ102)</f>
        <v>104.37069450000001</v>
      </c>
      <c r="AR103" s="55"/>
      <c r="AS103" s="55">
        <f>SUM(AS100:AS102)</f>
        <v>1060.5</v>
      </c>
      <c r="AT103" s="118"/>
      <c r="AU103" s="103">
        <f>AT102</f>
        <v>723.57999999999936</v>
      </c>
      <c r="AV103" s="50">
        <f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10" t="s">
        <v>53</v>
      </c>
      <c r="D104" s="11">
        <v>5400</v>
      </c>
      <c r="E104" s="11">
        <v>1</v>
      </c>
      <c r="F104" s="11">
        <v>14592</v>
      </c>
      <c r="G104" s="12">
        <v>0.4</v>
      </c>
      <c r="H104" s="12">
        <v>3.2</v>
      </c>
      <c r="I104" s="11">
        <v>14690</v>
      </c>
      <c r="J104" s="12">
        <v>6.4</v>
      </c>
      <c r="K104" s="11">
        <v>16889</v>
      </c>
      <c r="L104" s="13">
        <v>7.0999999999999994E-2</v>
      </c>
      <c r="M104" s="23">
        <f>ROUND(K104*(1-L104),0)</f>
        <v>15690</v>
      </c>
      <c r="N104" s="14">
        <v>0.72299999999999998</v>
      </c>
      <c r="O104" s="24">
        <f>M104*N104</f>
        <v>11343.869999999999</v>
      </c>
      <c r="P104" s="13">
        <v>0.21099999999999999</v>
      </c>
      <c r="Q104" s="24">
        <f>M104*P104</f>
        <v>3310.5899999999997</v>
      </c>
      <c r="R104" s="15">
        <v>6.6000000000000003E-2</v>
      </c>
      <c r="S104" s="143">
        <v>0.2195</v>
      </c>
      <c r="T104" s="24">
        <f>M104*R104</f>
        <v>1035.54</v>
      </c>
      <c r="U104" s="25">
        <v>0.248</v>
      </c>
      <c r="V104" s="24">
        <f>M104*U104</f>
        <v>3891.12</v>
      </c>
      <c r="W104" s="15">
        <v>0.48399999999999999</v>
      </c>
      <c r="X104" s="24">
        <f>M104*W104</f>
        <v>7593.96</v>
      </c>
      <c r="Y104" s="15">
        <v>0.4</v>
      </c>
      <c r="Z104" s="24">
        <f>Y104*M104</f>
        <v>6276</v>
      </c>
      <c r="AA104" s="145">
        <v>2.4099999999999998E-3</v>
      </c>
      <c r="AB104" s="18">
        <f>M104*AA104</f>
        <v>37.812899999999999</v>
      </c>
      <c r="AC104" s="16">
        <v>2.6099999999999999E-3</v>
      </c>
      <c r="AD104" s="17">
        <f>M104*AC104</f>
        <v>40.950899999999997</v>
      </c>
      <c r="AE104" s="26">
        <f>IF(M104&gt;0,(AG104+AP104)/M104,0)</f>
        <v>2.5006413766730405E-3</v>
      </c>
      <c r="AF104" s="16">
        <v>3.1E-4</v>
      </c>
      <c r="AG104" s="23">
        <f>AF104*M104</f>
        <v>4.8639000000000001</v>
      </c>
      <c r="AH104" s="114">
        <v>0.19700000000000001</v>
      </c>
      <c r="AI104" s="29">
        <f>AL104*(1-AM104)*AH104</f>
        <v>31.655536000000005</v>
      </c>
      <c r="AJ104" s="27">
        <f>IF(AND(AH104&gt;0,AF104&gt;0,AC104&gt;0),((AC104-AF104)*AH104)/((AH104-AF104)*AC104),0)</f>
        <v>0.88261494009380148</v>
      </c>
      <c r="AK104" s="59">
        <f t="shared" si="3"/>
        <v>0.87730325812089027</v>
      </c>
      <c r="AL104" s="11">
        <v>176</v>
      </c>
      <c r="AM104" s="13">
        <v>8.6999999999999994E-2</v>
      </c>
      <c r="AN104" s="14">
        <v>0.21390000000000001</v>
      </c>
      <c r="AO104" s="130">
        <v>0.2162</v>
      </c>
      <c r="AP104" s="29">
        <f>AL104*(1-AM104)*AN104</f>
        <v>34.371163200000005</v>
      </c>
      <c r="AQ104" s="131">
        <f>AL104*(1-AM104)*AO104</f>
        <v>34.740745600000004</v>
      </c>
      <c r="AR104" s="18">
        <v>1.65</v>
      </c>
      <c r="AS104" s="18">
        <v>530.58000000000004</v>
      </c>
      <c r="AT104" s="98">
        <f>AT102+AL104-AS104+AU104</f>
        <v>383.73999999999933</v>
      </c>
      <c r="AU104" s="99">
        <v>14.74</v>
      </c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45" t="s">
        <v>52</v>
      </c>
      <c r="D105" s="33">
        <v>23280</v>
      </c>
      <c r="E105" s="33">
        <v>4</v>
      </c>
      <c r="F105" s="33">
        <v>19105</v>
      </c>
      <c r="G105" s="34">
        <v>0.3</v>
      </c>
      <c r="H105" s="34">
        <v>3.1</v>
      </c>
      <c r="I105" s="33">
        <v>19817</v>
      </c>
      <c r="J105" s="34">
        <v>5.7</v>
      </c>
      <c r="K105" s="33">
        <v>17343</v>
      </c>
      <c r="L105" s="35">
        <v>8.4000000000000005E-2</v>
      </c>
      <c r="M105" s="36">
        <f>ROUND(K105*(1-L105),0)</f>
        <v>15886</v>
      </c>
      <c r="N105" s="37">
        <v>0.65600000000000003</v>
      </c>
      <c r="O105" s="24">
        <f>M105*N105</f>
        <v>10421.216</v>
      </c>
      <c r="P105" s="35">
        <v>0.22500000000000001</v>
      </c>
      <c r="Q105" s="24">
        <f>M105*P105</f>
        <v>3574.35</v>
      </c>
      <c r="R105" s="38">
        <v>0.11899999999999999</v>
      </c>
      <c r="S105" s="134">
        <v>0.2384</v>
      </c>
      <c r="T105" s="24">
        <f>M105*R105</f>
        <v>1890.434</v>
      </c>
      <c r="U105" s="27">
        <v>0.26400000000000001</v>
      </c>
      <c r="V105" s="24">
        <f>M105*U105</f>
        <v>4193.9040000000005</v>
      </c>
      <c r="W105" s="38">
        <v>0.46</v>
      </c>
      <c r="X105" s="24">
        <f>M105*W105</f>
        <v>7307.56</v>
      </c>
      <c r="Y105" s="38">
        <v>0.43</v>
      </c>
      <c r="Z105" s="24">
        <f>Y105*M105</f>
        <v>6830.98</v>
      </c>
      <c r="AA105" s="146">
        <v>2.33E-3</v>
      </c>
      <c r="AB105" s="18">
        <f>M105*AA105</f>
        <v>37.014380000000003</v>
      </c>
      <c r="AC105" s="39">
        <v>2.5699999999999998E-3</v>
      </c>
      <c r="AD105" s="17">
        <f>M105*AC105</f>
        <v>40.827019999999997</v>
      </c>
      <c r="AE105" s="26">
        <f>IF(M105&gt;0,(AG105+AP105)/M105,0)</f>
        <v>2.5927033110915271E-3</v>
      </c>
      <c r="AF105" s="39">
        <v>3.2000000000000003E-4</v>
      </c>
      <c r="AG105" s="36">
        <f>AF105*M105</f>
        <v>5.08352</v>
      </c>
      <c r="AH105" s="27">
        <v>0.2054</v>
      </c>
      <c r="AI105" s="40">
        <f>AL105*(1-AM105)*AH105</f>
        <v>35.029737600000004</v>
      </c>
      <c r="AJ105" s="27">
        <f>IF(AND(AH105&gt;0,AF105&gt;0,AC105&gt;0),((AC105-AF105)*AH105)/((AH105-AF105)*AC105),0)</f>
        <v>0.87685246110657011</v>
      </c>
      <c r="AK105" s="28">
        <f t="shared" si="3"/>
        <v>0.87790371498587561</v>
      </c>
      <c r="AL105" s="33">
        <v>187</v>
      </c>
      <c r="AM105" s="35">
        <v>8.7999999999999995E-2</v>
      </c>
      <c r="AN105" s="37">
        <v>0.2117</v>
      </c>
      <c r="AO105" s="132">
        <v>0.21709999999999999</v>
      </c>
      <c r="AP105" s="40">
        <f>AL105*(1-AM105)*AN105</f>
        <v>36.1041648</v>
      </c>
      <c r="AQ105" s="133">
        <f>AL105*(1-AM105)*AO105</f>
        <v>37.025102400000002</v>
      </c>
      <c r="AR105" s="41">
        <v>1.6</v>
      </c>
      <c r="AS105" s="41"/>
      <c r="AT105" s="117">
        <f>AT104+AL105-AS105</f>
        <v>570.73999999999933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10" t="s">
        <v>49</v>
      </c>
      <c r="D106" s="42">
        <v>23200</v>
      </c>
      <c r="E106" s="42">
        <v>1</v>
      </c>
      <c r="F106" s="42">
        <v>19499</v>
      </c>
      <c r="G106" s="36">
        <v>0.5</v>
      </c>
      <c r="H106" s="36">
        <v>2.7</v>
      </c>
      <c r="I106" s="42">
        <v>20240</v>
      </c>
      <c r="J106" s="36">
        <v>5</v>
      </c>
      <c r="K106" s="42">
        <v>17536</v>
      </c>
      <c r="L106" s="38">
        <v>7.2999999999999995E-2</v>
      </c>
      <c r="M106" s="36">
        <f>ROUND(K106*(1-L106),0)</f>
        <v>16256</v>
      </c>
      <c r="N106" s="27">
        <v>0.72899999999999998</v>
      </c>
      <c r="O106" s="24">
        <f>M106*N106</f>
        <v>11850.624</v>
      </c>
      <c r="P106" s="38">
        <v>0.16</v>
      </c>
      <c r="Q106" s="24">
        <f>M106*P106</f>
        <v>2600.96</v>
      </c>
      <c r="R106" s="38">
        <v>0.111</v>
      </c>
      <c r="S106" s="134">
        <v>0.21540000000000001</v>
      </c>
      <c r="T106" s="24">
        <f>M106*R106</f>
        <v>1804.4159999999999</v>
      </c>
      <c r="U106" s="27">
        <v>0.26900000000000002</v>
      </c>
      <c r="V106" s="24">
        <f>M106*U106</f>
        <v>4372.8640000000005</v>
      </c>
      <c r="W106" s="38">
        <v>0.46</v>
      </c>
      <c r="X106" s="24">
        <f>M106*W106</f>
        <v>7477.76</v>
      </c>
      <c r="Y106" s="38">
        <v>0.41</v>
      </c>
      <c r="Z106" s="24">
        <f>Y106*M106</f>
        <v>6664.96</v>
      </c>
      <c r="AA106" s="147">
        <v>2.31E-3</v>
      </c>
      <c r="AB106" s="148">
        <f>M106*AA106</f>
        <v>37.551360000000003</v>
      </c>
      <c r="AC106" s="46">
        <v>2.6099999999999999E-3</v>
      </c>
      <c r="AD106" s="17">
        <f>M106*AC106</f>
        <v>42.428159999999998</v>
      </c>
      <c r="AE106" s="26">
        <f>IF(M106&gt;0,(AG106+AP106)/M106,0)</f>
        <v>2.549596284448819E-3</v>
      </c>
      <c r="AF106" s="46">
        <v>3.2000000000000003E-4</v>
      </c>
      <c r="AG106" s="36">
        <f>AF106*M106</f>
        <v>5.2019200000000003</v>
      </c>
      <c r="AH106" s="27">
        <v>0.1968</v>
      </c>
      <c r="AI106" s="40">
        <f>AL106*(1-AM106)*AH106</f>
        <v>32.629833599999998</v>
      </c>
      <c r="AJ106" s="27">
        <f>IF(AND(AH106&gt;0,AF106&gt;0,AC106&gt;0),((AC106-AF106)*AH106)/((AH106-AF106)*AC106),0)</f>
        <v>0.87882361750720728</v>
      </c>
      <c r="AK106" s="28">
        <f t="shared" si="3"/>
        <v>0.87577194152147775</v>
      </c>
      <c r="AL106" s="42">
        <v>182</v>
      </c>
      <c r="AM106" s="38">
        <v>8.8999999999999996E-2</v>
      </c>
      <c r="AN106" s="27">
        <v>0.21859999999999999</v>
      </c>
      <c r="AO106" s="134">
        <v>0.2225</v>
      </c>
      <c r="AP106" s="40">
        <f>AL106*(1-AM106)*AN106</f>
        <v>36.244317199999998</v>
      </c>
      <c r="AQ106" s="135">
        <f>AL106*(1-AM106)*AO106</f>
        <v>36.890945000000002</v>
      </c>
      <c r="AR106" s="17">
        <v>1.6</v>
      </c>
      <c r="AS106" s="17"/>
      <c r="AT106" s="117">
        <f>AT105+AL106-AS106</f>
        <v>752.73999999999933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>SUM(D104:D106)</f>
        <v>51880</v>
      </c>
      <c r="E107" s="50"/>
      <c r="F107" s="50">
        <f>SUM(F104:F106)</f>
        <v>53196</v>
      </c>
      <c r="G107" s="51"/>
      <c r="H107" s="51"/>
      <c r="I107" s="50">
        <f>SUM(I104:I106)</f>
        <v>54747</v>
      </c>
      <c r="J107" s="51"/>
      <c r="K107" s="50">
        <f>SUM(K104:K106)</f>
        <v>51768</v>
      </c>
      <c r="L107" s="20">
        <f>IF(K107&gt;0,(K104*L104+K105*L105+K106*L106)/K107,0)</f>
        <v>7.6032664966774841E-2</v>
      </c>
      <c r="M107" s="51">
        <f>M104+M105+M106</f>
        <v>47832</v>
      </c>
      <c r="N107" s="52">
        <f>IF(M107&gt;0,O107/M107,0)</f>
        <v>0.7027870463288175</v>
      </c>
      <c r="O107" s="53">
        <f>O104+O105+O106</f>
        <v>33615.71</v>
      </c>
      <c r="P107" s="20">
        <f>IF(M107&gt;0,Q107/M107,0)</f>
        <v>0.19831702625857167</v>
      </c>
      <c r="Q107" s="53">
        <f>Q104+Q105+Q106</f>
        <v>9485.9</v>
      </c>
      <c r="R107" s="20">
        <f>IF(M107&gt;0,T107/M107,0)</f>
        <v>9.8895927412610815E-2</v>
      </c>
      <c r="S107" s="136"/>
      <c r="T107" s="53">
        <f>T104+T105+T106</f>
        <v>4730.3900000000003</v>
      </c>
      <c r="U107" s="20">
        <f>IF(M107&gt;0,V107/M107,0)</f>
        <v>0.26045091152366617</v>
      </c>
      <c r="V107" s="53">
        <f>V104+V105+V106</f>
        <v>12457.888000000001</v>
      </c>
      <c r="W107" s="20">
        <f>IF(M107&gt;0,X107/M107,0)</f>
        <v>0.46787255393878574</v>
      </c>
      <c r="X107" s="53">
        <f>X104+X105+X106</f>
        <v>22379.279999999999</v>
      </c>
      <c r="Y107" s="20">
        <f>IF(M107&gt;0,Z107/M107,0)</f>
        <v>0.41336218431175781</v>
      </c>
      <c r="Z107" s="53">
        <f>Z104+Z105+Z106</f>
        <v>19771.939999999999</v>
      </c>
      <c r="AA107" s="152">
        <f>IF(M107&gt;0,AB107/M107,0)</f>
        <v>2.3494447231978592E-3</v>
      </c>
      <c r="AB107" s="55">
        <f>SUM(AB104:AB106)</f>
        <v>112.37864</v>
      </c>
      <c r="AC107" s="54">
        <f>IF(M107&gt;0,AD107/M107,0)</f>
        <v>2.5967151697608294E-3</v>
      </c>
      <c r="AD107" s="55">
        <f>SUM(AD104:AD106)</f>
        <v>124.20607999999999</v>
      </c>
      <c r="AE107" s="54">
        <f>IF(M107&gt;0,(AE104*M104+AE105*M105+AE106*M106)/M107,0)</f>
        <v>2.5478546830573676E-3</v>
      </c>
      <c r="AF107" s="54">
        <f>IF(K107&gt;0,(K104*AF104+K105*AF105+K106*AF106)/K107,0)</f>
        <v>3.167375598825529E-4</v>
      </c>
      <c r="AG107" s="51">
        <f>SUM(AG104:AG106)</f>
        <v>15.149340000000002</v>
      </c>
      <c r="AH107" s="52">
        <f>IF(K107&gt;0,(K104*AH104+K105*AH105+K106*AH106)/K107,0)</f>
        <v>0.19974636841291921</v>
      </c>
      <c r="AI107" s="57">
        <f>SUM(AI104:AI106)</f>
        <v>99.315107200000014</v>
      </c>
      <c r="AJ107" s="52">
        <f>IF(AND(AD107&gt;0),((AD104*AJ104+AD105*AJ105+AD106*AJ106)/AD107),0)</f>
        <v>0.87942569455785913</v>
      </c>
      <c r="AK107" s="56">
        <f t="shared" si="3"/>
        <v>0.87697804139349589</v>
      </c>
      <c r="AL107" s="50">
        <f>SUM(AL104:AL106)</f>
        <v>545</v>
      </c>
      <c r="AM107" s="20">
        <f>IF(AL107&gt;0,(AM104*AL104+AM105*AL105+AM106*AL106)/AL107,0)</f>
        <v>8.8011009174311927E-2</v>
      </c>
      <c r="AN107" s="52">
        <f>IF(K107&gt;0,(AN104*K104+AN105*K105+AN106*K106)/K107,0)</f>
        <v>0.21475505717817958</v>
      </c>
      <c r="AO107" s="136">
        <f>IF(L107&gt;0,(AO104*K104+AO105*K105+AO106*K106)/K107,0)</f>
        <v>0.2186355876216968</v>
      </c>
      <c r="AP107" s="57">
        <f>SUM(AP104:AP106)</f>
        <v>106.7196452</v>
      </c>
      <c r="AQ107" s="137">
        <f>SUM(AQ104:AQ106)</f>
        <v>108.65679300000001</v>
      </c>
      <c r="AR107" s="55"/>
      <c r="AS107" s="55">
        <f>SUM(AS104:AS106)</f>
        <v>530.58000000000004</v>
      </c>
      <c r="AT107" s="102"/>
      <c r="AU107" s="103">
        <f>AT106</f>
        <v>752.73999999999933</v>
      </c>
      <c r="AV107" s="50">
        <f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10" t="s">
        <v>53</v>
      </c>
      <c r="D108" s="11">
        <v>5500</v>
      </c>
      <c r="E108" s="11">
        <v>1</v>
      </c>
      <c r="F108" s="11">
        <v>19697</v>
      </c>
      <c r="G108" s="12">
        <v>0.7</v>
      </c>
      <c r="H108" s="12">
        <v>3.2</v>
      </c>
      <c r="I108" s="11">
        <v>20067</v>
      </c>
      <c r="J108" s="12">
        <v>4.8</v>
      </c>
      <c r="K108" s="11">
        <v>17562</v>
      </c>
      <c r="L108" s="13">
        <v>7.3999999999999996E-2</v>
      </c>
      <c r="M108" s="23">
        <f>ROUND(K108*(1-L108),0)</f>
        <v>16262</v>
      </c>
      <c r="N108" s="14">
        <v>0.71199999999999997</v>
      </c>
      <c r="O108" s="24">
        <f>M108*N108</f>
        <v>11578.544</v>
      </c>
      <c r="P108" s="13">
        <v>0.20100000000000001</v>
      </c>
      <c r="Q108" s="24">
        <f>M108*P108</f>
        <v>3268.6620000000003</v>
      </c>
      <c r="R108" s="15">
        <v>8.6999999999999994E-2</v>
      </c>
      <c r="S108" s="143">
        <v>0.21160000000000001</v>
      </c>
      <c r="T108" s="24">
        <f>M108*R108</f>
        <v>1414.7939999999999</v>
      </c>
      <c r="U108" s="25">
        <v>0.27500000000000002</v>
      </c>
      <c r="V108" s="24">
        <f>M108*U108</f>
        <v>4472.05</v>
      </c>
      <c r="W108" s="15">
        <v>0.45700000000000002</v>
      </c>
      <c r="X108" s="24">
        <f>M108*W108</f>
        <v>7431.7340000000004</v>
      </c>
      <c r="Y108" s="15">
        <v>0.42</v>
      </c>
      <c r="Z108" s="24">
        <f>Y108*M108</f>
        <v>6830.04</v>
      </c>
      <c r="AA108" s="145">
        <v>2.47E-3</v>
      </c>
      <c r="AB108" s="18">
        <f>M108*AA108</f>
        <v>40.167139999999996</v>
      </c>
      <c r="AC108" s="16">
        <v>2.65E-3</v>
      </c>
      <c r="AD108" s="17">
        <f>M108*AC108</f>
        <v>43.094299999999997</v>
      </c>
      <c r="AE108" s="26">
        <f>IF(M108&gt;0,(AG108+AP108)/M108,0)</f>
        <v>2.5026382978723402E-3</v>
      </c>
      <c r="AF108" s="16">
        <v>3.3E-4</v>
      </c>
      <c r="AG108" s="23">
        <f>AF108*M108</f>
        <v>5.36646</v>
      </c>
      <c r="AH108" s="114">
        <v>0.1996</v>
      </c>
      <c r="AI108" s="29">
        <f>AL108*(1-AM108)*AH108</f>
        <v>33.969923999999999</v>
      </c>
      <c r="AJ108" s="27">
        <f>IF(AND(AH108&gt;0,AF108&gt;0,AC108&gt;0),((AC108-AF108)*AH108)/((AH108-AF108)*AC108),0)</f>
        <v>0.87692151825862508</v>
      </c>
      <c r="AK108" s="59">
        <f t="shared" si="3"/>
        <v>0.86952134237937206</v>
      </c>
      <c r="AL108" s="11">
        <v>186</v>
      </c>
      <c r="AM108" s="13">
        <v>8.5000000000000006E-2</v>
      </c>
      <c r="AN108" s="14">
        <v>0.20760000000000001</v>
      </c>
      <c r="AO108" s="130">
        <v>0.214</v>
      </c>
      <c r="AP108" s="29">
        <f>AL108*(1-AM108)*AN108</f>
        <v>35.331443999999998</v>
      </c>
      <c r="AQ108" s="131">
        <f>AL108*(1-AM108)*AO108</f>
        <v>36.420659999999998</v>
      </c>
      <c r="AR108" s="18">
        <v>1.65</v>
      </c>
      <c r="AS108" s="18">
        <v>533.36</v>
      </c>
      <c r="AT108" s="98">
        <f>AT106+AL108-AS108+AU108</f>
        <v>392.61999999999932</v>
      </c>
      <c r="AU108" s="144">
        <v>-12.76</v>
      </c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45" t="s">
        <v>52</v>
      </c>
      <c r="D109" s="33">
        <v>19750</v>
      </c>
      <c r="E109" s="33">
        <v>5</v>
      </c>
      <c r="F109" s="33">
        <v>16635</v>
      </c>
      <c r="G109" s="34">
        <v>0.6</v>
      </c>
      <c r="H109" s="34">
        <v>3.1</v>
      </c>
      <c r="I109" s="33">
        <v>17792</v>
      </c>
      <c r="J109" s="34">
        <v>4.9000000000000004</v>
      </c>
      <c r="K109" s="33">
        <v>17408</v>
      </c>
      <c r="L109" s="35">
        <v>7.8E-2</v>
      </c>
      <c r="M109" s="36">
        <f>ROUND(K109*(1-L109),0)</f>
        <v>16050</v>
      </c>
      <c r="N109" s="37">
        <v>0.70699999999999996</v>
      </c>
      <c r="O109" s="24">
        <f>M109*N109</f>
        <v>11347.349999999999</v>
      </c>
      <c r="P109" s="35">
        <v>0.253</v>
      </c>
      <c r="Q109" s="24">
        <f>M109*P109</f>
        <v>4060.65</v>
      </c>
      <c r="R109" s="38">
        <v>0.04</v>
      </c>
      <c r="S109" s="134">
        <v>0.22259999999999999</v>
      </c>
      <c r="T109" s="24">
        <f>M109*R109</f>
        <v>642</v>
      </c>
      <c r="U109" s="27">
        <v>0.27900000000000003</v>
      </c>
      <c r="V109" s="24">
        <f>M109*U109</f>
        <v>4477.9500000000007</v>
      </c>
      <c r="W109" s="38">
        <v>0.45500000000000002</v>
      </c>
      <c r="X109" s="24">
        <f>M109*W109</f>
        <v>7302.75</v>
      </c>
      <c r="Y109" s="38">
        <v>0.42</v>
      </c>
      <c r="Z109" s="24">
        <f>Y109*M109</f>
        <v>6741</v>
      </c>
      <c r="AA109" s="146">
        <v>2.5500000000000002E-3</v>
      </c>
      <c r="AB109" s="18">
        <f>M109*AA109</f>
        <v>40.927500000000002</v>
      </c>
      <c r="AC109" s="39">
        <v>2.5899999999999999E-3</v>
      </c>
      <c r="AD109" s="17">
        <f>M109*AC109</f>
        <v>41.569499999999998</v>
      </c>
      <c r="AE109" s="26">
        <f>IF(M109&gt;0,(AG109+AP109)/M109,0)</f>
        <v>2.5584786542056075E-3</v>
      </c>
      <c r="AF109" s="39">
        <v>3.2000000000000003E-4</v>
      </c>
      <c r="AG109" s="36">
        <f>AF109*M109</f>
        <v>5.1360000000000001</v>
      </c>
      <c r="AH109" s="27">
        <v>0.21579999999999999</v>
      </c>
      <c r="AI109" s="40">
        <f>AL109*(1-AM109)*AH109</f>
        <v>36.451209599999999</v>
      </c>
      <c r="AJ109" s="27">
        <f>IF(AND(AH109&gt;0,AF109&gt;0,AC109&gt;0),((AC109-AF109)*AH109)/((AH109-AF109)*AC109),0)</f>
        <v>0.87774945116693759</v>
      </c>
      <c r="AK109" s="28">
        <f t="shared" si="3"/>
        <v>0.87624395093455365</v>
      </c>
      <c r="AL109" s="33">
        <v>184</v>
      </c>
      <c r="AM109" s="35">
        <v>8.2000000000000003E-2</v>
      </c>
      <c r="AN109" s="37">
        <v>0.2127</v>
      </c>
      <c r="AO109" s="132">
        <v>0.21870000000000001</v>
      </c>
      <c r="AP109" s="40">
        <f>AL109*(1-AM109)*AN109</f>
        <v>35.927582399999999</v>
      </c>
      <c r="AQ109" s="133">
        <f>AL109*(1-AM109)*AO109</f>
        <v>36.941054399999999</v>
      </c>
      <c r="AR109" s="41">
        <v>1.65</v>
      </c>
      <c r="AS109" s="41"/>
      <c r="AT109" s="117">
        <f>AT108+AL109-AS109</f>
        <v>576.61999999999932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10" t="s">
        <v>49</v>
      </c>
      <c r="D110" s="42">
        <v>22980</v>
      </c>
      <c r="E110" s="42">
        <v>3</v>
      </c>
      <c r="F110" s="42">
        <v>19297</v>
      </c>
      <c r="G110" s="36">
        <v>1.1000000000000001</v>
      </c>
      <c r="H110" s="36">
        <v>3</v>
      </c>
      <c r="I110" s="42">
        <v>19160</v>
      </c>
      <c r="J110" s="36">
        <v>3.8</v>
      </c>
      <c r="K110" s="42">
        <v>17137</v>
      </c>
      <c r="L110" s="38">
        <v>7.9000000000000001E-2</v>
      </c>
      <c r="M110" s="36">
        <f>ROUND(K110*(1-L110),0)</f>
        <v>15783</v>
      </c>
      <c r="N110" s="27">
        <v>0.69399999999999995</v>
      </c>
      <c r="O110" s="24">
        <f>M110*N110</f>
        <v>10953.402</v>
      </c>
      <c r="P110" s="38">
        <v>0.20899999999999999</v>
      </c>
      <c r="Q110" s="24">
        <f>M110*P110</f>
        <v>3298.6469999999999</v>
      </c>
      <c r="R110" s="38">
        <v>9.7000000000000003E-2</v>
      </c>
      <c r="S110" s="134">
        <v>0.21909999999999999</v>
      </c>
      <c r="T110" s="24">
        <f>M110*R110</f>
        <v>1530.951</v>
      </c>
      <c r="U110" s="27">
        <v>0.26200000000000001</v>
      </c>
      <c r="V110" s="24">
        <f>M110*U110</f>
        <v>4135.1459999999997</v>
      </c>
      <c r="W110" s="38">
        <v>0.47299999999999998</v>
      </c>
      <c r="X110" s="24">
        <f>M110*W110</f>
        <v>7465.3589999999995</v>
      </c>
      <c r="Y110" s="38">
        <v>0.42</v>
      </c>
      <c r="Z110" s="24">
        <f>Y110*M110</f>
        <v>6628.86</v>
      </c>
      <c r="AA110" s="147">
        <v>2.5999999999999999E-3</v>
      </c>
      <c r="AB110" s="148">
        <f>M110*AA110</f>
        <v>41.035799999999995</v>
      </c>
      <c r="AC110" s="46">
        <v>2.65E-3</v>
      </c>
      <c r="AD110" s="17">
        <f>M110*AC110</f>
        <v>41.824950000000001</v>
      </c>
      <c r="AE110" s="26">
        <f>IF(M110&gt;0,(AG110+AP110)/M110,0)</f>
        <v>2.682946841538364E-3</v>
      </c>
      <c r="AF110" s="46">
        <v>3.2000000000000003E-4</v>
      </c>
      <c r="AG110" s="36">
        <f>AF110*M110</f>
        <v>5.0505600000000008</v>
      </c>
      <c r="AH110" s="27">
        <v>0.21279999999999999</v>
      </c>
      <c r="AI110" s="40">
        <f>AL110*(1-AM110)*AH110</f>
        <v>34.149079999999998</v>
      </c>
      <c r="AJ110" s="27">
        <f>IF(AND(AH110&gt;0,AF110&gt;0,AC110&gt;0),((AC110-AF110)*AH110)/((AH110-AF110)*AC110),0)</f>
        <v>0.88056944760172762</v>
      </c>
      <c r="AK110" s="28">
        <f t="shared" si="3"/>
        <v>0.88194254110416914</v>
      </c>
      <c r="AL110" s="42">
        <v>175</v>
      </c>
      <c r="AM110" s="38">
        <v>8.3000000000000004E-2</v>
      </c>
      <c r="AN110" s="27">
        <v>0.2324</v>
      </c>
      <c r="AO110" s="134">
        <v>0.2344</v>
      </c>
      <c r="AP110" s="40">
        <f>AL110*(1-AM110)*AN110</f>
        <v>37.29439</v>
      </c>
      <c r="AQ110" s="135">
        <f>AL110*(1-AM110)*AO110</f>
        <v>37.615339999999996</v>
      </c>
      <c r="AR110" s="17">
        <v>1.65</v>
      </c>
      <c r="AS110" s="17"/>
      <c r="AT110" s="117">
        <f>AT109+AL110-AS110</f>
        <v>751.61999999999932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>SUM(D108:D110)</f>
        <v>48230</v>
      </c>
      <c r="E111" s="50"/>
      <c r="F111" s="50">
        <f>SUM(F108:F110)</f>
        <v>55629</v>
      </c>
      <c r="G111" s="51"/>
      <c r="H111" s="51"/>
      <c r="I111" s="50">
        <f>SUM(I108:I110)</f>
        <v>57019</v>
      </c>
      <c r="J111" s="51"/>
      <c r="K111" s="50">
        <f>SUM(K108:K110)</f>
        <v>52107</v>
      </c>
      <c r="L111" s="20">
        <f>IF(K111&gt;0,(K108*L108+K109*L109+K110*L110)/K111,0)</f>
        <v>7.6980731955399478E-2</v>
      </c>
      <c r="M111" s="51">
        <f>M108+M109+M110</f>
        <v>48095</v>
      </c>
      <c r="N111" s="52">
        <f>IF(M111&gt;0,O111/M111,0)</f>
        <v>0.70442449319056044</v>
      </c>
      <c r="O111" s="53">
        <f>O108+O109+O110</f>
        <v>33879.296000000002</v>
      </c>
      <c r="P111" s="20">
        <f>IF(M111&gt;0,Q111/M111,0)</f>
        <v>0.22097845929930343</v>
      </c>
      <c r="Q111" s="53">
        <f>Q108+Q109+Q110</f>
        <v>10627.958999999999</v>
      </c>
      <c r="R111" s="20">
        <f>IF(M111&gt;0,T111/M111,0)</f>
        <v>7.4597047510136183E-2</v>
      </c>
      <c r="S111" s="136"/>
      <c r="T111" s="53">
        <f>T108+T109+T110</f>
        <v>3587.7449999999999</v>
      </c>
      <c r="U111" s="20">
        <f>IF(M111&gt;0,V111/M111,0)</f>
        <v>0.27206873895415323</v>
      </c>
      <c r="V111" s="53">
        <f>V108+V109+V110</f>
        <v>13085.146000000001</v>
      </c>
      <c r="W111" s="20">
        <f>IF(M111&gt;0,X111/M111,0)</f>
        <v>0.46158317912464913</v>
      </c>
      <c r="X111" s="53">
        <f>X108+X109+X110</f>
        <v>22199.843000000001</v>
      </c>
      <c r="Y111" s="20">
        <f>IF(M111&gt;0,Z111/M111,0)</f>
        <v>0.42000000000000004</v>
      </c>
      <c r="Z111" s="53">
        <f>Z108+Z109+Z110</f>
        <v>20199.900000000001</v>
      </c>
      <c r="AA111" s="152">
        <f>IF(M111&gt;0,AB111/M111,0)</f>
        <v>2.5393583532591743E-3</v>
      </c>
      <c r="AB111" s="55">
        <f>SUM(AB108:AB110)</f>
        <v>122.13043999999999</v>
      </c>
      <c r="AC111" s="54">
        <f>IF(M111&gt;0,AD111/M111,0)</f>
        <v>2.6299771285996465E-3</v>
      </c>
      <c r="AD111" s="55">
        <f>SUM(AD108:AD110)</f>
        <v>126.48875</v>
      </c>
      <c r="AE111" s="54">
        <f>IF(M111&gt;0,(AE108*M108+AE109*M109+AE110*M110)/M111,0)</f>
        <v>2.5804436303150016E-3</v>
      </c>
      <c r="AF111" s="54">
        <f>IF(K111&gt;0,(K108*AF108+K109*AF109+K110*AF110)/K111,0)</f>
        <v>3.2337037250273473E-4</v>
      </c>
      <c r="AG111" s="51">
        <f>SUM(AG108:AG110)</f>
        <v>15.55302</v>
      </c>
      <c r="AH111" s="52">
        <f>IF(K111&gt;0,(K108*AH108+K109*AH109+K110*AH110)/K111,0)</f>
        <v>0.20935335367608959</v>
      </c>
      <c r="AI111" s="57">
        <f>SUM(AI108:AI110)</f>
        <v>104.57021359999999</v>
      </c>
      <c r="AJ111" s="52">
        <f>IF(AND(AD111&gt;0),((AD108*AJ108+AD109*AJ109+AD110*AJ110)/AD111),0)</f>
        <v>0.87839984118782544</v>
      </c>
      <c r="AK111" s="56">
        <f t="shared" si="3"/>
        <v>0.87598681596089412</v>
      </c>
      <c r="AL111" s="50">
        <f>SUM(AL108:AL110)</f>
        <v>545</v>
      </c>
      <c r="AM111" s="20">
        <f>IF(AL111&gt;0,(AM108*AL108+AM109*AL109+AM110*AL110)/AL111,0)</f>
        <v>8.3344954128440368E-2</v>
      </c>
      <c r="AN111" s="52">
        <f>IF(K111&gt;0,(AN108*K108+AN109*K109+AN110*K110)/K111,0)</f>
        <v>0.21746006486652461</v>
      </c>
      <c r="AO111" s="136">
        <f>IF(L111&gt;0,(AO108*K108+AO109*K109+AO110*K110)/K111,0)</f>
        <v>0.22227935594066056</v>
      </c>
      <c r="AP111" s="57">
        <f>SUM(AP108:AP110)</f>
        <v>108.5534164</v>
      </c>
      <c r="AQ111" s="137">
        <f>SUM(AQ108:AQ110)</f>
        <v>110.97705439999999</v>
      </c>
      <c r="AR111" s="55"/>
      <c r="AS111" s="55">
        <f>SUM(AS108:AS110)</f>
        <v>533.36</v>
      </c>
      <c r="AT111" s="102"/>
      <c r="AU111" s="103">
        <f>AT110</f>
        <v>751.61999999999932</v>
      </c>
      <c r="AV111" s="50">
        <f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10" t="s">
        <v>48</v>
      </c>
      <c r="D112" s="11">
        <v>7014</v>
      </c>
      <c r="E112" s="11">
        <v>2</v>
      </c>
      <c r="F112" s="11">
        <v>11157</v>
      </c>
      <c r="G112" s="12">
        <v>1</v>
      </c>
      <c r="H112" s="12">
        <v>4.5</v>
      </c>
      <c r="I112" s="11">
        <v>12020</v>
      </c>
      <c r="J112" s="12">
        <v>6</v>
      </c>
      <c r="K112" s="11">
        <v>16958</v>
      </c>
      <c r="L112" s="13">
        <v>7.1999999999999995E-2</v>
      </c>
      <c r="M112" s="23">
        <f>ROUND(K112*(1-L112),0)</f>
        <v>15737</v>
      </c>
      <c r="N112" s="14">
        <v>0.66800000000000004</v>
      </c>
      <c r="O112" s="24">
        <f>M112*N112</f>
        <v>10512.316000000001</v>
      </c>
      <c r="P112" s="13">
        <v>0.26500000000000001</v>
      </c>
      <c r="Q112" s="24">
        <f>M112*P112</f>
        <v>4170.3050000000003</v>
      </c>
      <c r="R112" s="15">
        <v>6.7000000000000004E-2</v>
      </c>
      <c r="S112" s="143">
        <v>0.2079</v>
      </c>
      <c r="T112" s="24">
        <f>M112*R112</f>
        <v>1054.3790000000001</v>
      </c>
      <c r="U112" s="25">
        <v>0.26100000000000001</v>
      </c>
      <c r="V112" s="24">
        <f>M112*U112</f>
        <v>4107.357</v>
      </c>
      <c r="W112" s="15">
        <v>0.47399999999999998</v>
      </c>
      <c r="X112" s="24">
        <f>M112*W112</f>
        <v>7459.3379999999997</v>
      </c>
      <c r="Y112" s="15">
        <v>0.42</v>
      </c>
      <c r="Z112" s="24">
        <f>Y112*M112</f>
        <v>6609.54</v>
      </c>
      <c r="AA112" s="145">
        <v>2.5500000000000002E-3</v>
      </c>
      <c r="AB112" s="18">
        <f>M112*AA112</f>
        <v>40.129350000000002</v>
      </c>
      <c r="AC112" s="16">
        <v>2.6800000000000001E-3</v>
      </c>
      <c r="AD112" s="17">
        <f>M112*AC112</f>
        <v>42.175159999999998</v>
      </c>
      <c r="AE112" s="26">
        <f>IF(M112&gt;0,(AG112+AP112)/M112,0)</f>
        <v>2.566359585689776E-3</v>
      </c>
      <c r="AF112" s="16">
        <v>3.2000000000000003E-4</v>
      </c>
      <c r="AG112" s="23">
        <f>AF112*M112</f>
        <v>5.0358400000000003</v>
      </c>
      <c r="AH112" s="114">
        <v>0.2109</v>
      </c>
      <c r="AI112" s="29">
        <f>AL112*(1-AM112)*AH112</f>
        <v>32.191354199999999</v>
      </c>
      <c r="AJ112" s="27">
        <f>IF(AND(AH112&gt;0,AF112&gt;0,AC112&gt;0),((AC112-AF112)*AH112)/((AH112-AF112)*AC112),0)</f>
        <v>0.88193518115567104</v>
      </c>
      <c r="AK112" s="59">
        <f t="shared" si="3"/>
        <v>0.87652083947657666</v>
      </c>
      <c r="AL112" s="11">
        <v>167</v>
      </c>
      <c r="AM112" s="13">
        <v>8.5999999999999993E-2</v>
      </c>
      <c r="AN112" s="14">
        <v>0.2316</v>
      </c>
      <c r="AO112" s="130">
        <v>0.23530000000000001</v>
      </c>
      <c r="AP112" s="29">
        <f>AL112*(1-AM112)*AN112</f>
        <v>35.350960800000003</v>
      </c>
      <c r="AQ112" s="131">
        <f>AL112*(1-AM112)*AO112</f>
        <v>35.915721400000002</v>
      </c>
      <c r="AR112" s="18">
        <v>1.58</v>
      </c>
      <c r="AS112" s="18">
        <v>780.48</v>
      </c>
      <c r="AT112" s="98">
        <f>AT110+AL112-AS112+AU112</f>
        <v>129.49999999999932</v>
      </c>
      <c r="AU112" s="99">
        <v>-8.64</v>
      </c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45" t="s">
        <v>52</v>
      </c>
      <c r="D113" s="33">
        <v>17871</v>
      </c>
      <c r="E113" s="33">
        <v>4</v>
      </c>
      <c r="F113" s="33">
        <v>17107</v>
      </c>
      <c r="G113" s="34">
        <v>0.6</v>
      </c>
      <c r="H113" s="34">
        <v>3.9</v>
      </c>
      <c r="I113" s="33">
        <v>16645</v>
      </c>
      <c r="J113" s="34">
        <v>6</v>
      </c>
      <c r="K113" s="33">
        <v>17009</v>
      </c>
      <c r="L113" s="35">
        <v>6.6000000000000003E-2</v>
      </c>
      <c r="M113" s="36">
        <f>ROUND(K113*(1-L113),0)</f>
        <v>15886</v>
      </c>
      <c r="N113" s="37">
        <v>0.60499999999999998</v>
      </c>
      <c r="O113" s="24">
        <f>M113*N113</f>
        <v>9611.0299999999988</v>
      </c>
      <c r="P113" s="35">
        <v>0.28299999999999997</v>
      </c>
      <c r="Q113" s="24">
        <f>M113*P113</f>
        <v>4495.7379999999994</v>
      </c>
      <c r="R113" s="38">
        <v>0.112</v>
      </c>
      <c r="S113" s="134">
        <v>0.21429999999999999</v>
      </c>
      <c r="T113" s="24">
        <f>M113*R113</f>
        <v>1779.232</v>
      </c>
      <c r="U113" s="27">
        <v>0.27</v>
      </c>
      <c r="V113" s="24">
        <f>M113*U113</f>
        <v>4289.22</v>
      </c>
      <c r="W113" s="38">
        <v>0.45300000000000001</v>
      </c>
      <c r="X113" s="24">
        <f>M113*W113</f>
        <v>7196.3580000000002</v>
      </c>
      <c r="Y113" s="38">
        <v>0.42</v>
      </c>
      <c r="Z113" s="24">
        <f>Y113*M113</f>
        <v>6672.12</v>
      </c>
      <c r="AA113" s="146">
        <v>2.5899999999999999E-3</v>
      </c>
      <c r="AB113" s="18">
        <f>M113*AA113</f>
        <v>41.144739999999999</v>
      </c>
      <c r="AC113" s="39">
        <v>2.6199999999999999E-3</v>
      </c>
      <c r="AD113" s="17">
        <f>M113*AC113</f>
        <v>41.621319999999997</v>
      </c>
      <c r="AE113" s="26">
        <f>IF(M113&gt;0,(AG113+AP113)/M113,0)</f>
        <v>2.5623357925217177E-3</v>
      </c>
      <c r="AF113" s="39">
        <v>3.1E-4</v>
      </c>
      <c r="AG113" s="36">
        <f>AF113*M113</f>
        <v>4.9246600000000003</v>
      </c>
      <c r="AH113" s="27">
        <v>0.20760000000000001</v>
      </c>
      <c r="AI113" s="40">
        <f>AL113*(1-AM113)*AH113</f>
        <v>33.504979200000001</v>
      </c>
      <c r="AJ113" s="27">
        <f>IF(AND(AH113&gt;0,AF113&gt;0,AC113&gt;0),((AC113-AF113)*AH113)/((AH113-AF113)*AC113),0)</f>
        <v>0.88299793150356531</v>
      </c>
      <c r="AK113" s="28">
        <f t="shared" si="3"/>
        <v>0.88024747520953128</v>
      </c>
      <c r="AL113" s="33">
        <v>176</v>
      </c>
      <c r="AM113" s="35">
        <v>8.3000000000000004E-2</v>
      </c>
      <c r="AN113" s="37">
        <v>0.22170000000000001</v>
      </c>
      <c r="AO113" s="132">
        <v>0.22800000000000001</v>
      </c>
      <c r="AP113" s="40">
        <f>AL113*(1-AM113)*AN113</f>
        <v>35.780606400000003</v>
      </c>
      <c r="AQ113" s="133">
        <f>AL113*(1-AM113)*AO113</f>
        <v>36.797376</v>
      </c>
      <c r="AR113" s="41">
        <v>1.55</v>
      </c>
      <c r="AS113" s="41"/>
      <c r="AT113" s="117">
        <f>AT112+AL113-AS113</f>
        <v>305.49999999999932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45" t="s">
        <v>50</v>
      </c>
      <c r="D114" s="42">
        <v>17415</v>
      </c>
      <c r="E114" s="42">
        <v>2</v>
      </c>
      <c r="F114" s="42">
        <v>14916</v>
      </c>
      <c r="G114" s="36">
        <v>0.8</v>
      </c>
      <c r="H114" s="36">
        <v>4.5999999999999996</v>
      </c>
      <c r="I114" s="42">
        <v>15663</v>
      </c>
      <c r="J114" s="36">
        <v>6.2</v>
      </c>
      <c r="K114" s="42">
        <v>16672</v>
      </c>
      <c r="L114" s="38">
        <v>6.6000000000000003E-2</v>
      </c>
      <c r="M114" s="36">
        <f>ROUND(K114*(1-L114),0)</f>
        <v>15572</v>
      </c>
      <c r="N114" s="27">
        <v>0.68200000000000005</v>
      </c>
      <c r="O114" s="24">
        <f>M114*N114</f>
        <v>10620.104000000001</v>
      </c>
      <c r="P114" s="38">
        <v>0.2</v>
      </c>
      <c r="Q114" s="24">
        <f>M114*P114</f>
        <v>3114.4</v>
      </c>
      <c r="R114" s="38">
        <v>0.11799999999999999</v>
      </c>
      <c r="S114" s="134">
        <v>0.21659999999999999</v>
      </c>
      <c r="T114" s="24">
        <f>M114*R114</f>
        <v>1837.4959999999999</v>
      </c>
      <c r="U114" s="27">
        <v>0.27700000000000002</v>
      </c>
      <c r="V114" s="24">
        <f>M114*U114</f>
        <v>4313.4440000000004</v>
      </c>
      <c r="W114" s="38">
        <v>0.45800000000000002</v>
      </c>
      <c r="X114" s="24">
        <f>M114*W114</f>
        <v>7131.9760000000006</v>
      </c>
      <c r="Y114" s="38">
        <v>0.42</v>
      </c>
      <c r="Z114" s="24">
        <f>Y114*M114</f>
        <v>6540.24</v>
      </c>
      <c r="AA114" s="147">
        <v>2.47E-3</v>
      </c>
      <c r="AB114" s="148">
        <f>M114*AA114</f>
        <v>38.46284</v>
      </c>
      <c r="AC114" s="46">
        <v>2.5400000000000002E-3</v>
      </c>
      <c r="AD114" s="17">
        <f>M114*AC114</f>
        <v>39.552880000000002</v>
      </c>
      <c r="AE114" s="26">
        <f>IF(M114&gt;0,(AG114+AP114)/M114,0)</f>
        <v>2.4595283842794757E-3</v>
      </c>
      <c r="AF114" s="46">
        <v>2.9999999999999997E-4</v>
      </c>
      <c r="AG114" s="36">
        <f>AF114*M114</f>
        <v>4.6715999999999998</v>
      </c>
      <c r="AH114" s="27">
        <v>0.21579999999999999</v>
      </c>
      <c r="AI114" s="40">
        <f>AL114*(1-AM114)*AH114</f>
        <v>33.457631999999997</v>
      </c>
      <c r="AJ114" s="27">
        <f>IF(AND(AH114&gt;0,AF114&gt;0,AC114&gt;0),((AC114-AF114)*AH114)/((AH114-AF114)*AC114),0)</f>
        <v>0.88311745254580998</v>
      </c>
      <c r="AK114" s="28">
        <f t="shared" si="3"/>
        <v>0.87924149794120554</v>
      </c>
      <c r="AL114" s="42">
        <v>170</v>
      </c>
      <c r="AM114" s="38">
        <v>8.7999999999999995E-2</v>
      </c>
      <c r="AN114" s="27">
        <v>0.21690000000000001</v>
      </c>
      <c r="AO114" s="134">
        <v>0.22389999999999999</v>
      </c>
      <c r="AP114" s="40">
        <f>AL114*(1-AM114)*AN114</f>
        <v>33.628175999999996</v>
      </c>
      <c r="AQ114" s="135">
        <f>AL114*(1-AM114)*AO114</f>
        <v>34.713455999999994</v>
      </c>
      <c r="AR114" s="17">
        <v>1.6</v>
      </c>
      <c r="AS114" s="17"/>
      <c r="AT114" s="117">
        <f>AT113+AL114-AS114</f>
        <v>475.49999999999932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>SUM(D112:D114)</f>
        <v>42300</v>
      </c>
      <c r="E115" s="50"/>
      <c r="F115" s="50">
        <f>SUM(F112:F114)</f>
        <v>43180</v>
      </c>
      <c r="G115" s="51"/>
      <c r="H115" s="51"/>
      <c r="I115" s="50">
        <f>SUM(I112:I114)</f>
        <v>44328</v>
      </c>
      <c r="J115" s="51"/>
      <c r="K115" s="50">
        <f>SUM(K112:K114)</f>
        <v>50639</v>
      </c>
      <c r="L115" s="20">
        <f>IF(K115&gt;0,(K112*L112+K113*L113+K114*L114)/K115,0)</f>
        <v>6.8009281383913572E-2</v>
      </c>
      <c r="M115" s="51">
        <f>M112+M113+M114</f>
        <v>47195</v>
      </c>
      <c r="N115" s="52">
        <f>IF(M115&gt;0,O115/M115,0)</f>
        <v>0.65141328530564668</v>
      </c>
      <c r="O115" s="53">
        <f>O112+O113+O114</f>
        <v>30743.449999999997</v>
      </c>
      <c r="P115" s="20">
        <f>IF(M115&gt;0,Q115/M115,0)</f>
        <v>0.2496120987392732</v>
      </c>
      <c r="Q115" s="53">
        <f>Q112+Q113+Q114</f>
        <v>11780.442999999999</v>
      </c>
      <c r="R115" s="20">
        <f>IF(M115&gt;0,T115/M115,0)</f>
        <v>9.8974615955079989E-2</v>
      </c>
      <c r="S115" s="136"/>
      <c r="T115" s="53">
        <f>T112+T113+T114</f>
        <v>4671.107</v>
      </c>
      <c r="U115" s="20">
        <f>IF(M115&gt;0,V115/M115,0)</f>
        <v>0.26930863438923613</v>
      </c>
      <c r="V115" s="53">
        <f>V112+V113+V114</f>
        <v>12710.021000000001</v>
      </c>
      <c r="W115" s="20">
        <f>IF(M115&gt;0,X115/M115,0)</f>
        <v>0.46165212416569551</v>
      </c>
      <c r="X115" s="53">
        <f>X112+X113+X114</f>
        <v>21787.671999999999</v>
      </c>
      <c r="Y115" s="20">
        <f>IF(M115&gt;0,Z115/M115,0)</f>
        <v>0.42000000000000004</v>
      </c>
      <c r="Z115" s="53">
        <f>Z112+Z113+Z114</f>
        <v>19821.900000000001</v>
      </c>
      <c r="AA115" s="152">
        <f>IF(M115&gt;0,AB115/M115,0)</f>
        <v>2.5370681216230532E-3</v>
      </c>
      <c r="AB115" s="55">
        <f>SUM(AB112:AB114)</f>
        <v>119.73693</v>
      </c>
      <c r="AC115" s="54">
        <f>IF(M115&gt;0,AD115/M115,0)</f>
        <v>2.6136107638521032E-3</v>
      </c>
      <c r="AD115" s="55">
        <f>SUM(AD112:AD114)</f>
        <v>123.34936</v>
      </c>
      <c r="AE115" s="54">
        <f>IF(M115&gt;0,(AE112*M112+AE113*M113+AE114*M114)/M115,0)</f>
        <v>2.5297561860366563E-3</v>
      </c>
      <c r="AF115" s="54">
        <f>IF(K115&gt;0,(K112*AF112+K113*AF113+K114*AF114)/K115,0)</f>
        <v>3.1005647820849539E-4</v>
      </c>
      <c r="AG115" s="51">
        <f>SUM(AG112:AG114)</f>
        <v>14.632099999999999</v>
      </c>
      <c r="AH115" s="52">
        <f>IF(K115&gt;0,(K112*AH112+K113*AH113+K114*AH114)/K115,0)</f>
        <v>0.21140481052153479</v>
      </c>
      <c r="AI115" s="57">
        <f>SUM(AI112:AI114)</f>
        <v>99.153965400000004</v>
      </c>
      <c r="AJ115" s="52">
        <f>IF(AND(AD115&gt;0),((AD112*AJ112+AD113*AJ113+AD114*AJ114)/AD115),0)</f>
        <v>0.88267288511077402</v>
      </c>
      <c r="AK115" s="56">
        <f t="shared" si="3"/>
        <v>0.87865551442835355</v>
      </c>
      <c r="AL115" s="50">
        <f>SUM(AL112:AL114)</f>
        <v>513</v>
      </c>
      <c r="AM115" s="20">
        <f>IF(AL115&gt;0,(AM112*AL112+AM113*AL113+AM114*AL114)/AL115,0)</f>
        <v>8.5633528265107214E-2</v>
      </c>
      <c r="AN115" s="52">
        <f>IF(K115&gt;0,(AN112*K112+AN113*K113+AN114*K114)/K115,0)</f>
        <v>0.22343499871640435</v>
      </c>
      <c r="AO115" s="136">
        <f>IF(L115&gt;0,(AO112*K112+AO113*K113+AO114*K114)/K115,0)</f>
        <v>0.22909477280357035</v>
      </c>
      <c r="AP115" s="57">
        <f>SUM(AP112:AP114)</f>
        <v>104.7597432</v>
      </c>
      <c r="AQ115" s="137">
        <f>SUM(AQ112:AQ114)</f>
        <v>107.4265534</v>
      </c>
      <c r="AR115" s="55"/>
      <c r="AS115" s="55">
        <f>SUM(AS112:AS114)</f>
        <v>780.48</v>
      </c>
      <c r="AT115" s="102"/>
      <c r="AU115" s="103">
        <f>AT114</f>
        <v>475.49999999999932</v>
      </c>
      <c r="AV115" s="50">
        <f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10" t="s">
        <v>48</v>
      </c>
      <c r="D116" s="11">
        <v>17540</v>
      </c>
      <c r="E116" s="11">
        <v>0</v>
      </c>
      <c r="F116" s="11">
        <v>17723</v>
      </c>
      <c r="G116" s="12">
        <v>1.1000000000000001</v>
      </c>
      <c r="H116" s="12">
        <v>4.9000000000000004</v>
      </c>
      <c r="I116" s="11">
        <v>18269</v>
      </c>
      <c r="J116" s="12">
        <v>5.9</v>
      </c>
      <c r="K116" s="11">
        <v>16578</v>
      </c>
      <c r="L116" s="13">
        <v>6.5000000000000002E-2</v>
      </c>
      <c r="M116" s="23">
        <f>ROUND(K116*(1-L116),0)</f>
        <v>15500</v>
      </c>
      <c r="N116" s="14">
        <v>0.60099999999999998</v>
      </c>
      <c r="O116" s="24">
        <f>M116*N116</f>
        <v>9315.5</v>
      </c>
      <c r="P116" s="13">
        <v>0.27400000000000002</v>
      </c>
      <c r="Q116" s="24">
        <f>M116*P116</f>
        <v>4247</v>
      </c>
      <c r="R116" s="15">
        <v>0.125</v>
      </c>
      <c r="S116" s="143">
        <v>0.20949999999999999</v>
      </c>
      <c r="T116" s="24">
        <f>M116*R116</f>
        <v>1937.5</v>
      </c>
      <c r="U116" s="25">
        <v>0.26800000000000002</v>
      </c>
      <c r="V116" s="24">
        <f>M116*U116</f>
        <v>4154</v>
      </c>
      <c r="W116" s="15">
        <v>0.47899999999999998</v>
      </c>
      <c r="X116" s="24">
        <f>M116*W116</f>
        <v>7424.5</v>
      </c>
      <c r="Y116" s="15">
        <v>0.42</v>
      </c>
      <c r="Z116" s="24">
        <f>Y116*M116</f>
        <v>6510</v>
      </c>
      <c r="AA116" s="145">
        <v>2.5600000000000002E-3</v>
      </c>
      <c r="AB116" s="18">
        <f>M116*AA116</f>
        <v>39.68</v>
      </c>
      <c r="AC116" s="16">
        <v>2.65E-3</v>
      </c>
      <c r="AD116" s="17">
        <f>M116*AC116</f>
        <v>41.075000000000003</v>
      </c>
      <c r="AE116" s="26">
        <f>IF(M116&gt;0,(AG116+AP116)/M116,0)</f>
        <v>2.4733268903225805E-3</v>
      </c>
      <c r="AF116" s="16">
        <v>2.9999999999999997E-4</v>
      </c>
      <c r="AG116" s="23">
        <f>AF116*M116</f>
        <v>4.6499999999999995</v>
      </c>
      <c r="AH116" s="114">
        <v>0.2094</v>
      </c>
      <c r="AI116" s="29">
        <f>AL116*(1-AM116)*AH116</f>
        <v>30.4312644</v>
      </c>
      <c r="AJ116" s="27">
        <f>IF(AND(AH116&gt;0,AF116&gt;0,AC116&gt;0),((AC116-AF116)*AH116)/((AH116-AF116)*AC116),0)</f>
        <v>0.8880647519016811</v>
      </c>
      <c r="AK116" s="59">
        <f t="shared" si="3"/>
        <v>0.87984459521891623</v>
      </c>
      <c r="AL116" s="11">
        <v>159</v>
      </c>
      <c r="AM116" s="13">
        <v>8.5999999999999993E-2</v>
      </c>
      <c r="AN116" s="14">
        <v>0.23180000000000001</v>
      </c>
      <c r="AO116" s="130">
        <v>0.23530000000000001</v>
      </c>
      <c r="AP116" s="29">
        <f>AL116*(1-AM116)*AN116</f>
        <v>33.686566800000001</v>
      </c>
      <c r="AQ116" s="131">
        <f>AL116*(1-AM116)*AO116</f>
        <v>34.195207799999999</v>
      </c>
      <c r="AR116" s="18">
        <v>1.6</v>
      </c>
      <c r="AS116" s="18"/>
      <c r="AT116" s="98">
        <f>AT114+AL116-AS116</f>
        <v>634.49999999999932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45" t="s">
        <v>52</v>
      </c>
      <c r="D117" s="33">
        <v>19700</v>
      </c>
      <c r="E117" s="33">
        <v>4</v>
      </c>
      <c r="F117" s="33">
        <v>18228</v>
      </c>
      <c r="G117" s="34">
        <v>0.6</v>
      </c>
      <c r="H117" s="34">
        <v>4.3</v>
      </c>
      <c r="I117" s="33">
        <v>18456</v>
      </c>
      <c r="J117" s="34">
        <v>5.8</v>
      </c>
      <c r="K117" s="33">
        <v>16751</v>
      </c>
      <c r="L117" s="35">
        <v>5.8000000000000003E-2</v>
      </c>
      <c r="M117" s="36">
        <f>ROUND(K117*(1-L117),0)</f>
        <v>15779</v>
      </c>
      <c r="N117" s="37">
        <v>0.63700000000000001</v>
      </c>
      <c r="O117" s="24">
        <f>M117*N117</f>
        <v>10051.223</v>
      </c>
      <c r="P117" s="35">
        <v>0.23699999999999999</v>
      </c>
      <c r="Q117" s="24">
        <f>M117*P117</f>
        <v>3739.6229999999996</v>
      </c>
      <c r="R117" s="38">
        <v>0.126</v>
      </c>
      <c r="S117" s="134">
        <v>0.21379999999999999</v>
      </c>
      <c r="T117" s="24">
        <f>M117*R117</f>
        <v>1988.154</v>
      </c>
      <c r="U117" s="27">
        <v>0.27200000000000002</v>
      </c>
      <c r="V117" s="24">
        <f>M117*U117</f>
        <v>4291.8879999999999</v>
      </c>
      <c r="W117" s="38">
        <v>0.45</v>
      </c>
      <c r="X117" s="24">
        <f>M117*W117</f>
        <v>7100.55</v>
      </c>
      <c r="Y117" s="38">
        <v>0.42</v>
      </c>
      <c r="Z117" s="24">
        <f>Y117*M117</f>
        <v>6627.1799999999994</v>
      </c>
      <c r="AA117" s="146">
        <v>2.5200000000000001E-3</v>
      </c>
      <c r="AB117" s="18">
        <f>M117*AA117</f>
        <v>39.763080000000002</v>
      </c>
      <c r="AC117" s="39">
        <v>2.7699999999999999E-3</v>
      </c>
      <c r="AD117" s="17">
        <f>M117*AC117</f>
        <v>43.707830000000001</v>
      </c>
      <c r="AE117" s="26">
        <f>IF(M117&gt;0,(AG117+AP117)/M117,0)</f>
        <v>2.5800136890804233E-3</v>
      </c>
      <c r="AF117" s="39">
        <v>2.9999999999999997E-4</v>
      </c>
      <c r="AG117" s="36">
        <f>AF117*M117</f>
        <v>4.7336999999999998</v>
      </c>
      <c r="AH117" s="27">
        <v>0.21110000000000001</v>
      </c>
      <c r="AI117" s="40">
        <f>AL117*(1-AM117)*AH117</f>
        <v>33.995544000000002</v>
      </c>
      <c r="AJ117" s="27">
        <f>IF(AND(AH117&gt;0,AF117&gt;0,AC117&gt;0),((AC117-AF117)*AH117)/((AH117-AF117)*AC117),0)</f>
        <v>0.89296576904897296</v>
      </c>
      <c r="AK117" s="28">
        <f t="shared" si="3"/>
        <v>0.88490987737249527</v>
      </c>
      <c r="AL117" s="33">
        <v>176</v>
      </c>
      <c r="AM117" s="35">
        <v>8.5000000000000006E-2</v>
      </c>
      <c r="AN117" s="37">
        <v>0.22339999999999999</v>
      </c>
      <c r="AO117" s="132">
        <v>0.2271</v>
      </c>
      <c r="AP117" s="40">
        <f>AL117*(1-AM117)*AN117</f>
        <v>35.976336000000003</v>
      </c>
      <c r="AQ117" s="133">
        <f>AL117*(1-AM117)*AO117</f>
        <v>36.572184000000007</v>
      </c>
      <c r="AR117" s="41">
        <v>1.6</v>
      </c>
      <c r="AS117" s="41"/>
      <c r="AT117" s="117">
        <f>AT116+AL117-AS117</f>
        <v>810.49999999999932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45" t="s">
        <v>50</v>
      </c>
      <c r="D118" s="42">
        <v>15000</v>
      </c>
      <c r="E118" s="42">
        <v>2</v>
      </c>
      <c r="F118" s="42">
        <v>15918</v>
      </c>
      <c r="G118" s="36">
        <v>0.3</v>
      </c>
      <c r="H118" s="36">
        <v>4.7</v>
      </c>
      <c r="I118" s="42">
        <v>16196</v>
      </c>
      <c r="J118" s="36">
        <v>5.5</v>
      </c>
      <c r="K118" s="42">
        <v>14751</v>
      </c>
      <c r="L118" s="38">
        <v>6.5000000000000002E-2</v>
      </c>
      <c r="M118" s="36">
        <f>ROUND(K118*(1-L118),0)</f>
        <v>13792</v>
      </c>
      <c r="N118" s="27">
        <v>0.623</v>
      </c>
      <c r="O118" s="24">
        <f>M118*N118</f>
        <v>8592.4159999999993</v>
      </c>
      <c r="P118" s="38">
        <v>0.28000000000000003</v>
      </c>
      <c r="Q118" s="24">
        <f>M118*P118</f>
        <v>3861.76</v>
      </c>
      <c r="R118" s="38">
        <v>9.7000000000000003E-2</v>
      </c>
      <c r="S118" s="134">
        <v>0.20499999999999999</v>
      </c>
      <c r="T118" s="24">
        <f>M118*R118</f>
        <v>1337.8240000000001</v>
      </c>
      <c r="U118" s="27">
        <v>0.26800000000000002</v>
      </c>
      <c r="V118" s="24">
        <f>M118*U118</f>
        <v>3696.2560000000003</v>
      </c>
      <c r="W118" s="38">
        <v>0.47199999999999998</v>
      </c>
      <c r="X118" s="24">
        <f>M118*W118</f>
        <v>6509.8239999999996</v>
      </c>
      <c r="Y118" s="38">
        <v>0.42</v>
      </c>
      <c r="Z118" s="24">
        <f>Y118*M118</f>
        <v>5792.6399999999994</v>
      </c>
      <c r="AA118" s="147">
        <v>2.48E-3</v>
      </c>
      <c r="AB118" s="148">
        <f>M118*AA118</f>
        <v>34.204160000000002</v>
      </c>
      <c r="AC118" s="46">
        <v>2.7799999999999999E-3</v>
      </c>
      <c r="AD118" s="17">
        <f>M118*AC118</f>
        <v>38.341760000000001</v>
      </c>
      <c r="AE118" s="26">
        <f>IF(M118&gt;0,(AG118+AP118)/M118,0)</f>
        <v>2.5758098897911835E-3</v>
      </c>
      <c r="AF118" s="46">
        <v>2.9E-4</v>
      </c>
      <c r="AG118" s="36">
        <f>AF118*M118</f>
        <v>3.9996800000000001</v>
      </c>
      <c r="AH118" s="27">
        <v>0.20910000000000001</v>
      </c>
      <c r="AI118" s="40">
        <f>AL118*(1-AM118)*AH118</f>
        <v>28.636245000000006</v>
      </c>
      <c r="AJ118" s="27">
        <f>IF(AND(AH118&gt;0,AF118&gt;0,AC118&gt;0),((AC118-AF118)*AH118)/((AH118-AF118)*AC118),0)</f>
        <v>0.89692739845765268</v>
      </c>
      <c r="AK118" s="28">
        <f t="shared" si="3"/>
        <v>0.88853340272000914</v>
      </c>
      <c r="AL118" s="42">
        <v>150</v>
      </c>
      <c r="AM118" s="38">
        <v>8.6999999999999994E-2</v>
      </c>
      <c r="AN118" s="27">
        <v>0.23019999999999999</v>
      </c>
      <c r="AO118" s="134">
        <v>0.2316</v>
      </c>
      <c r="AP118" s="40">
        <f>AL118*(1-AM118)*AN118</f>
        <v>31.525890000000004</v>
      </c>
      <c r="AQ118" s="135">
        <f>AL118*(1-AM118)*AO118</f>
        <v>31.717620000000004</v>
      </c>
      <c r="AR118" s="17">
        <v>1.58</v>
      </c>
      <c r="AS118" s="17"/>
      <c r="AT118" s="117">
        <f>AT117+AL118-AS118</f>
        <v>960.49999999999932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>SUM(D116:D118)</f>
        <v>52240</v>
      </c>
      <c r="E119" s="50"/>
      <c r="F119" s="50">
        <f>SUM(F116:F118)</f>
        <v>51869</v>
      </c>
      <c r="G119" s="51"/>
      <c r="H119" s="51"/>
      <c r="I119" s="50">
        <f>SUM(I116:I118)</f>
        <v>52921</v>
      </c>
      <c r="J119" s="51"/>
      <c r="K119" s="50">
        <f>SUM(K116:K118)</f>
        <v>48080</v>
      </c>
      <c r="L119" s="20">
        <f>IF(K119&gt;0,(K116*L116+K117*L117+K118*L118)/K119,0)</f>
        <v>6.256121048252912E-2</v>
      </c>
      <c r="M119" s="51">
        <f>M116+M117+M118</f>
        <v>45071</v>
      </c>
      <c r="N119" s="52">
        <f>IF(M119&gt;0,O119/M119,0)</f>
        <v>0.62033544851456579</v>
      </c>
      <c r="O119" s="53">
        <f>O116+O117+O118</f>
        <v>27959.138999999996</v>
      </c>
      <c r="P119" s="20">
        <f>IF(M119&gt;0,Q119/M119,0)</f>
        <v>0.26288262962880787</v>
      </c>
      <c r="Q119" s="53">
        <f>Q116+Q117+Q118</f>
        <v>11848.383</v>
      </c>
      <c r="R119" s="20">
        <f>IF(M119&gt;0,T119/M119,0)</f>
        <v>0.11678192185662621</v>
      </c>
      <c r="S119" s="136"/>
      <c r="T119" s="53">
        <f>T116+T117+T118</f>
        <v>5263.4780000000001</v>
      </c>
      <c r="U119" s="20">
        <f>IF(M119&gt;0,V119/M119,0)</f>
        <v>0.26940036830778108</v>
      </c>
      <c r="V119" s="53">
        <f>V116+V117+V118</f>
        <v>12142.144</v>
      </c>
      <c r="W119" s="20">
        <f>IF(M119&gt;0,X119/M119,0)</f>
        <v>0.46670528721350757</v>
      </c>
      <c r="X119" s="53">
        <f>X116+X117+X118</f>
        <v>21034.874</v>
      </c>
      <c r="Y119" s="20">
        <f>IF(M119&gt;0,Z119/M119,0)</f>
        <v>0.42</v>
      </c>
      <c r="Z119" s="53">
        <f>Z116+Z117+Z118</f>
        <v>18929.82</v>
      </c>
      <c r="AA119" s="152">
        <f>IF(M119&gt;0,AB119/M119,0)</f>
        <v>2.5215158305784209E-3</v>
      </c>
      <c r="AB119" s="55">
        <f>SUM(AB116:AB118)</f>
        <v>113.64724000000001</v>
      </c>
      <c r="AC119" s="54">
        <f>IF(M119&gt;0,AD119/M119,0)</f>
        <v>2.731791839542056E-3</v>
      </c>
      <c r="AD119" s="55">
        <f>SUM(AD116:AD118)</f>
        <v>123.12459000000001</v>
      </c>
      <c r="AE119" s="54">
        <f>IF(M119&gt;0,(AE116*M116+AE117*M117+AE118*M118)/M119,0)</f>
        <v>2.54203751414435E-3</v>
      </c>
      <c r="AF119" s="54">
        <f>IF(K119&gt;0,(K116*AF116+K117*AF117+K118*AF118)/K119,0)</f>
        <v>2.9693198835274541E-4</v>
      </c>
      <c r="AG119" s="51">
        <f>SUM(AG116:AG118)</f>
        <v>13.383379999999999</v>
      </c>
      <c r="AH119" s="52">
        <f>IF(K119&gt;0,(K116*AH116+K117*AH117+K118*AH118)/K119,0)</f>
        <v>0.20990023710482528</v>
      </c>
      <c r="AI119" s="57">
        <f>SUM(AI116:AI118)</f>
        <v>93.063053400000001</v>
      </c>
      <c r="AJ119" s="52">
        <f>IF(AND(AD119&gt;0),((AD116*AJ116+AD117*AJ117+AD118*AJ118)/AD119),0)</f>
        <v>0.89256444031903781</v>
      </c>
      <c r="AK119" s="56">
        <f t="shared" si="3"/>
        <v>0.88434112050334301</v>
      </c>
      <c r="AL119" s="50">
        <f>SUM(AL116:AL118)</f>
        <v>485</v>
      </c>
      <c r="AM119" s="20">
        <f>IF(AL119&gt;0,(AM116*AL116+AM117*AL117+AM118*AL118)/AL119,0)</f>
        <v>8.5946391752577317E-2</v>
      </c>
      <c r="AN119" s="52">
        <f>IF(K119&gt;0,(AN116*K116+AN117*K117+AN118*K118)/K119,0)</f>
        <v>0.22838257071547416</v>
      </c>
      <c r="AO119" s="136">
        <f>IF(L119&gt;0,(AO116*K116+AO117*K117+AO118*K118)/K119,0)</f>
        <v>0.2313079679700499</v>
      </c>
      <c r="AP119" s="57">
        <f>SUM(AP116:AP118)</f>
        <v>101.18879280000002</v>
      </c>
      <c r="AQ119" s="137">
        <f>SUM(AQ116:AQ118)</f>
        <v>102.48501180000002</v>
      </c>
      <c r="AR119" s="55"/>
      <c r="AS119" s="55">
        <f>SUM(AS116:AS118)</f>
        <v>0</v>
      </c>
      <c r="AT119" s="102"/>
      <c r="AU119" s="103">
        <f>AT118</f>
        <v>960.49999999999932</v>
      </c>
      <c r="AV119" s="50">
        <f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10" t="s">
        <v>48</v>
      </c>
      <c r="D120" s="11">
        <v>14955</v>
      </c>
      <c r="E120" s="11">
        <v>0</v>
      </c>
      <c r="F120" s="11">
        <v>17132</v>
      </c>
      <c r="G120" s="12">
        <v>0.6</v>
      </c>
      <c r="H120" s="12">
        <v>4.0999999999999996</v>
      </c>
      <c r="I120" s="11">
        <v>17540</v>
      </c>
      <c r="J120" s="12">
        <v>5.7</v>
      </c>
      <c r="K120" s="11">
        <v>17167</v>
      </c>
      <c r="L120" s="13">
        <v>7.0000000000000007E-2</v>
      </c>
      <c r="M120" s="36">
        <f>ROUND(K120*(1-L120),0)</f>
        <v>15965</v>
      </c>
      <c r="N120" s="14">
        <v>0.71899999999999997</v>
      </c>
      <c r="O120" s="24">
        <f>M120*N120</f>
        <v>11478.834999999999</v>
      </c>
      <c r="P120" s="13">
        <v>0.159</v>
      </c>
      <c r="Q120" s="24">
        <f>M120*P120</f>
        <v>2538.4349999999999</v>
      </c>
      <c r="R120" s="15">
        <v>2.47E-3</v>
      </c>
      <c r="S120" s="143">
        <v>0.19489999999999999</v>
      </c>
      <c r="T120" s="24">
        <f>M120*R120</f>
        <v>39.433549999999997</v>
      </c>
      <c r="U120" s="25">
        <v>0.27500000000000002</v>
      </c>
      <c r="V120" s="24">
        <f>M120*U120</f>
        <v>4390.375</v>
      </c>
      <c r="W120" s="15">
        <v>0.45400000000000001</v>
      </c>
      <c r="X120" s="24">
        <f>M120*W120</f>
        <v>7248.1100000000006</v>
      </c>
      <c r="Y120" s="15">
        <v>0.41</v>
      </c>
      <c r="Z120" s="24">
        <f>Y120*M120</f>
        <v>6545.65</v>
      </c>
      <c r="AA120" s="145">
        <v>2.47E-3</v>
      </c>
      <c r="AB120" s="18">
        <f>M120*AA120</f>
        <v>39.433549999999997</v>
      </c>
      <c r="AC120" s="16">
        <v>2.7499999999999998E-3</v>
      </c>
      <c r="AD120" s="17">
        <f>M120*AC120</f>
        <v>43.903749999999995</v>
      </c>
      <c r="AE120" s="26">
        <f>IF(M120&gt;0,(AG120+AP120)/M120,0)</f>
        <v>2.712782261196367E-3</v>
      </c>
      <c r="AF120" s="16">
        <v>2.9999999999999997E-4</v>
      </c>
      <c r="AG120" s="23">
        <f>AF120*M120</f>
        <v>4.7894999999999994</v>
      </c>
      <c r="AH120" s="114">
        <v>0.21129999999999999</v>
      </c>
      <c r="AI120" s="29">
        <f>AL120*(1-AM120)*AH120</f>
        <v>35.729984799999997</v>
      </c>
      <c r="AJ120" s="27">
        <f>IF(AND(AH120&gt;0,AF120&gt;0,AC120&gt;0),((AC120-AF120)*AH120)/((AH120-AF120)*AC120),0)</f>
        <v>0.89217578629900907</v>
      </c>
      <c r="AK120" s="59">
        <f t="shared" si="3"/>
        <v>0.8905852808934196</v>
      </c>
      <c r="AL120" s="11">
        <v>184</v>
      </c>
      <c r="AM120" s="13">
        <v>8.1000000000000003E-2</v>
      </c>
      <c r="AN120" s="14">
        <v>0.2278</v>
      </c>
      <c r="AO120" s="130">
        <v>0.22439999999999999</v>
      </c>
      <c r="AP120" s="29">
        <f>AL120*(1-AM120)*AN120</f>
        <v>38.520068800000004</v>
      </c>
      <c r="AQ120" s="131">
        <f>AL120*(1-AM120)*AO120</f>
        <v>37.945142400000002</v>
      </c>
      <c r="AR120" s="18">
        <v>1.6</v>
      </c>
      <c r="AS120" s="18"/>
      <c r="AT120" s="98">
        <f>AT118+AL120-AS120</f>
        <v>1144.4999999999993</v>
      </c>
      <c r="AU120" s="99"/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 t="s">
        <v>49</v>
      </c>
      <c r="D121" s="33">
        <v>20100</v>
      </c>
      <c r="E121" s="33">
        <v>2</v>
      </c>
      <c r="F121" s="33">
        <v>17097</v>
      </c>
      <c r="G121" s="34">
        <v>0.6</v>
      </c>
      <c r="H121" s="34">
        <v>3.7</v>
      </c>
      <c r="I121" s="33">
        <v>17831</v>
      </c>
      <c r="J121" s="34">
        <v>5.2</v>
      </c>
      <c r="K121" s="33">
        <v>16887</v>
      </c>
      <c r="L121" s="35">
        <v>6.3E-2</v>
      </c>
      <c r="M121" s="36">
        <f>ROUND(K121*(1-L121),0)</f>
        <v>15823</v>
      </c>
      <c r="N121" s="37">
        <v>0.66100000000000003</v>
      </c>
      <c r="O121" s="24">
        <f>M121*N121</f>
        <v>10459.003000000001</v>
      </c>
      <c r="P121" s="35">
        <v>0.26700000000000002</v>
      </c>
      <c r="Q121" s="24">
        <f>M121*P121</f>
        <v>4224.741</v>
      </c>
      <c r="R121" s="38">
        <v>7.1999999999999995E-2</v>
      </c>
      <c r="S121" s="134">
        <v>0.20019999999999999</v>
      </c>
      <c r="T121" s="24">
        <f>M121*R121</f>
        <v>1139.2559999999999</v>
      </c>
      <c r="U121" s="27">
        <v>0.27</v>
      </c>
      <c r="V121" s="24">
        <f>M121*U121</f>
        <v>4272.21</v>
      </c>
      <c r="W121" s="38">
        <v>0.47199999999999998</v>
      </c>
      <c r="X121" s="24">
        <f>M121*W121</f>
        <v>7468.4559999999992</v>
      </c>
      <c r="Y121" s="38">
        <v>0.42</v>
      </c>
      <c r="Z121" s="24">
        <f>Y121*M121</f>
        <v>6645.66</v>
      </c>
      <c r="AA121" s="146">
        <v>2.5600000000000002E-3</v>
      </c>
      <c r="AB121" s="18">
        <f>M121*AA121</f>
        <v>40.506880000000002</v>
      </c>
      <c r="AC121" s="39">
        <v>2.7100000000000002E-3</v>
      </c>
      <c r="AD121" s="17">
        <f>M121*AC121</f>
        <v>42.880330000000001</v>
      </c>
      <c r="AE121" s="26">
        <f>IF(M121&gt;0,(AG121+AP121)/M121,0)</f>
        <v>2.8055430070151048E-3</v>
      </c>
      <c r="AF121" s="39">
        <v>2.9999999999999997E-4</v>
      </c>
      <c r="AG121" s="36">
        <f>AF121*M121</f>
        <v>4.7468999999999992</v>
      </c>
      <c r="AH121" s="27">
        <v>0.21149999999999999</v>
      </c>
      <c r="AI121" s="40">
        <f>AL121*(1-AM121)*AH121</f>
        <v>36.695672999999999</v>
      </c>
      <c r="AJ121" s="27">
        <f>IF(AND(AH121&gt;0,AF121&gt;0,AC121&gt;0),((AC121-AF121)*AH121)/((AH121-AF121)*AC121),0)</f>
        <v>0.89056210164374361</v>
      </c>
      <c r="AK121" s="28">
        <f t="shared" si="3"/>
        <v>0.89424288934083174</v>
      </c>
      <c r="AL121" s="33">
        <v>189</v>
      </c>
      <c r="AM121" s="35">
        <v>8.2000000000000003E-2</v>
      </c>
      <c r="AN121" s="37">
        <v>0.22850000000000001</v>
      </c>
      <c r="AO121" s="132">
        <v>0.23350000000000001</v>
      </c>
      <c r="AP121" s="40">
        <f>AL121*(1-AM121)*AN121</f>
        <v>39.645207000000006</v>
      </c>
      <c r="AQ121" s="133">
        <f>AL121*(1-AM121)*AO121</f>
        <v>40.512717000000002</v>
      </c>
      <c r="AR121" s="41">
        <v>1.6</v>
      </c>
      <c r="AS121" s="41"/>
      <c r="AT121" s="117">
        <f>AT120+AL121-AS121</f>
        <v>1333.4999999999993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45" t="s">
        <v>50</v>
      </c>
      <c r="D122" s="42">
        <v>15605</v>
      </c>
      <c r="E122" s="42">
        <v>1</v>
      </c>
      <c r="F122" s="42">
        <v>17447</v>
      </c>
      <c r="G122" s="36">
        <v>1</v>
      </c>
      <c r="H122" s="36">
        <v>4.2</v>
      </c>
      <c r="I122" s="42">
        <v>17523</v>
      </c>
      <c r="J122" s="36">
        <v>5</v>
      </c>
      <c r="K122" s="42">
        <v>17031</v>
      </c>
      <c r="L122" s="38">
        <v>7.2999999999999995E-2</v>
      </c>
      <c r="M122" s="36">
        <f>ROUND(K122*(1-L122),0)</f>
        <v>15788</v>
      </c>
      <c r="N122" s="27">
        <v>0.57599999999999996</v>
      </c>
      <c r="O122" s="24">
        <f>M122*N122</f>
        <v>9093.887999999999</v>
      </c>
      <c r="P122" s="38">
        <v>0.34599999999999997</v>
      </c>
      <c r="Q122" s="24">
        <f>M122*P122</f>
        <v>5462.6479999999992</v>
      </c>
      <c r="R122" s="38">
        <v>4.8000000000000001E-2</v>
      </c>
      <c r="S122" s="134">
        <v>0.18379999999999999</v>
      </c>
      <c r="T122" s="24">
        <f>M122*R122</f>
        <v>757.82400000000007</v>
      </c>
      <c r="U122" s="27">
        <v>0.26700000000000002</v>
      </c>
      <c r="V122" s="24">
        <f>M122*U122</f>
        <v>4215.3960000000006</v>
      </c>
      <c r="W122" s="38">
        <v>0.47499999999999998</v>
      </c>
      <c r="X122" s="24">
        <f>M122*W122</f>
        <v>7499.2999999999993</v>
      </c>
      <c r="Y122" s="38">
        <v>0.42</v>
      </c>
      <c r="Z122" s="24">
        <f>Y122*M122</f>
        <v>6630.96</v>
      </c>
      <c r="AA122" s="147">
        <v>2.6199999999999999E-3</v>
      </c>
      <c r="AB122" s="148">
        <f>M122*AA122</f>
        <v>41.364559999999997</v>
      </c>
      <c r="AC122" s="46">
        <v>2.81E-3</v>
      </c>
      <c r="AD122" s="17">
        <f>M122*AC122</f>
        <v>44.364280000000001</v>
      </c>
      <c r="AE122" s="26">
        <f>IF(M122&gt;0,(AG122+AP122)/M122,0)</f>
        <v>3.1900218203699021E-3</v>
      </c>
      <c r="AF122" s="46">
        <v>2.9999999999999997E-4</v>
      </c>
      <c r="AG122" s="36">
        <f>AF122*M122</f>
        <v>4.7363999999999997</v>
      </c>
      <c r="AH122" s="27">
        <v>0.2107</v>
      </c>
      <c r="AI122" s="40">
        <f>AL122*(1-AM122)*AH122</f>
        <v>42.2211195</v>
      </c>
      <c r="AJ122" s="27">
        <f>IF(AND(AH122&gt;0,AF122&gt;0,AC122&gt;0),((AC122-AF122)*AH122)/((AH122-AF122)*AC122),0)</f>
        <v>0.89451206310975195</v>
      </c>
      <c r="AK122" s="28">
        <f t="shared" si="3"/>
        <v>0.90715194974082158</v>
      </c>
      <c r="AL122" s="42">
        <v>219</v>
      </c>
      <c r="AM122" s="38">
        <v>8.5000000000000006E-2</v>
      </c>
      <c r="AN122" s="27">
        <v>0.22770000000000001</v>
      </c>
      <c r="AO122" s="134">
        <v>0.22689999999999999</v>
      </c>
      <c r="AP122" s="40">
        <f>AL122*(1-AM122)*AN122</f>
        <v>45.627664500000009</v>
      </c>
      <c r="AQ122" s="135">
        <f>AL122*(1-AM122)*AO122</f>
        <v>45.467356500000001</v>
      </c>
      <c r="AR122" s="17">
        <v>1.6</v>
      </c>
      <c r="AS122" s="17"/>
      <c r="AT122" s="117">
        <f>AT121+AL122-AS122</f>
        <v>1552.4999999999993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>SUM(D120:D122)</f>
        <v>50660</v>
      </c>
      <c r="E123" s="50"/>
      <c r="F123" s="50">
        <f>SUM(F120:F122)</f>
        <v>51676</v>
      </c>
      <c r="G123" s="51"/>
      <c r="H123" s="51"/>
      <c r="I123" s="50">
        <f>SUM(I120:I122)</f>
        <v>52894</v>
      </c>
      <c r="J123" s="51"/>
      <c r="K123" s="50">
        <f>SUM(K120:K122)</f>
        <v>51085</v>
      </c>
      <c r="L123" s="20">
        <f>IF(K123&gt;0,(K120*L120+K121*L121+K122*L122)/K123,0)</f>
        <v>6.8686189683860227E-2</v>
      </c>
      <c r="M123" s="51">
        <f>M120+M121+M122</f>
        <v>47576</v>
      </c>
      <c r="N123" s="52">
        <f>IF(M123&gt;0,O123/M123,0)</f>
        <v>0.65225588532032952</v>
      </c>
      <c r="O123" s="53">
        <f>O120+O121+O122</f>
        <v>31031.725999999999</v>
      </c>
      <c r="P123" s="20">
        <f>IF(M123&gt;0,Q123/M123,0)</f>
        <v>0.2569746090465781</v>
      </c>
      <c r="Q123" s="53">
        <f>Q120+Q121+Q122</f>
        <v>12225.823999999999</v>
      </c>
      <c r="R123" s="20">
        <f>IF(M123&gt;0,T123/M123,0)</f>
        <v>4.0703580586850509E-2</v>
      </c>
      <c r="S123" s="136"/>
      <c r="T123" s="53">
        <f>T120+T121+T122</f>
        <v>1936.5135499999999</v>
      </c>
      <c r="U123" s="20">
        <f>IF(M123&gt;0,V123/M123,0)</f>
        <v>0.27068229779720865</v>
      </c>
      <c r="V123" s="53">
        <f>V120+V121+V122</f>
        <v>12877.981</v>
      </c>
      <c r="W123" s="20">
        <f>IF(M123&gt;0,X123/M123,0)</f>
        <v>0.46695531360349751</v>
      </c>
      <c r="X123" s="53">
        <f>X120+X121+X122</f>
        <v>22215.865999999998</v>
      </c>
      <c r="Y123" s="20">
        <f>IF(M123&gt;0,Z123/M123,0)</f>
        <v>0.41664431646208172</v>
      </c>
      <c r="Z123" s="53">
        <f>Z120+Z121+Z122</f>
        <v>19822.27</v>
      </c>
      <c r="AA123" s="152">
        <f>IF(M123&gt;0,AB123/M123,0)</f>
        <v>2.5497097275937446E-3</v>
      </c>
      <c r="AB123" s="55">
        <f>SUM(AB120:AB122)</f>
        <v>121.30498999999999</v>
      </c>
      <c r="AC123" s="54">
        <f>IF(M123&gt;0,AD123/M123,0)</f>
        <v>2.7566075332100216E-3</v>
      </c>
      <c r="AD123" s="55">
        <f>SUM(AD120:AD122)</f>
        <v>131.14836</v>
      </c>
      <c r="AE123" s="54">
        <f>IF(M123&gt;0,(AE120*M120+AE121*M121+AE122*M122)/M123,0)</f>
        <v>2.9020039578779222E-3</v>
      </c>
      <c r="AF123" s="54">
        <f>IF(K123&gt;0,(K120*AF120+K121*AF121+K122*AF122)/K123,0)</f>
        <v>2.9999999999999997E-4</v>
      </c>
      <c r="AG123" s="51">
        <f>SUM(AG120:AG122)</f>
        <v>14.272799999999998</v>
      </c>
      <c r="AH123" s="52">
        <f>IF(K123&gt;0,(K120*AH120+K121*AH121+K122*AH122)/K123,0)</f>
        <v>0.21116608202016249</v>
      </c>
      <c r="AI123" s="57">
        <f>SUM(AI120:AI122)</f>
        <v>114.6467773</v>
      </c>
      <c r="AJ123" s="52">
        <f>IF(AND(AD123&gt;0),((AD120*AJ120+AD121*AJ121+AD122*AJ122)/AD123),0)</f>
        <v>0.89243848045740792</v>
      </c>
      <c r="AK123" s="56">
        <f t="shared" si="3"/>
        <v>0.89780449135831764</v>
      </c>
      <c r="AL123" s="50">
        <f>SUM(AL120:AL122)</f>
        <v>592</v>
      </c>
      <c r="AM123" s="20">
        <f>IF(AL123&gt;0,(AM120*AL120+AM121*AL121+AM122*AL122)/AL123,0)</f>
        <v>8.2798986486486495E-2</v>
      </c>
      <c r="AN123" s="52">
        <f>IF(K123&gt;0,(AN120*K120+AN121*K121+AN122*K122)/K123,0)</f>
        <v>0.2279980581383968</v>
      </c>
      <c r="AO123" s="136">
        <f>IF(L123&gt;0,(AO120*K120+AO121*K121+AO122*K122)/K123,0)</f>
        <v>0.22824162082803173</v>
      </c>
      <c r="AP123" s="57">
        <f>SUM(AP120:AP122)</f>
        <v>123.79294030000003</v>
      </c>
      <c r="AQ123" s="137">
        <f>SUM(AQ120:AQ122)</f>
        <v>123.92521590000001</v>
      </c>
      <c r="AR123" s="55"/>
      <c r="AS123" s="55">
        <f>SUM(AS120:AS122)</f>
        <v>0</v>
      </c>
      <c r="AT123" s="102"/>
      <c r="AU123" s="103">
        <f>AT122</f>
        <v>1552.4999999999993</v>
      </c>
      <c r="AV123" s="50">
        <f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10" t="s">
        <v>53</v>
      </c>
      <c r="D124" s="11">
        <v>4110</v>
      </c>
      <c r="E124" s="11">
        <v>0</v>
      </c>
      <c r="F124" s="11">
        <v>13658</v>
      </c>
      <c r="G124" s="12">
        <v>0.4</v>
      </c>
      <c r="H124" s="12">
        <v>3.3</v>
      </c>
      <c r="I124" s="11">
        <v>14692</v>
      </c>
      <c r="J124" s="12">
        <v>6.2</v>
      </c>
      <c r="K124" s="11">
        <v>16761</v>
      </c>
      <c r="L124" s="13">
        <v>6.9000000000000006E-2</v>
      </c>
      <c r="M124" s="23">
        <f>ROUND(K124*(1-L124),0)</f>
        <v>15604</v>
      </c>
      <c r="N124" s="14">
        <v>0.67200000000000004</v>
      </c>
      <c r="O124" s="24">
        <f>M124*N124</f>
        <v>10485.888000000001</v>
      </c>
      <c r="P124" s="13">
        <v>0.26600000000000001</v>
      </c>
      <c r="Q124" s="24">
        <f>M124*P124</f>
        <v>4150.6640000000007</v>
      </c>
      <c r="R124" s="15">
        <v>6.2E-2</v>
      </c>
      <c r="S124" s="143">
        <v>0.24199999999999999</v>
      </c>
      <c r="T124" s="24">
        <f>M124*R124</f>
        <v>967.44799999999998</v>
      </c>
      <c r="U124" s="25">
        <v>0.27500000000000002</v>
      </c>
      <c r="V124" s="24">
        <f>M124*U124</f>
        <v>4291.1000000000004</v>
      </c>
      <c r="W124" s="15">
        <v>0.47499999999999998</v>
      </c>
      <c r="X124" s="24">
        <f>M124*W124</f>
        <v>7411.9</v>
      </c>
      <c r="Y124" s="15">
        <v>0.43</v>
      </c>
      <c r="Z124" s="24">
        <f>Y124*M124</f>
        <v>6709.72</v>
      </c>
      <c r="AA124" s="145">
        <v>2.63E-3</v>
      </c>
      <c r="AB124" s="18">
        <f>M124*AA124</f>
        <v>41.038519999999998</v>
      </c>
      <c r="AC124" s="16">
        <v>2.81E-3</v>
      </c>
      <c r="AD124" s="17">
        <f>M124*AC124</f>
        <v>43.847239999999999</v>
      </c>
      <c r="AE124" s="26">
        <f>IF(M124&gt;0,(AG124+AP124)/M124,0)</f>
        <v>3.2641039156626507E-3</v>
      </c>
      <c r="AF124" s="16">
        <v>2.9999999999999997E-4</v>
      </c>
      <c r="AG124" s="23">
        <f>AF124*M124</f>
        <v>4.6811999999999996</v>
      </c>
      <c r="AH124" s="114">
        <v>0.1981</v>
      </c>
      <c r="AI124" s="29">
        <f>AL124*(1-AM124)*AH124</f>
        <v>42.596452499999998</v>
      </c>
      <c r="AJ124" s="27">
        <f>IF(AND(AH124&gt;0,AF124&gt;0,AC124&gt;0),((AC124-AF124)*AH124)/((AH124-AF124)*AC124),0)</f>
        <v>0.89459319417507166</v>
      </c>
      <c r="AK124" s="59">
        <f t="shared" si="3"/>
        <v>0.9093594451321686</v>
      </c>
      <c r="AL124" s="11">
        <v>235</v>
      </c>
      <c r="AM124" s="13">
        <v>8.5000000000000006E-2</v>
      </c>
      <c r="AN124" s="14">
        <v>0.21510000000000001</v>
      </c>
      <c r="AO124" s="130">
        <v>0.21759999999999999</v>
      </c>
      <c r="AP124" s="29">
        <f>AL124*(1-AM124)*AN124</f>
        <v>46.251877500000006</v>
      </c>
      <c r="AQ124" s="131">
        <f>AL124*(1-AM124)*AO124</f>
        <v>46.789439999999999</v>
      </c>
      <c r="AR124" s="18">
        <v>1.6</v>
      </c>
      <c r="AS124" s="18">
        <v>747.66</v>
      </c>
      <c r="AT124" s="98">
        <f>AT122+AL124-AS124+AU124</f>
        <v>1110.6599999999992</v>
      </c>
      <c r="AU124" s="99">
        <v>70.819999999999993</v>
      </c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 t="s">
        <v>49</v>
      </c>
      <c r="D125" s="33">
        <v>19500</v>
      </c>
      <c r="E125" s="33">
        <v>6</v>
      </c>
      <c r="F125" s="33">
        <v>15205</v>
      </c>
      <c r="G125" s="34">
        <v>0.5</v>
      </c>
      <c r="H125" s="34">
        <v>4.5999999999999996</v>
      </c>
      <c r="I125" s="33">
        <v>15105</v>
      </c>
      <c r="J125" s="34">
        <v>6.5</v>
      </c>
      <c r="K125" s="33">
        <v>16224</v>
      </c>
      <c r="L125" s="35">
        <v>6.4000000000000001E-2</v>
      </c>
      <c r="M125" s="36">
        <f>ROUND(K125*(1-L125),0)</f>
        <v>15186</v>
      </c>
      <c r="N125" s="37">
        <v>0.57299999999999995</v>
      </c>
      <c r="O125" s="24">
        <f>M125*N125</f>
        <v>8701.5779999999995</v>
      </c>
      <c r="P125" s="35">
        <v>0.33700000000000002</v>
      </c>
      <c r="Q125" s="24">
        <f>M125*P125</f>
        <v>5117.6820000000007</v>
      </c>
      <c r="R125" s="38">
        <v>0.09</v>
      </c>
      <c r="S125" s="134">
        <v>0.2422</v>
      </c>
      <c r="T125" s="24">
        <f>M125*R125</f>
        <v>1366.74</v>
      </c>
      <c r="U125" s="27">
        <v>0.26500000000000001</v>
      </c>
      <c r="V125" s="24">
        <f>M125*U125</f>
        <v>4024.2900000000004</v>
      </c>
      <c r="W125" s="38">
        <v>0.47199999999999998</v>
      </c>
      <c r="X125" s="24">
        <f>M125*W125</f>
        <v>7167.7919999999995</v>
      </c>
      <c r="Y125" s="38">
        <v>0.42</v>
      </c>
      <c r="Z125" s="24">
        <f>Y125*M125</f>
        <v>6378.12</v>
      </c>
      <c r="AA125" s="146">
        <v>2.5000000000000001E-3</v>
      </c>
      <c r="AB125" s="18">
        <f>M125*AA125</f>
        <v>37.965000000000003</v>
      </c>
      <c r="AC125" s="39">
        <v>2.7299999999999998E-3</v>
      </c>
      <c r="AD125" s="17">
        <f>M125*AC125</f>
        <v>41.45778</v>
      </c>
      <c r="AE125" s="26">
        <f>IF(M125&gt;0,(AG125+AP125)/M125,0)</f>
        <v>2.6441662781509288E-3</v>
      </c>
      <c r="AF125" s="39">
        <v>2.9999999999999997E-4</v>
      </c>
      <c r="AG125" s="36">
        <f>AF125*M125</f>
        <v>4.5557999999999996</v>
      </c>
      <c r="AH125" s="27">
        <v>0.19989999999999999</v>
      </c>
      <c r="AI125" s="40">
        <f>AL125*(1-AM125)*AH125</f>
        <v>34.494144300000002</v>
      </c>
      <c r="AJ125" s="27">
        <f>IF(AND(AH125&gt;0,AF125&gt;0,AC125&gt;0),((AC125-AF125)*AH125)/((AH125-AF125)*AC125),0)</f>
        <v>0.89144773062608729</v>
      </c>
      <c r="AK125" s="28">
        <f t="shared" si="3"/>
        <v>0.88783376897849764</v>
      </c>
      <c r="AL125" s="33">
        <v>189</v>
      </c>
      <c r="AM125" s="35">
        <v>8.6999999999999994E-2</v>
      </c>
      <c r="AN125" s="37">
        <v>0.20630000000000001</v>
      </c>
      <c r="AO125" s="132">
        <v>0.21609999999999999</v>
      </c>
      <c r="AP125" s="40">
        <f>AL125*(1-AM125)*AN125</f>
        <v>35.598509100000008</v>
      </c>
      <c r="AQ125" s="133">
        <f>AL125*(1-AM125)*AO125</f>
        <v>37.289567699999999</v>
      </c>
      <c r="AR125" s="41">
        <v>1.6</v>
      </c>
      <c r="AS125" s="41"/>
      <c r="AT125" s="117">
        <f>AT124+AL125-AS125</f>
        <v>1299.6599999999992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45" t="s">
        <v>52</v>
      </c>
      <c r="D126" s="42">
        <v>19200</v>
      </c>
      <c r="E126" s="42">
        <v>0</v>
      </c>
      <c r="F126" s="42">
        <v>15610</v>
      </c>
      <c r="G126" s="36">
        <v>0.5</v>
      </c>
      <c r="H126" s="36">
        <v>5.5</v>
      </c>
      <c r="I126" s="42">
        <v>16080</v>
      </c>
      <c r="J126" s="36">
        <v>7.3</v>
      </c>
      <c r="K126" s="42">
        <v>16115</v>
      </c>
      <c r="L126" s="38">
        <v>7.6999999999999999E-2</v>
      </c>
      <c r="M126" s="36">
        <f>ROUND(K126*(1-L126),0)</f>
        <v>14874</v>
      </c>
      <c r="N126" s="27">
        <v>0.63600000000000001</v>
      </c>
      <c r="O126" s="24">
        <f>M126*N126</f>
        <v>9459.8639999999996</v>
      </c>
      <c r="P126" s="38">
        <v>0.25800000000000001</v>
      </c>
      <c r="Q126" s="24">
        <f>M126*P126</f>
        <v>3837.4920000000002</v>
      </c>
      <c r="R126" s="38">
        <v>0.106</v>
      </c>
      <c r="S126" s="134">
        <v>0.24229999999999999</v>
      </c>
      <c r="T126" s="24">
        <f>M126*R126</f>
        <v>1576.644</v>
      </c>
      <c r="U126" s="27">
        <v>0.25800000000000001</v>
      </c>
      <c r="V126" s="24">
        <f>M126*U126</f>
        <v>3837.4920000000002</v>
      </c>
      <c r="W126" s="38">
        <v>0.47399999999999998</v>
      </c>
      <c r="X126" s="24">
        <f>M126*W126</f>
        <v>7050.2759999999998</v>
      </c>
      <c r="Y126" s="38">
        <v>0.42</v>
      </c>
      <c r="Z126" s="24">
        <f>Y126*M126</f>
        <v>6247.08</v>
      </c>
      <c r="AA126" s="147">
        <v>2.4299999999999999E-3</v>
      </c>
      <c r="AB126" s="148">
        <f>M126*AA126</f>
        <v>36.143819999999998</v>
      </c>
      <c r="AC126" s="46">
        <v>2.65E-3</v>
      </c>
      <c r="AD126" s="17">
        <f>M126*AC126</f>
        <v>39.4161</v>
      </c>
      <c r="AE126" s="26">
        <f>IF(M126&gt;0,(AG126+AP126)/M126,0)</f>
        <v>2.6695694836627675E-3</v>
      </c>
      <c r="AF126" s="46">
        <v>2.9E-4</v>
      </c>
      <c r="AG126" s="36">
        <f>AF126*M126</f>
        <v>4.3134600000000001</v>
      </c>
      <c r="AH126" s="27">
        <v>0.20910000000000001</v>
      </c>
      <c r="AI126" s="40">
        <f>AL126*(1-AM126)*AH126</f>
        <v>33.716747700000006</v>
      </c>
      <c r="AJ126" s="27">
        <f>IF(AND(AH126&gt;0,AF126&gt;0,AC126&gt;0),((AC126-AF126)*AH126)/((AH126-AF126)*AC126),0)</f>
        <v>0.8918028757749441</v>
      </c>
      <c r="AK126" s="28">
        <f t="shared" si="3"/>
        <v>0.89254747167613324</v>
      </c>
      <c r="AL126" s="42">
        <v>177</v>
      </c>
      <c r="AM126" s="38">
        <v>8.8999999999999996E-2</v>
      </c>
      <c r="AN126" s="27">
        <v>0.2195</v>
      </c>
      <c r="AO126" s="134">
        <v>0.22750000000000001</v>
      </c>
      <c r="AP126" s="40">
        <f>AL126*(1-AM126)*AN126</f>
        <v>35.393716500000004</v>
      </c>
      <c r="AQ126" s="135">
        <f>AL126*(1-AM126)*AO126</f>
        <v>36.683692500000006</v>
      </c>
      <c r="AR126" s="17">
        <v>1.5</v>
      </c>
      <c r="AS126" s="17"/>
      <c r="AT126" s="117">
        <f>AT125+AL126-AS126</f>
        <v>1476.6599999999992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42810</v>
      </c>
      <c r="E127" s="60"/>
      <c r="F127" s="50">
        <f>SUM(F124:F126)</f>
        <v>44473</v>
      </c>
      <c r="G127" s="61"/>
      <c r="H127" s="61"/>
      <c r="I127" s="50">
        <f>SUM(I124:I126)</f>
        <v>45877</v>
      </c>
      <c r="J127" s="51"/>
      <c r="K127" s="50">
        <f>SUM(K124:K126)</f>
        <v>49100</v>
      </c>
      <c r="L127" s="20">
        <f>IF(K127&gt;0,(K124*L124+K125*L125+K126*L126)/K127,0)</f>
        <v>6.9973523421588607E-2</v>
      </c>
      <c r="M127" s="51">
        <f>M124+M125+M126</f>
        <v>45664</v>
      </c>
      <c r="N127" s="52">
        <f>IF(M127&gt;0,O127/M127,0)</f>
        <v>0.62735042922214435</v>
      </c>
      <c r="O127" s="53">
        <f>O124+O125+O126</f>
        <v>28647.33</v>
      </c>
      <c r="P127" s="20">
        <f>IF(M127&gt;0,Q127/M127,0)</f>
        <v>0.28700591275402948</v>
      </c>
      <c r="Q127" s="53">
        <f>Q124+Q125+Q126</f>
        <v>13105.838000000002</v>
      </c>
      <c r="R127" s="20">
        <f>IF(M127&gt;0,T127/M127,0)</f>
        <v>8.5643658023826216E-2</v>
      </c>
      <c r="S127" s="136"/>
      <c r="T127" s="53">
        <f>T124+T125+T126</f>
        <v>3910.8320000000003</v>
      </c>
      <c r="U127" s="20">
        <f>IF(M127&gt;0,V127/M127,0)</f>
        <v>0.26613704449894887</v>
      </c>
      <c r="V127" s="53">
        <f>V124+V125+V126</f>
        <v>12152.882000000001</v>
      </c>
      <c r="W127" s="20">
        <f>IF(M127&gt;0,X127/M127,0)</f>
        <v>0.47367659425367908</v>
      </c>
      <c r="X127" s="53">
        <f>X124+X125+X126</f>
        <v>21629.968000000001</v>
      </c>
      <c r="Y127" s="20">
        <f>IF(M127&gt;0,Z127/M127,0)</f>
        <v>0.4234171338472319</v>
      </c>
      <c r="Z127" s="53">
        <f>Z124+Z125+Z126</f>
        <v>19334.919999999998</v>
      </c>
      <c r="AA127" s="152">
        <f>IF(M127&gt;0,AB127/M127,0)</f>
        <v>2.5216218465311845E-3</v>
      </c>
      <c r="AB127" s="55">
        <f>SUM(AB124:AB126)</f>
        <v>115.14734000000001</v>
      </c>
      <c r="AC127" s="54">
        <f>IF(M127&gt;0,AD127/M127,0)</f>
        <v>2.7312789067974771E-3</v>
      </c>
      <c r="AD127" s="55">
        <f>SUM(AD124:AD126)</f>
        <v>124.72112</v>
      </c>
      <c r="AE127" s="54">
        <f>IF(M127&gt;0,(AE124*M124+AE125*M125+AE126*M126)/M127,0)</f>
        <v>2.8642817777680451E-3</v>
      </c>
      <c r="AF127" s="54">
        <f>IF(K127&gt;0,(K124*AF124+K125*AF125+K126*AF126)/K127,0)</f>
        <v>2.9671792260692461E-4</v>
      </c>
      <c r="AG127" s="51">
        <f>SUM(AG124:AG126)</f>
        <v>13.550459999999998</v>
      </c>
      <c r="AH127" s="52">
        <f>IF(K127&gt;0,(K124*AH124+K125*AH125+K126*AH126)/K127,0)</f>
        <v>0.20230505498981671</v>
      </c>
      <c r="AI127" s="57">
        <f>SUM(AI124:AI126)</f>
        <v>110.8073445</v>
      </c>
      <c r="AJ127" s="52">
        <f>IF(AND(AD127&gt;0),((AD124*AJ124+AD125*AJ125+AD126*AJ126)/AD127),0)</f>
        <v>0.89266579483081399</v>
      </c>
      <c r="AK127" s="56">
        <f t="shared" si="3"/>
        <v>0.89765431077743041</v>
      </c>
      <c r="AL127" s="50">
        <f>SUM(AL124:AL126)</f>
        <v>601</v>
      </c>
      <c r="AM127" s="20">
        <f>IF(AL127&gt;0,(AM124*AL124+AM125*AL125+AM126*AL126)/AL127,0)</f>
        <v>8.6806988352745418E-2</v>
      </c>
      <c r="AN127" s="52">
        <f>IF(K127&gt;0,(AN124*K124+AN125*K125+AN126*K126)/K127,0)</f>
        <v>0.21363635030549902</v>
      </c>
      <c r="AO127" s="136">
        <f>IF(L127&gt;0,(AO124*K124+AO125*K125+AO126*K126)/K127,0)</f>
        <v>0.22035361507128309</v>
      </c>
      <c r="AP127" s="57">
        <f>SUM(AP124:AP126)</f>
        <v>117.24410310000002</v>
      </c>
      <c r="AQ127" s="137">
        <f>SUM(AQ124:AQ126)</f>
        <v>120.76270020000001</v>
      </c>
      <c r="AR127" s="62"/>
      <c r="AS127" s="55">
        <f>SUM(AS124:AS126)</f>
        <v>747.66</v>
      </c>
      <c r="AT127" s="102"/>
      <c r="AU127" s="103">
        <f>AT126</f>
        <v>1476.6599999999992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1418215</v>
      </c>
      <c r="E128" s="68"/>
      <c r="F128" s="68">
        <f>SUM(F127,F123,F119,F115,F111,F107,F103,F99,F95,F91,F87,F83,F79,F75,F71,F67,F63,F59,F55,F51,F47,F43,F39,F35,F31,F27,F23,F19,F15,F11,F7)</f>
        <v>1451840</v>
      </c>
      <c r="G128" s="74"/>
      <c r="H128" s="68"/>
      <c r="I128" s="68">
        <f>SUM(I127,I123,I119,I115,I111,I107,I103,I99,I95,I91,I87,I83,I79,I75,I71,I67,I63,I59,I55,I51,I47,I43,I39,I35,I31,I27,I23,I19,I15,I11,I7)</f>
        <v>1498481</v>
      </c>
      <c r="J128" s="74"/>
      <c r="K128" s="68">
        <f>SUM(K127,K123,K119,K115,K111,K107,K103,K99,K95,K91,K87,K83,K79,K75,K71,K67,K63,K59,K55,K51,K47,K43,K39,K35,K31,K27,K23,K19,K15,K11,K7)</f>
        <v>1479055</v>
      </c>
      <c r="L128" s="69">
        <f>1-M128/K128</f>
        <v>7.4805872668697204E-2</v>
      </c>
      <c r="M128" s="68">
        <f>SUM(M127,M123,M119,M115,M111,M107,M103,M99,M95,M91,M87,M83,M79,M75,M71,M67,M63,M59,M55,M51,M47,M43,M39,M35,M31,M27,M23,M19,M15,M11,M7)</f>
        <v>1368413</v>
      </c>
      <c r="N128" s="70">
        <f>IF(AND(M128&gt;0),(O128/M128),0)</f>
        <v>0.61689105116657039</v>
      </c>
      <c r="O128" s="68">
        <f>SUM(O127,O123,O119,O115,O111,O107,O103,O99,O95,O91,O87,O83,O79,O75,O71,O67,O63,O59,O55,O51,O47,O43,O39,O35,O31,O27,O23,O19,O15,O11,O7)</f>
        <v>844161.73400000005</v>
      </c>
      <c r="P128" s="70">
        <f>Q128/M128</f>
        <v>0.27690519601903801</v>
      </c>
      <c r="Q128" s="68">
        <f>SUM(Q127,Q123,Q119,Q115,Q111,Q107,Q103,Q99,Q95,Q91,Q87,Q83,Q79,Q75,Q71,Q67,Q63,Q59,Q55,Q51,Q47,Q43,Q39,Q35,Q31,Q27,Q23,Q19,Q15,Q11,Q7)</f>
        <v>378920.66999999987</v>
      </c>
      <c r="R128" s="70">
        <f>T128/M128</f>
        <v>0.10446212915983698</v>
      </c>
      <c r="S128" s="138"/>
      <c r="T128" s="68">
        <f>SUM(T127,T123,T119,T115,T111,T107,T103,T99,T95,T91,T87,T83,T79,T75,T71,T67,T63,T59,T55,T51,T47,T43,T39,T35,T31,T27,T23,T19,T15,T11,T7)</f>
        <v>142947.33554999999</v>
      </c>
      <c r="U128" s="70">
        <f>V128/M128</f>
        <v>0.24082591366787656</v>
      </c>
      <c r="V128" s="68">
        <f>SUM(V127,V123,V119,V115,V111,V107,V103,V99,V95,V91,V87,V83,V79,V75,V71,V67,V63,V59,V55,V51,V47,V43,V39,V35,V31,V27,V23,V19,V15,V11,V7)</f>
        <v>329549.31099999999</v>
      </c>
      <c r="W128" s="70">
        <f>X128/M128</f>
        <v>0.48446703955604037</v>
      </c>
      <c r="X128" s="68">
        <f>SUM(X127,X123,X119,X115,X111,X107,X103,X99,X95,X91,X87,X83,X79,X75,X71,X67,X63,X59,X55,X51,X47,X43,X39,X35,X31,X27,X23,X19,X15,X11,X7)</f>
        <v>662950.99499999988</v>
      </c>
      <c r="Y128" s="70">
        <f>IF(AND(M128&gt;0),(Z128/M128),0)</f>
        <v>0.40432016503789414</v>
      </c>
      <c r="Z128" s="68">
        <f>SUM(Z127,Z123,Z119,Z115,Z111,Z107,Z103,Z99,Z95,Z91,Z87,Z83,Z79,Z75,Z71,Z67,Z63,Z59,Z55,Z51,Z47,Z43,Z39,Z35,Z31,Z27,Z23,Z19,Z15,Z11,Z7)</f>
        <v>553276.96999999986</v>
      </c>
      <c r="AA128" s="153">
        <f>IF(AND(K128&gt;0),(AB128/K128),0)</f>
        <v>2.336044568998448E-3</v>
      </c>
      <c r="AB128" s="68">
        <f>SUM(AB127,AB123,AB119,AB115,AB111,AB107,AB103,AB99,AB95,AB91,AB87,AB83,AB79,AB75,AB71,AB67,AB63,AB59,AB55,AB51,AB47,AB43,AB39,AB35,AB31,AB27,AB23,AB19,AB15,AB11,AB7)</f>
        <v>3455.1383999999994</v>
      </c>
      <c r="AC128" s="71">
        <f>IF(AND(M128&gt;0),(AD128/M128),0)</f>
        <v>2.5991679997193822E-3</v>
      </c>
      <c r="AD128" s="68">
        <f>SUM(AD127,AD123,AD119,AD115,AD111,AD107,AD103,AD99,AD95,AD91,AD87,AD83,AD79,AD75,AD71,AD67,AD63,AD59,AD55,AD51,AD47,AD43,AD39,AD35,AD31,AD27,AD23,AD19,AD15,AD11,AD7)</f>
        <v>3556.735279999999</v>
      </c>
      <c r="AE128" s="72">
        <f>(AG128+AP128)/M128</f>
        <v>2.6501647697003755E-3</v>
      </c>
      <c r="AF128" s="73">
        <f>AG128/(M128-AL128)</f>
        <v>3.152778615950325E-4</v>
      </c>
      <c r="AG128" s="74">
        <f>SUM(AG127,AG123,AG119,AG115,AG111,AG107,AG103,AG99,AG95,AG91,AG87,AG83,AG79,AG75,AG71,AG67,AG63,AG59,AG55,AG51,AG47,AG43,AG39,AG35,AG31,AG27,AG23,AG19,AG15,AG11,AG7)</f>
        <v>426.30232999999998</v>
      </c>
      <c r="AH128" s="70">
        <f>AI128/AL128</f>
        <v>0.18897342122348604</v>
      </c>
      <c r="AI128" s="68">
        <f>SUM(AI127,AI123,AI119,AI115,AI111,AI107,AI103,AI99,AI95,AI91,AI87,AI83,AI79,AI75,AI71,AI67,AI63,AI59,AI55,AI51,AI47,AI43,AI39,AI35,AI31,AI27,AI23,AI19,AI15,AI11,AI7)</f>
        <v>3073.6526962000003</v>
      </c>
      <c r="AJ128" s="75">
        <f>((AC128-AF128)*AH128)/((AH128-AF128)*AC128)</f>
        <v>0.88016891683445209</v>
      </c>
      <c r="AK128" s="76">
        <f>((AE128-AF128)*AN128)/((AN128-AF128)*AE128)</f>
        <v>0.88244864524352429</v>
      </c>
      <c r="AL128" s="68">
        <f>SUM(AL127,AL123,AL119,AL115,AL111,AL107,AL103,AL99,AL95,AL91,AL87,AL83,AL79,AL75,AL71,AL67,AL63,AL59,AL55,AL51,AL47,AL43,AL39,AL35,AL31,AL27,AL23,AL19,AL15,AL11,AL7)</f>
        <v>16265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8.6613833384568115E-2</v>
      </c>
      <c r="AN128" s="70">
        <f>AP128/AL128</f>
        <v>0.19675484740239776</v>
      </c>
      <c r="AO128" s="138">
        <f>AQ128/AL128</f>
        <v>0.19925562326467874</v>
      </c>
      <c r="AP128" s="68">
        <f>SUM(AP127,AP123,AP119,AP115,AP111,AP107,AP103,AP99,AP95,AP91,AP87,AP83,AP79,AP75,AP71,AP67,AP63,AP59,AP55,AP51,AP47,AP43,AP39,AP35,AP31,AP27,AP23,AP19,AP15,AP11,AP7)</f>
        <v>3200.2175929999999</v>
      </c>
      <c r="AQ128" s="139">
        <f>SUM(AQ127,AQ123,AQ119,AQ115,AQ111,AQ107,AQ103,AQ99,AQ95,AQ91,AQ87,AQ83,AQ79,AQ75,AQ71,AQ67,AQ63,AQ59,AQ55,AQ51,AQ47,AQ43,AQ39,AQ35,AQ31,AQ27,AQ23,AQ19,AQ15,AQ11,AQ7)</f>
        <v>3240.8927123999997</v>
      </c>
      <c r="AR128" s="68"/>
      <c r="AS128" s="104">
        <f>SUM(AS127,AS123,AS119,AS115,AS111,AS107,AS103,AS99,AS95,AS91,AS87,AS83,AS79,AS75,AS71,AS67,AS63,AS59,AS55,AS51,AS47,AS43,AS39,AS35,AS31,AS27,AS23,AS19,AS15,AS11,AS7)</f>
        <v>16605.46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  <row r="131" spans="37:37" x14ac:dyDescent="0.2">
      <c r="AK131" s="79"/>
    </row>
    <row r="132" spans="37:37" x14ac:dyDescent="0.2">
      <c r="AK132" s="79"/>
    </row>
  </sheetData>
  <protectedRanges>
    <protectedRange sqref="Q2:Q3 V2:V3 X2:X3 Z2:Z3 AP2:AQ1048576 O2:O3 T2:T3 AG2:AG3 AK2:AK1048576 AD2:AE3 AD128:AE1048576 O128:O1048576 Q128:Q1048576 T128:T1048576 V128:V1048576 X128:X1048576 Z128:Z1048576 AG128:AG1048576 M2:M1048576" name="Range1_1_1_1_1_1_1_1_1"/>
    <protectedRange sqref="AH3:AJ3 AH7:AJ7 AH129:AJ1048576 AI2:AJ2 AH4:AI6 AJ127:AJ128 AI128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A3:AB3 AA128:AB1048576" name="Range1_1_1_1_1_1_1_1_1_1"/>
    <protectedRange sqref="AB4:AB127" name="Range1_1_1_1_1_2_2_1_1"/>
    <protectedRange sqref="Q1 V1 X1 Z1 AP1:AQ1 O1 T1 AG1 AK1 AD1:AE1 M1" name="Range1_1_1_1_1_1_1_1_1_2"/>
    <protectedRange sqref="AI1:AJ1" name="Range1_1_1_1_1_1_1_1"/>
    <protectedRange sqref="AB1" name="Range1_1_1_1_1_1_1_1_1_1_1_1"/>
  </protectedRanges>
  <mergeCells count="36">
    <mergeCell ref="A124:A127"/>
    <mergeCell ref="A104:A107"/>
    <mergeCell ref="A108:A111"/>
    <mergeCell ref="A112:A115"/>
    <mergeCell ref="A116:A119"/>
    <mergeCell ref="A120:A123"/>
    <mergeCell ref="A100:A103"/>
    <mergeCell ref="A40:A43"/>
    <mergeCell ref="A44:A47"/>
    <mergeCell ref="A88:A91"/>
    <mergeCell ref="A92:A95"/>
    <mergeCell ref="A96:A99"/>
    <mergeCell ref="A48:A51"/>
    <mergeCell ref="A52:A55"/>
    <mergeCell ref="A56:A59"/>
    <mergeCell ref="A60:A63"/>
    <mergeCell ref="A64:A67"/>
    <mergeCell ref="A68:A71"/>
    <mergeCell ref="A76:A79"/>
    <mergeCell ref="A80:A83"/>
    <mergeCell ref="A84:A87"/>
    <mergeCell ref="A72:A75"/>
    <mergeCell ref="AZ1:BA1"/>
    <mergeCell ref="AX1:AY1"/>
    <mergeCell ref="A32:A35"/>
    <mergeCell ref="A36:A39"/>
    <mergeCell ref="C1:C2"/>
    <mergeCell ref="A20:A23"/>
    <mergeCell ref="A4:A7"/>
    <mergeCell ref="A8:A11"/>
    <mergeCell ref="A12:A15"/>
    <mergeCell ref="A16:A19"/>
    <mergeCell ref="A1:A2"/>
    <mergeCell ref="B1:B2"/>
    <mergeCell ref="A24:A27"/>
    <mergeCell ref="A28:A3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3C89-3F58-4919-AB09-15794F45F781}">
  <dimension ref="A1:BA132"/>
  <sheetViews>
    <sheetView zoomScale="110" zoomScaleNormal="110" workbookViewId="0">
      <pane xSplit="3" ySplit="1" topLeftCell="D25" activePane="bottomRight" state="frozen"/>
      <selection activeCell="AJ33" sqref="AJ33"/>
      <selection pane="topRight" activeCell="AJ33" sqref="AJ33"/>
      <selection pane="bottomLeft" activeCell="AJ33" sqref="AJ33"/>
      <selection pane="bottomRight" activeCell="D1" sqref="A1:XFD1"/>
    </sheetView>
  </sheetViews>
  <sheetFormatPr defaultColWidth="9.140625" defaultRowHeight="12.75" x14ac:dyDescent="0.2"/>
  <cols>
    <col min="1" max="1" width="3.28515625" style="78" bestFit="1" customWidth="1"/>
    <col min="2" max="2" width="5.140625" style="21" customWidth="1"/>
    <col min="3" max="3" width="12.85546875" style="31" customWidth="1"/>
    <col min="4" max="4" width="13.5703125" style="31" customWidth="1"/>
    <col min="5" max="5" width="11.28515625" style="31" bestFit="1" customWidth="1"/>
    <col min="6" max="6" width="11.28515625" style="31" customWidth="1"/>
    <col min="7" max="7" width="11.28515625" style="80" customWidth="1"/>
    <col min="8" max="8" width="9.85546875" style="31" customWidth="1"/>
    <col min="9" max="9" width="13.42578125" style="31" bestFit="1" customWidth="1"/>
    <col min="10" max="10" width="12.7109375" style="80" customWidth="1"/>
    <col min="11" max="11" width="13" style="31" customWidth="1"/>
    <col min="12" max="12" width="14.5703125" style="31" customWidth="1"/>
    <col min="13" max="13" width="12.5703125" style="31" customWidth="1"/>
    <col min="14" max="14" width="8.5703125" style="31" bestFit="1" customWidth="1"/>
    <col min="15" max="15" width="10.7109375" style="31" hidden="1" customWidth="1"/>
    <col min="16" max="16" width="7.7109375" style="31" bestFit="1" customWidth="1"/>
    <col min="17" max="17" width="11.85546875" style="31" hidden="1" customWidth="1"/>
    <col min="18" max="18" width="7.7109375" style="31" bestFit="1" customWidth="1"/>
    <col min="19" max="19" width="13.5703125" style="31" customWidth="1"/>
    <col min="20" max="20" width="8.42578125" style="31" hidden="1" customWidth="1"/>
    <col min="21" max="21" width="10.5703125" style="31" customWidth="1"/>
    <col min="22" max="22" width="6.7109375" style="31" hidden="1" customWidth="1"/>
    <col min="23" max="23" width="10" style="31" customWidth="1"/>
    <col min="24" max="24" width="7.42578125" style="31" hidden="1" customWidth="1"/>
    <col min="25" max="25" width="9.85546875" style="31" customWidth="1"/>
    <col min="26" max="26" width="14.42578125" style="31" hidden="1" customWidth="1"/>
    <col min="27" max="27" width="14.42578125" style="154" customWidth="1"/>
    <col min="28" max="28" width="14.42578125" style="31" hidden="1" customWidth="1"/>
    <col min="29" max="29" width="12.28515625" style="31" customWidth="1"/>
    <col min="30" max="30" width="6.85546875" style="31" hidden="1" customWidth="1"/>
    <col min="31" max="31" width="9.28515625" style="31" hidden="1" customWidth="1"/>
    <col min="32" max="32" width="12.140625" style="31" customWidth="1"/>
    <col min="33" max="33" width="12.28515625" style="31" hidden="1" customWidth="1"/>
    <col min="34" max="34" width="15" style="79" customWidth="1"/>
    <col min="35" max="35" width="15" style="81" hidden="1" customWidth="1"/>
    <col min="36" max="36" width="13.85546875" style="31" customWidth="1"/>
    <col min="37" max="37" width="10" style="31" customWidth="1"/>
    <col min="38" max="38" width="12" style="31" customWidth="1"/>
    <col min="39" max="39" width="11.5703125" style="80" customWidth="1"/>
    <col min="40" max="40" width="12.28515625" style="81" bestFit="1" customWidth="1"/>
    <col min="41" max="41" width="12.28515625" style="81" customWidth="1"/>
    <col min="42" max="42" width="11.7109375" style="31" bestFit="1" customWidth="1"/>
    <col min="43" max="43" width="11.7109375" style="140" customWidth="1"/>
    <col min="44" max="44" width="11.85546875" style="31" customWidth="1"/>
    <col min="45" max="45" width="12" style="107" customWidth="1"/>
    <col min="46" max="46" width="11.5703125" style="108" customWidth="1"/>
    <col min="47" max="47" width="11.570312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Март!AU127</f>
        <v>1476.6599999999992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10" t="s">
        <v>53</v>
      </c>
      <c r="D4" s="11">
        <v>4602</v>
      </c>
      <c r="E4" s="11">
        <v>0</v>
      </c>
      <c r="F4" s="11">
        <v>14430</v>
      </c>
      <c r="G4" s="12">
        <v>0.6</v>
      </c>
      <c r="H4" s="12">
        <v>3.8</v>
      </c>
      <c r="I4" s="11">
        <v>15205</v>
      </c>
      <c r="J4" s="12">
        <v>6.9</v>
      </c>
      <c r="K4" s="11">
        <v>14883</v>
      </c>
      <c r="L4" s="13">
        <v>6.5000000000000002E-2</v>
      </c>
      <c r="M4" s="23">
        <f>ROUND(K4*(1-L4),0)</f>
        <v>13916</v>
      </c>
      <c r="N4" s="14">
        <v>0.60599999999999998</v>
      </c>
      <c r="O4" s="24">
        <f>M4*N4</f>
        <v>8433.0959999999995</v>
      </c>
      <c r="P4" s="13">
        <v>0.33500000000000002</v>
      </c>
      <c r="Q4" s="24">
        <f>M4*P4</f>
        <v>4661.8600000000006</v>
      </c>
      <c r="R4" s="15">
        <v>5.8999999999999997E-2</v>
      </c>
      <c r="S4" s="142">
        <v>0.24590000000000001</v>
      </c>
      <c r="T4" s="24">
        <f>M4*R4</f>
        <v>821.04399999999998</v>
      </c>
      <c r="U4" s="25">
        <v>0.251</v>
      </c>
      <c r="V4" s="24">
        <f>M4*U4</f>
        <v>3492.9160000000002</v>
      </c>
      <c r="W4" s="15">
        <v>0.47399999999999998</v>
      </c>
      <c r="X4" s="24">
        <f>M4*W4</f>
        <v>6596.1839999999993</v>
      </c>
      <c r="Y4" s="15">
        <v>0.43</v>
      </c>
      <c r="Z4" s="124">
        <f>Y4*M4</f>
        <v>5983.88</v>
      </c>
      <c r="AA4" s="145">
        <v>2.7399999999999998E-3</v>
      </c>
      <c r="AB4" s="18">
        <f>M4*AA4</f>
        <v>38.129839999999994</v>
      </c>
      <c r="AC4" s="16">
        <v>2.7100000000000002E-3</v>
      </c>
      <c r="AD4" s="18">
        <f>M4*AC4</f>
        <v>37.712360000000004</v>
      </c>
      <c r="AE4" s="26">
        <f>IF(M4&gt;0,(AG4+AP4)/M4,0)</f>
        <v>2.3501189134808856E-3</v>
      </c>
      <c r="AF4" s="16">
        <v>2.9E-4</v>
      </c>
      <c r="AG4" s="23"/>
      <c r="AH4" s="114">
        <v>0.21060000000000001</v>
      </c>
      <c r="AI4" s="29">
        <f>AL4*(1-AM4)*AH4</f>
        <v>31.478592600000002</v>
      </c>
      <c r="AJ4" s="27">
        <f>IF(AND(AH4&gt;0,AF4&gt;0,AC4&gt;0),((AC4-AF4)*AH4)/((AH4-AF4)*AC4),0)</f>
        <v>0.89422028736002268</v>
      </c>
      <c r="AK4" s="59">
        <f t="shared" ref="AK4:AK35" si="0">IF(AND(AE4&gt;0,AN4&gt;0,AF4&gt;0),((AN4*(AE4-AF4))/(AE4*(AN4-AF4))),0)</f>
        <v>0.87776538899865464</v>
      </c>
      <c r="AL4" s="11">
        <v>163</v>
      </c>
      <c r="AM4" s="13">
        <v>8.3000000000000004E-2</v>
      </c>
      <c r="AN4" s="14">
        <v>0.21879999999999999</v>
      </c>
      <c r="AO4" s="130">
        <v>0.22389999999999999</v>
      </c>
      <c r="AP4" s="29">
        <f>AL4*(1-AM4)*AN4</f>
        <v>32.704254800000001</v>
      </c>
      <c r="AQ4" s="131">
        <f>AL4*(1-AM4)*AO4</f>
        <v>33.4665569</v>
      </c>
      <c r="AR4" s="18">
        <v>1.6</v>
      </c>
      <c r="AS4" s="18">
        <v>1080.06</v>
      </c>
      <c r="AT4" s="110">
        <f>AT3+AL4-AS4</f>
        <v>559.59999999999923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45" t="s">
        <v>50</v>
      </c>
      <c r="D5" s="33">
        <v>19488</v>
      </c>
      <c r="E5" s="33">
        <v>4</v>
      </c>
      <c r="F5" s="33">
        <v>15620</v>
      </c>
      <c r="G5" s="34">
        <v>0.4</v>
      </c>
      <c r="H5" s="34">
        <v>4.3</v>
      </c>
      <c r="I5" s="33">
        <v>15528</v>
      </c>
      <c r="J5" s="34">
        <v>6.6</v>
      </c>
      <c r="K5" s="33">
        <v>14730</v>
      </c>
      <c r="L5" s="35">
        <v>7.0000000000000007E-2</v>
      </c>
      <c r="M5" s="36">
        <f>ROUND(K5*(1-L5),0)</f>
        <v>13699</v>
      </c>
      <c r="N5" s="37">
        <v>0.59399999999999997</v>
      </c>
      <c r="O5" s="24">
        <f>M5*N5</f>
        <v>8137.2059999999992</v>
      </c>
      <c r="P5" s="35">
        <v>0.16900000000000001</v>
      </c>
      <c r="Q5" s="24">
        <f>M5*P5</f>
        <v>2315.1310000000003</v>
      </c>
      <c r="R5" s="38">
        <v>0.23699999999999999</v>
      </c>
      <c r="S5" s="134">
        <v>0.23469999999999999</v>
      </c>
      <c r="T5" s="24">
        <f>M5*R5</f>
        <v>3246.663</v>
      </c>
      <c r="U5" s="27">
        <v>0.245</v>
      </c>
      <c r="V5" s="24">
        <f>M5*U5</f>
        <v>3356.2550000000001</v>
      </c>
      <c r="W5" s="38">
        <v>0.47499999999999998</v>
      </c>
      <c r="X5" s="24">
        <f>M5*W5</f>
        <v>6507.0249999999996</v>
      </c>
      <c r="Y5" s="38">
        <v>0.42</v>
      </c>
      <c r="Z5" s="24">
        <f>Y5*M5</f>
        <v>5753.58</v>
      </c>
      <c r="AA5" s="146">
        <v>2.5000000000000001E-3</v>
      </c>
      <c r="AB5" s="18">
        <f>M5*AA5</f>
        <v>34.247500000000002</v>
      </c>
      <c r="AC5" s="39">
        <v>2.48E-3</v>
      </c>
      <c r="AD5" s="17">
        <f>M5*AC5</f>
        <v>33.973520000000001</v>
      </c>
      <c r="AE5" s="26">
        <f>IF(M5&gt;0,(AG5+AP5)/M5,0)</f>
        <v>2.2924493758668518E-3</v>
      </c>
      <c r="AF5" s="39">
        <v>2.9E-4</v>
      </c>
      <c r="AG5" s="36"/>
      <c r="AH5" s="27">
        <v>0.21049999999999999</v>
      </c>
      <c r="AI5" s="40">
        <f>AL5*(1-AM5)*AH5</f>
        <v>29.276340000000001</v>
      </c>
      <c r="AJ5" s="27">
        <f>IF(AND(AH5&gt;0,AF5&gt;0,AC5&gt;0),((AC5-AF5)*AH5)/((AH5-AF5)*AC5),0)</f>
        <v>0.88428276792332094</v>
      </c>
      <c r="AK5" s="28">
        <f t="shared" si="0"/>
        <v>0.87462104718073164</v>
      </c>
      <c r="AL5" s="33">
        <v>152</v>
      </c>
      <c r="AM5" s="35">
        <v>8.5000000000000006E-2</v>
      </c>
      <c r="AN5" s="37">
        <v>0.2258</v>
      </c>
      <c r="AO5" s="132">
        <v>0.2321</v>
      </c>
      <c r="AP5" s="40">
        <f>AL5*(1-AM5)*AN5</f>
        <v>31.404264000000001</v>
      </c>
      <c r="AQ5" s="133">
        <f>AL5*(1-AM5)*AO5</f>
        <v>32.280468000000006</v>
      </c>
      <c r="AR5" s="41">
        <v>1.55</v>
      </c>
      <c r="AS5" s="41"/>
      <c r="AT5" s="110">
        <f>AT4+AL5-AS5</f>
        <v>711.59999999999923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10" t="s">
        <v>52</v>
      </c>
      <c r="D6" s="42">
        <v>21400</v>
      </c>
      <c r="E6" s="42">
        <v>1</v>
      </c>
      <c r="F6" s="42">
        <v>16849</v>
      </c>
      <c r="G6" s="36">
        <v>0.4</v>
      </c>
      <c r="H6" s="36">
        <v>3.7</v>
      </c>
      <c r="I6" s="42">
        <v>17398</v>
      </c>
      <c r="J6" s="36">
        <v>6.1</v>
      </c>
      <c r="K6" s="42">
        <v>14716</v>
      </c>
      <c r="L6" s="38">
        <v>6.0999999999999999E-2</v>
      </c>
      <c r="M6" s="36">
        <f>ROUND(K6*(1-L6),0)</f>
        <v>13818</v>
      </c>
      <c r="N6" s="27">
        <v>0.65300000000000002</v>
      </c>
      <c r="O6" s="24">
        <f>M6*N6</f>
        <v>9023.1540000000005</v>
      </c>
      <c r="P6" s="38">
        <v>0.215</v>
      </c>
      <c r="Q6" s="24">
        <f>M6*P6</f>
        <v>2970.87</v>
      </c>
      <c r="R6" s="38">
        <v>0.13200000000000001</v>
      </c>
      <c r="S6" s="134">
        <v>0.2268</v>
      </c>
      <c r="T6" s="24">
        <f>M6*R6</f>
        <v>1823.9760000000001</v>
      </c>
      <c r="U6" s="27">
        <v>0.22500000000000001</v>
      </c>
      <c r="V6" s="24">
        <f>M6*U6</f>
        <v>3109.05</v>
      </c>
      <c r="W6" s="38">
        <v>0.505</v>
      </c>
      <c r="X6" s="24">
        <f>M6*W6</f>
        <v>6978.09</v>
      </c>
      <c r="Y6" s="38">
        <v>0.42</v>
      </c>
      <c r="Z6" s="24">
        <f>Y6*M6</f>
        <v>5803.5599999999995</v>
      </c>
      <c r="AA6" s="147">
        <v>2.5699999999999998E-3</v>
      </c>
      <c r="AB6" s="148">
        <f>M6*AA6</f>
        <v>35.512259999999998</v>
      </c>
      <c r="AC6" s="46">
        <v>2.5100000000000001E-3</v>
      </c>
      <c r="AD6" s="17">
        <f>M6*AC6</f>
        <v>34.68318</v>
      </c>
      <c r="AE6" s="26">
        <f>IF(M6&gt;0,(AG6+AP6)/M6,0)</f>
        <v>2.2860848169054858E-3</v>
      </c>
      <c r="AF6" s="46">
        <v>2.9E-4</v>
      </c>
      <c r="AG6" s="36"/>
      <c r="AH6" s="27">
        <v>0.20569999999999999</v>
      </c>
      <c r="AI6" s="40">
        <f>AL6*(1-AM6)*AH6</f>
        <v>30.279040000000002</v>
      </c>
      <c r="AJ6" s="27">
        <f>IF(AND(AH6&gt;0,AF6&gt;0,AC6&gt;0),((AC6-AF6)*AH6)/((AH6-AF6)*AC6),0)</f>
        <v>0.8857108443689824</v>
      </c>
      <c r="AK6" s="28">
        <f t="shared" si="0"/>
        <v>0.87432708713302354</v>
      </c>
      <c r="AL6" s="42">
        <v>160</v>
      </c>
      <c r="AM6" s="38">
        <v>0.08</v>
      </c>
      <c r="AN6" s="27">
        <v>0.21460000000000001</v>
      </c>
      <c r="AO6" s="134">
        <v>0.222</v>
      </c>
      <c r="AP6" s="40">
        <f>AL6*(1-AM6)*AN6</f>
        <v>31.589120000000005</v>
      </c>
      <c r="AQ6" s="135">
        <f>AL6*(1-AM6)*AO6</f>
        <v>32.678400000000003</v>
      </c>
      <c r="AR6" s="17">
        <v>1.5</v>
      </c>
      <c r="AS6" s="17"/>
      <c r="AT6" s="110">
        <f>AT5+AL6-AS6</f>
        <v>871.59999999999923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45490</v>
      </c>
      <c r="E7" s="50"/>
      <c r="F7" s="50">
        <f>SUM(F4:F6)</f>
        <v>46899</v>
      </c>
      <c r="G7" s="51"/>
      <c r="H7" s="51"/>
      <c r="I7" s="50">
        <f>SUM(I4:I6)</f>
        <v>48131</v>
      </c>
      <c r="J7" s="51"/>
      <c r="K7" s="50">
        <f>SUM(K4:K6)</f>
        <v>44329</v>
      </c>
      <c r="L7" s="20">
        <f>IF(K7&gt;0,(K4*L4+K5*L5+K6*L6)/K7,0)</f>
        <v>6.5333551399760881E-2</v>
      </c>
      <c r="M7" s="51">
        <f>M4+M5+M6</f>
        <v>41433</v>
      </c>
      <c r="N7" s="52">
        <f>IF(M7&gt;0,O7/M7,0)</f>
        <v>0.61770704510897112</v>
      </c>
      <c r="O7" s="53">
        <f>O4+O5+O6</f>
        <v>25593.455999999998</v>
      </c>
      <c r="P7" s="20">
        <f>IF(M7&gt;0,Q7/M7,0)</f>
        <v>0.24009511741848288</v>
      </c>
      <c r="Q7" s="53">
        <f>Q4+Q5+Q6</f>
        <v>9947.8610000000008</v>
      </c>
      <c r="R7" s="20">
        <f>IF(M7&gt;0,T7/M7,0)</f>
        <v>0.14219783747254605</v>
      </c>
      <c r="S7" s="136"/>
      <c r="T7" s="53">
        <f>T4+T5+T6</f>
        <v>5891.683</v>
      </c>
      <c r="U7" s="20">
        <f>IF(M7&gt;0,V7/M7,0)</f>
        <v>0.24034515965534722</v>
      </c>
      <c r="V7" s="53">
        <f>V4+V5+V6</f>
        <v>9958.2210000000014</v>
      </c>
      <c r="W7" s="20">
        <f>IF(M7&gt;0,X7/M7,0)</f>
        <v>0.48466920087852677</v>
      </c>
      <c r="X7" s="53">
        <f>X4+X5+X6</f>
        <v>20081.298999999999</v>
      </c>
      <c r="Y7" s="20">
        <f>IF(M7&gt;0,Z7/M7,0)</f>
        <v>0.4233586754519344</v>
      </c>
      <c r="Z7" s="53">
        <f>Z4+Z5+Z6</f>
        <v>17541.019999999997</v>
      </c>
      <c r="AA7" s="152">
        <f>IF(M7&gt;0,AB7/M7,0)</f>
        <v>2.6039533705017738E-3</v>
      </c>
      <c r="AB7" s="55">
        <f>SUM(AB4:AB6)</f>
        <v>107.8896</v>
      </c>
      <c r="AC7" s="54">
        <f>IF(M7&gt;0,AD7/M7,0)</f>
        <v>2.5672546038182122E-3</v>
      </c>
      <c r="AD7" s="55">
        <f>SUM(AD4:AD6)</f>
        <v>106.36905999999999</v>
      </c>
      <c r="AE7" s="54">
        <f>IF(M7&gt;0,(AE4*M4+AE5*M5+AE6*M6)/M7,0)</f>
        <v>2.3096961069678759E-3</v>
      </c>
      <c r="AF7" s="54">
        <f>IF(K7&gt;0,(K4*AF4+K5*AF5+K6*AF6)/K7,0)</f>
        <v>2.9E-4</v>
      </c>
      <c r="AG7" s="51">
        <f>SUM(AG4:AG6)</f>
        <v>0</v>
      </c>
      <c r="AH7" s="52">
        <f>IF(K7&gt;0,(K4*AH4+K5*AH5+K6*AH6)/K7,0)</f>
        <v>0.20894010692774481</v>
      </c>
      <c r="AI7" s="57">
        <f>SUM(AI4:AI6)</f>
        <v>91.033972599999998</v>
      </c>
      <c r="AJ7" s="52">
        <f>IF(AND(AD7&gt;0),((AD4*AJ4+AD5*AJ5+AD6*AJ6)/AD7),0)</f>
        <v>0.88827168672097256</v>
      </c>
      <c r="AK7" s="56">
        <f t="shared" si="0"/>
        <v>0.87559796312508198</v>
      </c>
      <c r="AL7" s="50">
        <f>SUM(AL4:AL6)</f>
        <v>475</v>
      </c>
      <c r="AM7" s="20">
        <f>IF(AL7&gt;0,(AM4*AL4+AM5*AL5+AM6*AL6)/AL7,0)</f>
        <v>8.262947368421053E-2</v>
      </c>
      <c r="AN7" s="52">
        <f>IF(K7&gt;0,(AN4*K4+AN5*K5+AN6*K6)/K7,0)</f>
        <v>0.2197317331769271</v>
      </c>
      <c r="AO7" s="136">
        <f>IF(K7&gt;0,(AO4*K4+AO5*K5+AO6*K6)/K7,0)</f>
        <v>0.22599401520449366</v>
      </c>
      <c r="AP7" s="57">
        <f>SUM(AP4:AP6)</f>
        <v>95.697638800000007</v>
      </c>
      <c r="AQ7" s="137">
        <f>SUM(AQ4:AQ6)</f>
        <v>98.425424900000024</v>
      </c>
      <c r="AR7" s="55"/>
      <c r="AS7" s="55">
        <f>SUM(AS4:AS6)</f>
        <v>1080.06</v>
      </c>
      <c r="AT7" s="102"/>
      <c r="AU7" s="103">
        <f>AT6</f>
        <v>871.59999999999923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53</v>
      </c>
      <c r="D8" s="11">
        <v>3632</v>
      </c>
      <c r="E8" s="11">
        <v>0</v>
      </c>
      <c r="F8" s="11">
        <v>13295</v>
      </c>
      <c r="G8" s="12">
        <v>0.4</v>
      </c>
      <c r="H8" s="12">
        <v>3.6</v>
      </c>
      <c r="I8" s="11">
        <v>14222</v>
      </c>
      <c r="J8" s="12">
        <v>6.5</v>
      </c>
      <c r="K8" s="11">
        <v>14524</v>
      </c>
      <c r="L8" s="13">
        <v>6.9000000000000006E-2</v>
      </c>
      <c r="M8" s="23">
        <f>ROUND(K8*(1-L8),0)</f>
        <v>13522</v>
      </c>
      <c r="N8" s="14">
        <v>0.63700000000000001</v>
      </c>
      <c r="O8" s="24">
        <f>M8*N8</f>
        <v>8613.514000000001</v>
      </c>
      <c r="P8" s="13">
        <v>0.20300000000000001</v>
      </c>
      <c r="Q8" s="24">
        <f>M8*P8</f>
        <v>2744.9660000000003</v>
      </c>
      <c r="R8" s="15">
        <v>0.16</v>
      </c>
      <c r="S8" s="143">
        <v>0.23150000000000001</v>
      </c>
      <c r="T8" s="24">
        <f>M8*R8</f>
        <v>2163.52</v>
      </c>
      <c r="U8" s="25">
        <v>0.218</v>
      </c>
      <c r="V8" s="24">
        <f>M8*U8</f>
        <v>2947.7959999999998</v>
      </c>
      <c r="W8" s="15">
        <v>0.51600000000000001</v>
      </c>
      <c r="X8" s="24">
        <f>M8*W8</f>
        <v>6977.3519999999999</v>
      </c>
      <c r="Y8" s="15">
        <v>0.42</v>
      </c>
      <c r="Z8" s="24">
        <f>Y8*M8</f>
        <v>5679.24</v>
      </c>
      <c r="AA8" s="145">
        <v>2.4099999999999998E-3</v>
      </c>
      <c r="AB8" s="18">
        <f>M8*AA8</f>
        <v>32.58802</v>
      </c>
      <c r="AC8" s="16">
        <v>2.3900000000000002E-3</v>
      </c>
      <c r="AD8" s="17">
        <f>M8*AC8</f>
        <v>32.31758</v>
      </c>
      <c r="AE8" s="26">
        <f>IF(M8&gt;0,(AG8+AP8)/M8,0)</f>
        <v>2.3084556722378349E-3</v>
      </c>
      <c r="AF8" s="16">
        <v>2.9999999999999997E-4</v>
      </c>
      <c r="AG8" s="23"/>
      <c r="AH8" s="114">
        <v>0.21060000000000001</v>
      </c>
      <c r="AI8" s="29">
        <f>AL8*(1-AM8)*AH8</f>
        <v>29.772943200000004</v>
      </c>
      <c r="AJ8" s="27">
        <f>IF(AND(AH8&gt;0,AF8&gt;0,AC8&gt;0),((AC8-AF8)*AH8)/((AH8-AF8)*AC8),0)</f>
        <v>0.87572445818585509</v>
      </c>
      <c r="AK8" s="59">
        <f t="shared" si="0"/>
        <v>0.87122672060647266</v>
      </c>
      <c r="AL8" s="11">
        <v>154</v>
      </c>
      <c r="AM8" s="13">
        <v>8.2000000000000003E-2</v>
      </c>
      <c r="AN8" s="14">
        <v>0.2208</v>
      </c>
      <c r="AO8" s="130">
        <v>0.22819999999999999</v>
      </c>
      <c r="AP8" s="29">
        <f>AL8*(1-AM8)*AN8</f>
        <v>31.214937600000003</v>
      </c>
      <c r="AQ8" s="131">
        <f>AL8*(1-AM8)*AO8</f>
        <v>32.2610904</v>
      </c>
      <c r="AR8" s="18">
        <v>1.5</v>
      </c>
      <c r="AS8" s="18">
        <v>509.86</v>
      </c>
      <c r="AT8" s="98">
        <f>AT6+AL8-AS8</f>
        <v>515.73999999999921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45" t="s">
        <v>50</v>
      </c>
      <c r="D9" s="33">
        <v>22768</v>
      </c>
      <c r="E9" s="33">
        <v>3</v>
      </c>
      <c r="F9" s="33">
        <v>16074</v>
      </c>
      <c r="G9" s="34">
        <v>0.4</v>
      </c>
      <c r="H9" s="34">
        <v>3.8</v>
      </c>
      <c r="I9" s="33">
        <v>16210</v>
      </c>
      <c r="J9" s="34">
        <v>5.9</v>
      </c>
      <c r="K9" s="33">
        <v>14572</v>
      </c>
      <c r="L9" s="35">
        <v>6.9000000000000006E-2</v>
      </c>
      <c r="M9" s="36">
        <f>ROUND(K9*(1-L9),0)</f>
        <v>13567</v>
      </c>
      <c r="N9" s="37">
        <v>0.61799999999999999</v>
      </c>
      <c r="O9" s="24">
        <f>M9*N9</f>
        <v>8384.405999999999</v>
      </c>
      <c r="P9" s="35">
        <v>0.216</v>
      </c>
      <c r="Q9" s="24">
        <f>M9*P9</f>
        <v>2930.4719999999998</v>
      </c>
      <c r="R9" s="38">
        <v>0.16600000000000001</v>
      </c>
      <c r="S9" s="134">
        <v>0.23219999999999999</v>
      </c>
      <c r="T9" s="24">
        <f>M9*R9</f>
        <v>2252.1220000000003</v>
      </c>
      <c r="U9" s="27">
        <v>0.23799999999999999</v>
      </c>
      <c r="V9" s="24">
        <f>M9*U9</f>
        <v>3228.9459999999999</v>
      </c>
      <c r="W9" s="38">
        <v>0.47199999999999998</v>
      </c>
      <c r="X9" s="24">
        <f>M9*W9</f>
        <v>6403.6239999999998</v>
      </c>
      <c r="Y9" s="38">
        <v>0.41</v>
      </c>
      <c r="Z9" s="24">
        <f>Y9*M9</f>
        <v>5562.4699999999993</v>
      </c>
      <c r="AA9" s="146">
        <v>2.5400000000000002E-3</v>
      </c>
      <c r="AB9" s="18">
        <f>M9*AA9</f>
        <v>34.460180000000001</v>
      </c>
      <c r="AC9" s="39">
        <v>2.5100000000000001E-3</v>
      </c>
      <c r="AD9" s="17">
        <f>M9*AC9</f>
        <v>34.053170000000001</v>
      </c>
      <c r="AE9" s="26">
        <f>IF(M9&gt;0,(AG9+AP9)/M9,0)</f>
        <v>2.3672888626815065E-3</v>
      </c>
      <c r="AF9" s="39">
        <v>2.9E-4</v>
      </c>
      <c r="AG9" s="36"/>
      <c r="AH9" s="27">
        <v>0.2142</v>
      </c>
      <c r="AI9" s="40">
        <f>AL9*(1-AM9)*AH9</f>
        <v>31.427423999999998</v>
      </c>
      <c r="AJ9" s="27">
        <f>IF(AND(AH9&gt;0,AF9&gt;0,AC9&gt;0),((AC9-AF9)*AH9)/((AH9-AF9)*AC9),0)</f>
        <v>0.88566122588324658</v>
      </c>
      <c r="AK9" s="28">
        <f t="shared" si="0"/>
        <v>0.87866105003572459</v>
      </c>
      <c r="AL9" s="33">
        <v>160</v>
      </c>
      <c r="AM9" s="35">
        <v>8.3000000000000004E-2</v>
      </c>
      <c r="AN9" s="37">
        <v>0.21890000000000001</v>
      </c>
      <c r="AO9" s="132">
        <v>0.2268</v>
      </c>
      <c r="AP9" s="40">
        <f>AL9*(1-AM9)*AN9</f>
        <v>32.117007999999998</v>
      </c>
      <c r="AQ9" s="133">
        <f>AL9*(1-AM9)*AO9</f>
        <v>33.276096000000003</v>
      </c>
      <c r="AR9" s="41">
        <v>1.55</v>
      </c>
      <c r="AS9" s="41"/>
      <c r="AT9" s="110">
        <f>AT8+AL9-AS9</f>
        <v>675.73999999999921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10" t="s">
        <v>52</v>
      </c>
      <c r="D10" s="42">
        <v>17600</v>
      </c>
      <c r="E10" s="42">
        <v>1</v>
      </c>
      <c r="F10" s="42">
        <v>17371</v>
      </c>
      <c r="G10" s="36">
        <v>0.7</v>
      </c>
      <c r="H10" s="36">
        <v>3.3</v>
      </c>
      <c r="I10" s="42">
        <v>17632</v>
      </c>
      <c r="J10" s="36">
        <v>5.4</v>
      </c>
      <c r="K10" s="42">
        <v>15050</v>
      </c>
      <c r="L10" s="38">
        <v>6.5000000000000002E-2</v>
      </c>
      <c r="M10" s="36">
        <f>ROUND(K10*(1-L10),0)</f>
        <v>14072</v>
      </c>
      <c r="N10" s="27">
        <v>0.57299999999999995</v>
      </c>
      <c r="O10" s="24">
        <f>M10*N10</f>
        <v>8063.2559999999994</v>
      </c>
      <c r="P10" s="38">
        <v>0.26300000000000001</v>
      </c>
      <c r="Q10" s="24">
        <f>M10*P10</f>
        <v>3700.9360000000001</v>
      </c>
      <c r="R10" s="38">
        <v>0.16400000000000001</v>
      </c>
      <c r="S10" s="134">
        <v>0.2026</v>
      </c>
      <c r="T10" s="24">
        <f>M10*R10</f>
        <v>2307.808</v>
      </c>
      <c r="U10" s="27">
        <v>0.247</v>
      </c>
      <c r="V10" s="24">
        <f>M10*U10</f>
        <v>3475.7840000000001</v>
      </c>
      <c r="W10" s="38">
        <v>0.48399999999999999</v>
      </c>
      <c r="X10" s="24">
        <f>M10*W10</f>
        <v>6810.848</v>
      </c>
      <c r="Y10" s="38">
        <v>0.4</v>
      </c>
      <c r="Z10" s="24">
        <f>Y10*M10</f>
        <v>5628.8</v>
      </c>
      <c r="AA10" s="147">
        <v>2.48E-3</v>
      </c>
      <c r="AB10" s="148">
        <f>M10*AA10</f>
        <v>34.898560000000003</v>
      </c>
      <c r="AC10" s="46">
        <v>2.49E-3</v>
      </c>
      <c r="AD10" s="17">
        <f>M10*AC10</f>
        <v>35.039279999999998</v>
      </c>
      <c r="AE10" s="26">
        <f>IF(M10&gt;0,(AG10+AP10)/M10,0)</f>
        <v>2.3631063104036384E-3</v>
      </c>
      <c r="AF10" s="46">
        <v>2.9999999999999997E-4</v>
      </c>
      <c r="AG10" s="36"/>
      <c r="AH10" s="27">
        <v>0.21049999999999999</v>
      </c>
      <c r="AI10" s="40">
        <f>AL10*(1-AM10)*AH10</f>
        <v>30.918239999999997</v>
      </c>
      <c r="AJ10" s="27">
        <f>IF(AND(AH10&gt;0,AF10&gt;0,AC10&gt;0),((AC10-AF10)*AH10)/((AH10-AF10)*AC10),0)</f>
        <v>0.88077333119347034</v>
      </c>
      <c r="AK10" s="28">
        <f t="shared" si="0"/>
        <v>0.87420685508465512</v>
      </c>
      <c r="AL10" s="42">
        <v>160</v>
      </c>
      <c r="AM10" s="38">
        <v>8.2000000000000003E-2</v>
      </c>
      <c r="AN10" s="27">
        <v>0.22639999999999999</v>
      </c>
      <c r="AO10" s="134">
        <v>0.23</v>
      </c>
      <c r="AP10" s="40">
        <f>AL10*(1-AM10)*AN10</f>
        <v>33.253631999999996</v>
      </c>
      <c r="AQ10" s="135">
        <f>AL10*(1-AM10)*AO10</f>
        <v>33.782400000000003</v>
      </c>
      <c r="AR10" s="17">
        <v>1.5</v>
      </c>
      <c r="AS10" s="17"/>
      <c r="AT10" s="110">
        <f>AT9+AL10-AS10</f>
        <v>835.73999999999921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>SUM(D8:D10)</f>
        <v>44000</v>
      </c>
      <c r="E11" s="50"/>
      <c r="F11" s="50">
        <f>SUM(F8:F10)</f>
        <v>46740</v>
      </c>
      <c r="G11" s="51"/>
      <c r="H11" s="51"/>
      <c r="I11" s="50">
        <f>SUM(I8:I10)</f>
        <v>48064</v>
      </c>
      <c r="J11" s="51"/>
      <c r="K11" s="50">
        <f>SUM(K8:K10)</f>
        <v>44146</v>
      </c>
      <c r="L11" s="20">
        <f>IF(K11&gt;0,(K8*L8+K9*L9+K10*L10)/K11,0)</f>
        <v>6.7636343043537356E-2</v>
      </c>
      <c r="M11" s="51">
        <f>M8+M9+M10</f>
        <v>41161</v>
      </c>
      <c r="N11" s="52">
        <f>IF(M11&gt;0,O11/M11,0)</f>
        <v>0.60885731639173002</v>
      </c>
      <c r="O11" s="53">
        <f>O8+O9+O10</f>
        <v>25061.175999999999</v>
      </c>
      <c r="P11" s="20">
        <f>IF(M11&gt;0,Q11/M11,0)</f>
        <v>0.22779752678506351</v>
      </c>
      <c r="Q11" s="53">
        <f>Q8+Q9+Q10</f>
        <v>9376.3739999999998</v>
      </c>
      <c r="R11" s="20">
        <f>IF(M11&gt;0,T11/M11,0)</f>
        <v>0.16334515682320644</v>
      </c>
      <c r="S11" s="136"/>
      <c r="T11" s="53">
        <f>T8+T9+T10</f>
        <v>6723.45</v>
      </c>
      <c r="U11" s="20">
        <f>IF(M11&gt;0,V11/M11,0)</f>
        <v>0.23450659604965865</v>
      </c>
      <c r="V11" s="53">
        <f>V8+V9+V10</f>
        <v>9652.5259999999998</v>
      </c>
      <c r="W11" s="20">
        <f>IF(M11&gt;0,X11/M11,0)</f>
        <v>0.49055717791112946</v>
      </c>
      <c r="X11" s="53">
        <f>X8+X9+X10</f>
        <v>20191.824000000001</v>
      </c>
      <c r="Y11" s="20">
        <f>IF(M11&gt;0,Z11/M11,0)</f>
        <v>0.40986637836787249</v>
      </c>
      <c r="Z11" s="53">
        <f>Z8+Z9+Z10</f>
        <v>16870.509999999998</v>
      </c>
      <c r="AA11" s="152">
        <f>IF(M11&gt;0,AB11/M11,0)</f>
        <v>2.4767804475109936E-3</v>
      </c>
      <c r="AB11" s="55">
        <f>SUM(AB8:AB10)</f>
        <v>101.94676000000001</v>
      </c>
      <c r="AC11" s="54">
        <f>IF(M11&gt;0,AD11/M11,0)</f>
        <v>2.4637406768543038E-3</v>
      </c>
      <c r="AD11" s="55">
        <f>SUM(AD8:AD10)</f>
        <v>101.41003000000001</v>
      </c>
      <c r="AE11" s="54">
        <f>IF(M11&gt;0,(AE8*M8+AE9*M9+AE10*M10)/M11,0)</f>
        <v>2.3465313670707707E-3</v>
      </c>
      <c r="AF11" s="54">
        <f>IF(K11&gt;0,(K8*AF8+K9*AF9+K10*AF10)/K11,0)</f>
        <v>2.966991346894396E-4</v>
      </c>
      <c r="AG11" s="51">
        <f>SUM(AG8:AG10)</f>
        <v>0</v>
      </c>
      <c r="AH11" s="52">
        <f>IF(K11&gt;0,(K8*AH8+K9*AH9+K10*AH10)/K11,0)</f>
        <v>0.21175422008789019</v>
      </c>
      <c r="AI11" s="57">
        <f>SUM(AI8:AI10)</f>
        <v>92.1186072</v>
      </c>
      <c r="AJ11" s="52">
        <f>IF(AND(AD11&gt;0),((AD8*AJ8+AD9*AJ9+AD10*AJ10)/AD11),0)</f>
        <v>0.88080568451670271</v>
      </c>
      <c r="AK11" s="56">
        <f t="shared" si="0"/>
        <v>0.87472704557052838</v>
      </c>
      <c r="AL11" s="50">
        <f>SUM(AL8:AL10)</f>
        <v>474</v>
      </c>
      <c r="AM11" s="20">
        <f>IF(AL11&gt;0,(AM8*AL8+AM9*AL9+AM10*AL10)/AL11,0)</f>
        <v>8.2337552742616046E-2</v>
      </c>
      <c r="AN11" s="52">
        <f>IF(K11&gt;0,(AN8*K8+AN9*K9+AN10*K10)/K11,0)</f>
        <v>0.22208195533004121</v>
      </c>
      <c r="AO11" s="136">
        <f>IF(K11&gt;0,(AO8*K8+AO9*K9+AO10*K10)/K11,0)</f>
        <v>0.22835152448692972</v>
      </c>
      <c r="AP11" s="57">
        <f>SUM(AP8:AP10)</f>
        <v>96.585577599999993</v>
      </c>
      <c r="AQ11" s="137">
        <f>SUM(AQ8:AQ10)</f>
        <v>99.319586399999991</v>
      </c>
      <c r="AR11" s="55"/>
      <c r="AS11" s="55">
        <f>SUM(AS8:AS10)</f>
        <v>509.86</v>
      </c>
      <c r="AT11" s="102"/>
      <c r="AU11" s="103">
        <f>AT10</f>
        <v>835.73999999999921</v>
      </c>
      <c r="AV11" s="50">
        <f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10" t="s">
        <v>53</v>
      </c>
      <c r="D12" s="11">
        <v>5587</v>
      </c>
      <c r="E12" s="11">
        <v>0</v>
      </c>
      <c r="F12" s="11">
        <v>16822</v>
      </c>
      <c r="G12" s="12">
        <v>0.2</v>
      </c>
      <c r="H12" s="12">
        <v>3.8</v>
      </c>
      <c r="I12" s="11">
        <v>17441</v>
      </c>
      <c r="J12" s="12">
        <v>4.5999999999999996</v>
      </c>
      <c r="K12" s="11">
        <v>15141</v>
      </c>
      <c r="L12" s="13">
        <v>6.6000000000000003E-2</v>
      </c>
      <c r="M12" s="23">
        <f>ROUND(K12*(1-L12),0)</f>
        <v>14142</v>
      </c>
      <c r="N12" s="14">
        <v>0.63900000000000001</v>
      </c>
      <c r="O12" s="24">
        <f>M12*N12</f>
        <v>9036.7379999999994</v>
      </c>
      <c r="P12" s="13">
        <v>0.23799999999999999</v>
      </c>
      <c r="Q12" s="24">
        <f>M12*P12</f>
        <v>3365.7959999999998</v>
      </c>
      <c r="R12" s="15">
        <v>0.123</v>
      </c>
      <c r="S12" s="143">
        <v>0.21940000000000001</v>
      </c>
      <c r="T12" s="24">
        <f>M12*R12</f>
        <v>1739.4659999999999</v>
      </c>
      <c r="U12" s="25">
        <v>0.245</v>
      </c>
      <c r="V12" s="24">
        <f>M12*U12</f>
        <v>3464.79</v>
      </c>
      <c r="W12" s="15">
        <v>0.48599999999999999</v>
      </c>
      <c r="X12" s="24">
        <f>M12*W12</f>
        <v>6873.0119999999997</v>
      </c>
      <c r="Y12" s="15">
        <v>0.4</v>
      </c>
      <c r="Z12" s="24">
        <f>Y12*M12</f>
        <v>5656.8</v>
      </c>
      <c r="AA12" s="145">
        <v>2.7100000000000002E-3</v>
      </c>
      <c r="AB12" s="18">
        <f>M12*AA12</f>
        <v>38.324820000000003</v>
      </c>
      <c r="AC12" s="16">
        <v>2.5999999999999999E-3</v>
      </c>
      <c r="AD12" s="17">
        <f>M12*AC12</f>
        <v>36.769199999999998</v>
      </c>
      <c r="AE12" s="26">
        <f>IF(M12&gt;0,(AG12+AP12)/M12,0)</f>
        <v>2.5846405600339416E-3</v>
      </c>
      <c r="AF12" s="16">
        <v>2.9999999999999997E-4</v>
      </c>
      <c r="AG12" s="23"/>
      <c r="AH12" s="114">
        <v>0.20930000000000001</v>
      </c>
      <c r="AI12" s="29">
        <f>AL12*(1-AM12)*AH12</f>
        <v>33.971273700000005</v>
      </c>
      <c r="AJ12" s="27">
        <f>IF(AND(AH12&gt;0,AF12&gt;0,AC12&gt;0),((AC12-AF12)*AH12)/((AH12-AF12)*AC12),0)</f>
        <v>0.88588516746411483</v>
      </c>
      <c r="AK12" s="59">
        <f t="shared" si="0"/>
        <v>0.88510879898918482</v>
      </c>
      <c r="AL12" s="11">
        <v>177</v>
      </c>
      <c r="AM12" s="13">
        <v>8.3000000000000004E-2</v>
      </c>
      <c r="AN12" s="14">
        <v>0.22520000000000001</v>
      </c>
      <c r="AO12" s="130">
        <v>0.23139999999999999</v>
      </c>
      <c r="AP12" s="29">
        <f>AL12*(1-AM12)*AN12</f>
        <v>36.551986800000002</v>
      </c>
      <c r="AQ12" s="131">
        <f>AL12*(1-AM12)*AO12</f>
        <v>37.558302599999998</v>
      </c>
      <c r="AR12" s="18">
        <v>1.55</v>
      </c>
      <c r="AS12" s="18">
        <v>503.3</v>
      </c>
      <c r="AT12" s="98">
        <f>AT10+AL12-AS12+AU12</f>
        <v>478.57999999999919</v>
      </c>
      <c r="AU12" s="144">
        <v>-30.86</v>
      </c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45" t="s">
        <v>50</v>
      </c>
      <c r="D13" s="33">
        <v>19263</v>
      </c>
      <c r="E13" s="33">
        <v>6</v>
      </c>
      <c r="F13" s="33">
        <v>15933</v>
      </c>
      <c r="G13" s="34">
        <v>0.3</v>
      </c>
      <c r="H13" s="34">
        <v>3.8</v>
      </c>
      <c r="I13" s="33">
        <v>16358</v>
      </c>
      <c r="J13" s="34">
        <v>5.2</v>
      </c>
      <c r="K13" s="33">
        <v>16149</v>
      </c>
      <c r="L13" s="35">
        <v>6.5000000000000002E-2</v>
      </c>
      <c r="M13" s="36">
        <f>ROUND(K13*(1-L13),0)</f>
        <v>15099</v>
      </c>
      <c r="N13" s="37">
        <v>0.78</v>
      </c>
      <c r="O13" s="24">
        <f>M13*N13</f>
        <v>11777.220000000001</v>
      </c>
      <c r="P13" s="35">
        <v>0.183</v>
      </c>
      <c r="Q13" s="24">
        <f>M13*P13</f>
        <v>2763.1169999999997</v>
      </c>
      <c r="R13" s="38">
        <v>3.6999999999999998E-2</v>
      </c>
      <c r="S13" s="134">
        <v>0.21840000000000001</v>
      </c>
      <c r="T13" s="24">
        <f>M13*R13</f>
        <v>558.66300000000001</v>
      </c>
      <c r="U13" s="27">
        <v>0.245</v>
      </c>
      <c r="V13" s="24">
        <f>M13*U13</f>
        <v>3699.2550000000001</v>
      </c>
      <c r="W13" s="38">
        <v>0.48</v>
      </c>
      <c r="X13" s="24">
        <f>M13*W13</f>
        <v>7247.5199999999995</v>
      </c>
      <c r="Y13" s="38">
        <v>0.4</v>
      </c>
      <c r="Z13" s="24">
        <f>Y13*M13</f>
        <v>6039.6</v>
      </c>
      <c r="AA13" s="146">
        <v>2.6700000000000001E-3</v>
      </c>
      <c r="AB13" s="18">
        <f>M13*AA13</f>
        <v>40.314329999999998</v>
      </c>
      <c r="AC13" s="39">
        <v>2.66E-3</v>
      </c>
      <c r="AD13" s="17">
        <f>M13*AC13</f>
        <v>40.163339999999998</v>
      </c>
      <c r="AE13" s="26">
        <f>IF(M13&gt;0,(AG13+AP13)/M13,0)</f>
        <v>2.5684642426650772E-3</v>
      </c>
      <c r="AF13" s="39">
        <v>2.9E-4</v>
      </c>
      <c r="AG13" s="36"/>
      <c r="AH13" s="27">
        <v>0.21010000000000001</v>
      </c>
      <c r="AI13" s="40">
        <f>AL13*(1-AM13)*AH13</f>
        <v>36.180900800000003</v>
      </c>
      <c r="AJ13" s="27">
        <f>IF(AND(AH13&gt;0,AF13&gt;0,AC13&gt;0),((AC13-AF13)*AH13)/((AH13-AF13)*AC13),0)</f>
        <v>0.89220895525597288</v>
      </c>
      <c r="AK13" s="28">
        <f t="shared" si="0"/>
        <v>0.88823588320190838</v>
      </c>
      <c r="AL13" s="33">
        <v>188</v>
      </c>
      <c r="AM13" s="35">
        <v>8.4000000000000005E-2</v>
      </c>
      <c r="AN13" s="37">
        <v>0.22520000000000001</v>
      </c>
      <c r="AO13" s="132">
        <v>0.22750000000000001</v>
      </c>
      <c r="AP13" s="40">
        <f>AL13*(1-AM13)*AN13</f>
        <v>38.781241600000001</v>
      </c>
      <c r="AQ13" s="133">
        <f>AL13*(1-AM13)*AO13</f>
        <v>39.177320000000002</v>
      </c>
      <c r="AR13" s="41">
        <v>1.6</v>
      </c>
      <c r="AS13" s="41"/>
      <c r="AT13" s="110">
        <f>AT12+AL13-AS13</f>
        <v>666.57999999999925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10" t="s">
        <v>52</v>
      </c>
      <c r="D14" s="42">
        <v>21500</v>
      </c>
      <c r="E14" s="42">
        <v>2</v>
      </c>
      <c r="F14" s="42">
        <v>17698</v>
      </c>
      <c r="G14" s="36">
        <v>0.5</v>
      </c>
      <c r="H14" s="36">
        <v>3</v>
      </c>
      <c r="I14" s="42">
        <v>17792</v>
      </c>
      <c r="J14" s="36">
        <v>4.8</v>
      </c>
      <c r="K14" s="42">
        <v>16391</v>
      </c>
      <c r="L14" s="38">
        <v>6.2E-2</v>
      </c>
      <c r="M14" s="36">
        <f>ROUND(K14*(1-L14),0)</f>
        <v>15375</v>
      </c>
      <c r="N14" s="27">
        <v>0.67500000000000004</v>
      </c>
      <c r="O14" s="24">
        <f>M14*N14</f>
        <v>10378.125</v>
      </c>
      <c r="P14" s="38">
        <v>0.245</v>
      </c>
      <c r="Q14" s="24">
        <f>M14*P14</f>
        <v>3766.875</v>
      </c>
      <c r="R14" s="38">
        <v>0.08</v>
      </c>
      <c r="S14" s="134">
        <v>0.2157</v>
      </c>
      <c r="T14" s="24">
        <f>M14*R14</f>
        <v>1230</v>
      </c>
      <c r="U14" s="27">
        <v>0.25600000000000001</v>
      </c>
      <c r="V14" s="24">
        <f>M14*U14</f>
        <v>3936</v>
      </c>
      <c r="W14" s="38">
        <v>0.47699999999999998</v>
      </c>
      <c r="X14" s="24">
        <f>M14*W14</f>
        <v>7333.875</v>
      </c>
      <c r="Y14" s="38">
        <v>0.41</v>
      </c>
      <c r="Z14" s="24">
        <f>Y14*M14</f>
        <v>6303.75</v>
      </c>
      <c r="AA14" s="147">
        <v>2.6099999999999999E-3</v>
      </c>
      <c r="AB14" s="148">
        <f>M14*AA14</f>
        <v>40.128749999999997</v>
      </c>
      <c r="AC14" s="46">
        <v>2.5899999999999999E-3</v>
      </c>
      <c r="AD14" s="17">
        <f>M14*AC14</f>
        <v>39.821249999999999</v>
      </c>
      <c r="AE14" s="26">
        <f>IF(M14&gt;0,(AG14+AP14)/M14,0)</f>
        <v>2.4981731707317077E-3</v>
      </c>
      <c r="AF14" s="46">
        <v>2.9999999999999997E-4</v>
      </c>
      <c r="AG14" s="36"/>
      <c r="AH14" s="27">
        <v>0.2036</v>
      </c>
      <c r="AI14" s="40">
        <f>AL14*(1-AM14)*AH14</f>
        <v>35.954742000000003</v>
      </c>
      <c r="AJ14" s="27">
        <f>IF(AND(AH14&gt;0,AF14&gt;0,AC14&gt;0),((AC14-AF14)*AH14)/((AH14-AF14)*AC14),0)</f>
        <v>0.88547461100338609</v>
      </c>
      <c r="AK14" s="28">
        <f t="shared" si="0"/>
        <v>0.88112759648094496</v>
      </c>
      <c r="AL14" s="42">
        <v>193</v>
      </c>
      <c r="AM14" s="38">
        <v>8.5000000000000006E-2</v>
      </c>
      <c r="AN14" s="27">
        <v>0.2175</v>
      </c>
      <c r="AO14" s="134">
        <v>0.2271</v>
      </c>
      <c r="AP14" s="40">
        <f>AL14*(1-AM14)*AN14</f>
        <v>38.409412500000002</v>
      </c>
      <c r="AQ14" s="135">
        <f>AL14*(1-AM14)*AO14</f>
        <v>40.104724499999996</v>
      </c>
      <c r="AR14" s="17">
        <v>1.6</v>
      </c>
      <c r="AS14" s="17"/>
      <c r="AT14" s="110">
        <f>AT13+AL14-AS14</f>
        <v>859.57999999999925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>SUM(D12:D14)</f>
        <v>46350</v>
      </c>
      <c r="E15" s="50"/>
      <c r="F15" s="50">
        <f>SUM(F12:F14)</f>
        <v>50453</v>
      </c>
      <c r="G15" s="51"/>
      <c r="H15" s="51"/>
      <c r="I15" s="50">
        <f>SUM(I12:I14)</f>
        <v>51591</v>
      </c>
      <c r="J15" s="51"/>
      <c r="K15" s="50">
        <f>SUM(K12:K14)</f>
        <v>47681</v>
      </c>
      <c r="L15" s="20">
        <f>IF(K15&gt;0,(K12*L12+K13*L13+K14*L14)/K15,0)</f>
        <v>6.4286256580189174E-2</v>
      </c>
      <c r="M15" s="51">
        <f>M12+M13+M14</f>
        <v>44616</v>
      </c>
      <c r="N15" s="52">
        <f>IF(M15&gt;0,O15/M15,0)</f>
        <v>0.69912325174825174</v>
      </c>
      <c r="O15" s="53">
        <f>O12+O13+O14</f>
        <v>31192.082999999999</v>
      </c>
      <c r="P15" s="20">
        <f>IF(M15&gt;0,Q15/M15,0)</f>
        <v>0.22179908552985478</v>
      </c>
      <c r="Q15" s="53">
        <f>Q12+Q13+Q14</f>
        <v>9895.7880000000005</v>
      </c>
      <c r="R15" s="20">
        <f>IF(M15&gt;0,T15/M15,0)</f>
        <v>7.9077662721893482E-2</v>
      </c>
      <c r="S15" s="136"/>
      <c r="T15" s="53">
        <f>T12+T13+T14</f>
        <v>3528.1289999999999</v>
      </c>
      <c r="U15" s="20">
        <f>IF(M15&gt;0,V15/M15,0)</f>
        <v>0.24879068047337277</v>
      </c>
      <c r="V15" s="53">
        <f>V12+V13+V14</f>
        <v>11100.045</v>
      </c>
      <c r="W15" s="20">
        <f>IF(M15&gt;0,X15/M15,0)</f>
        <v>0.48086800699300697</v>
      </c>
      <c r="X15" s="53">
        <f>X12+X13+X14</f>
        <v>21454.406999999999</v>
      </c>
      <c r="Y15" s="20">
        <f>IF(M15&gt;0,Z15/M15,0)</f>
        <v>0.40344607315761166</v>
      </c>
      <c r="Z15" s="53">
        <f>Z12+Z13+Z14</f>
        <v>18000.150000000001</v>
      </c>
      <c r="AA15" s="152">
        <f>IF(M15&gt;0,AB15/M15,0)</f>
        <v>2.6620024206562669E-3</v>
      </c>
      <c r="AB15" s="55">
        <f>SUM(AB12:AB14)</f>
        <v>118.7679</v>
      </c>
      <c r="AC15" s="54">
        <f>IF(M15&gt;0,AD15/M15,0)</f>
        <v>2.6168591984938134E-3</v>
      </c>
      <c r="AD15" s="55">
        <f>SUM(AD12:AD14)</f>
        <v>116.75378999999998</v>
      </c>
      <c r="AE15" s="54">
        <f>IF(M15&gt;0,(AE12*M12+AE13*M13+AE14*M14)/M15,0)</f>
        <v>2.5493688564640488E-3</v>
      </c>
      <c r="AF15" s="54">
        <f>IF(K15&gt;0,(K12*AF12+K13*AF13+K14*AF14)/K15,0)</f>
        <v>2.9661311633564732E-4</v>
      </c>
      <c r="AG15" s="51">
        <f>SUM(AG12:AG14)</f>
        <v>0</v>
      </c>
      <c r="AH15" s="52">
        <f>IF(K15&gt;0,(K12*AH12+K13*AH13+K14*AH14)/K15,0)</f>
        <v>0.20761149724208802</v>
      </c>
      <c r="AI15" s="57">
        <f>SUM(AI12:AI14)</f>
        <v>106.10691650000001</v>
      </c>
      <c r="AJ15" s="52">
        <f>IF(AND(AD15&gt;0),((AD12*AJ12+AD13*AJ13+AD14*AJ14)/AD15),0)</f>
        <v>0.88792052381280773</v>
      </c>
      <c r="AK15" s="56">
        <f t="shared" si="0"/>
        <v>0.88483161547724254</v>
      </c>
      <c r="AL15" s="50">
        <f>SUM(AL12:AL14)</f>
        <v>558</v>
      </c>
      <c r="AM15" s="20">
        <f>IF(AL15&gt;0,(AM12*AL12+AM13*AL13+AM14*AL14)/AL15,0)</f>
        <v>8.4028673835125453E-2</v>
      </c>
      <c r="AN15" s="52">
        <f>IF(K15&gt;0,(AN12*K12+AN13*K13+AN14*K14)/K15,0)</f>
        <v>0.22255301902225202</v>
      </c>
      <c r="AO15" s="136">
        <f>IF(K15&gt;0,(AO12*K12+AO13*K13+AO14*K14)/K15,0)</f>
        <v>0.22860093118852373</v>
      </c>
      <c r="AP15" s="57">
        <f>SUM(AP12:AP14)</f>
        <v>113.7426409</v>
      </c>
      <c r="AQ15" s="137">
        <f>SUM(AQ12:AQ14)</f>
        <v>116.8403471</v>
      </c>
      <c r="AR15" s="55"/>
      <c r="AS15" s="55">
        <f>SUM(AS12:AS14)</f>
        <v>503.3</v>
      </c>
      <c r="AT15" s="102"/>
      <c r="AU15" s="103">
        <f>AT14</f>
        <v>859.57999999999925</v>
      </c>
      <c r="AV15" s="50">
        <f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49</v>
      </c>
      <c r="D16" s="11">
        <v>6300</v>
      </c>
      <c r="E16" s="11">
        <v>1</v>
      </c>
      <c r="F16" s="11">
        <v>10702</v>
      </c>
      <c r="G16" s="12">
        <v>0.5</v>
      </c>
      <c r="H16" s="12">
        <v>4</v>
      </c>
      <c r="I16" s="11">
        <v>12157</v>
      </c>
      <c r="J16" s="12">
        <v>6.5</v>
      </c>
      <c r="K16" s="11">
        <v>16383</v>
      </c>
      <c r="L16" s="13">
        <v>6.6000000000000003E-2</v>
      </c>
      <c r="M16" s="23">
        <f>ROUND(K16*(1-L16),0)</f>
        <v>15302</v>
      </c>
      <c r="N16" s="14">
        <v>0.65900000000000003</v>
      </c>
      <c r="O16" s="24">
        <f>M16*N16</f>
        <v>10084.018</v>
      </c>
      <c r="P16" s="13">
        <v>0.25700000000000001</v>
      </c>
      <c r="Q16" s="24">
        <f>M16*P16</f>
        <v>3932.614</v>
      </c>
      <c r="R16" s="15">
        <v>8.4000000000000005E-2</v>
      </c>
      <c r="S16" s="143">
        <v>0.23949999999999999</v>
      </c>
      <c r="T16" s="24">
        <f>M16*R16</f>
        <v>1285.3680000000002</v>
      </c>
      <c r="U16" s="25">
        <v>0.25800000000000001</v>
      </c>
      <c r="V16" s="24">
        <f>M16*U16</f>
        <v>3947.9160000000002</v>
      </c>
      <c r="W16" s="15">
        <v>0.47199999999999998</v>
      </c>
      <c r="X16" s="24">
        <f>M16*W16</f>
        <v>7222.5439999999999</v>
      </c>
      <c r="Y16" s="15">
        <v>0.42</v>
      </c>
      <c r="Z16" s="24">
        <f>Y16*M16</f>
        <v>6426.84</v>
      </c>
      <c r="AA16" s="145">
        <v>2.66E-3</v>
      </c>
      <c r="AB16" s="18">
        <f>M16*AA16</f>
        <v>40.703319999999998</v>
      </c>
      <c r="AC16" s="16">
        <v>2.5899999999999999E-3</v>
      </c>
      <c r="AD16" s="17">
        <f>M16*AC16</f>
        <v>39.632179999999998</v>
      </c>
      <c r="AE16" s="26">
        <f>IF(M16&gt;0,(AG16+AP16)/M16,0)</f>
        <v>2.2685136583453142E-3</v>
      </c>
      <c r="AF16" s="16">
        <v>2.9999999999999997E-4</v>
      </c>
      <c r="AG16" s="23"/>
      <c r="AH16" s="114">
        <v>0.21560000000000001</v>
      </c>
      <c r="AI16" s="29">
        <f>AL16*(1-AM16)*AH16</f>
        <v>34.314896000000005</v>
      </c>
      <c r="AJ16" s="27">
        <f>IF(AND(AH16&gt;0,AF16&gt;0,AC16&gt;0),((AC16-AF16)*AH16)/((AH16-AF16)*AC16),0)</f>
        <v>0.88540189051104046</v>
      </c>
      <c r="AK16" s="59">
        <f t="shared" si="0"/>
        <v>0.86895007328419116</v>
      </c>
      <c r="AL16" s="11">
        <v>173</v>
      </c>
      <c r="AM16" s="13">
        <v>0.08</v>
      </c>
      <c r="AN16" s="14">
        <v>0.21809999999999999</v>
      </c>
      <c r="AO16" s="130">
        <v>0.223</v>
      </c>
      <c r="AP16" s="29">
        <f>AL16*(1-AM16)*AN16</f>
        <v>34.712795999999997</v>
      </c>
      <c r="AQ16" s="131">
        <f>AL16*(1-AM16)*AO16</f>
        <v>35.49268</v>
      </c>
      <c r="AR16" s="18">
        <v>1.6</v>
      </c>
      <c r="AS16" s="18">
        <v>505.06</v>
      </c>
      <c r="AT16" s="98">
        <f>AT14+AL16-AS16+AU16</f>
        <v>531.5199999999993</v>
      </c>
      <c r="AU16" s="182">
        <v>4</v>
      </c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53</v>
      </c>
      <c r="D17" s="33">
        <v>19250</v>
      </c>
      <c r="E17" s="33">
        <v>4</v>
      </c>
      <c r="F17" s="33">
        <v>16769</v>
      </c>
      <c r="G17" s="34">
        <v>0.7</v>
      </c>
      <c r="H17" s="34">
        <v>4.5</v>
      </c>
      <c r="I17" s="33">
        <v>16261</v>
      </c>
      <c r="J17" s="34">
        <v>6.6</v>
      </c>
      <c r="K17" s="33">
        <v>16297</v>
      </c>
      <c r="L17" s="35">
        <v>7.0999999999999994E-2</v>
      </c>
      <c r="M17" s="36">
        <f>ROUND(K17*(1-L17),0)</f>
        <v>15140</v>
      </c>
      <c r="N17" s="37">
        <v>0.57699999999999996</v>
      </c>
      <c r="O17" s="24">
        <f>M17*N17</f>
        <v>8735.7799999999988</v>
      </c>
      <c r="P17" s="35">
        <v>0.36099999999999999</v>
      </c>
      <c r="Q17" s="24">
        <f>M17*P17</f>
        <v>5465.54</v>
      </c>
      <c r="R17" s="38">
        <v>6.2E-2</v>
      </c>
      <c r="S17" s="134">
        <v>0.26190000000000002</v>
      </c>
      <c r="T17" s="24">
        <f>M17*R17</f>
        <v>938.68</v>
      </c>
      <c r="U17" s="27">
        <v>0.24099999999999999</v>
      </c>
      <c r="V17" s="24">
        <f>M17*U17</f>
        <v>3648.74</v>
      </c>
      <c r="W17" s="38">
        <v>0.48</v>
      </c>
      <c r="X17" s="24">
        <f>M17*W17</f>
        <v>7267.2</v>
      </c>
      <c r="Y17" s="38">
        <v>0.41</v>
      </c>
      <c r="Z17" s="24">
        <f>Y17*M17</f>
        <v>6207.4</v>
      </c>
      <c r="AA17" s="146">
        <v>2.7399999999999998E-3</v>
      </c>
      <c r="AB17" s="18">
        <f>M17*AA17</f>
        <v>41.483599999999996</v>
      </c>
      <c r="AC17" s="39">
        <v>2.5899999999999999E-3</v>
      </c>
      <c r="AD17" s="17">
        <f>M17*AC17</f>
        <v>39.212599999999995</v>
      </c>
      <c r="AE17" s="26">
        <f>IF(M17&gt;0,(AG17+AP17)/M17,0)</f>
        <v>2.4708710766182299E-3</v>
      </c>
      <c r="AF17" s="39">
        <v>2.9999999999999997E-4</v>
      </c>
      <c r="AG17" s="36"/>
      <c r="AH17" s="27">
        <v>0.20799999999999999</v>
      </c>
      <c r="AI17" s="40">
        <f>AL17*(1-AM17)*AH17</f>
        <v>34.752431999999999</v>
      </c>
      <c r="AJ17" s="27">
        <f>IF(AND(AH17&gt;0,AF17&gt;0,AC17&gt;0),((AC17-AF17)*AH17)/((AH17-AF17)*AC17),0)</f>
        <v>0.88544697114750082</v>
      </c>
      <c r="AK17" s="28">
        <f t="shared" si="0"/>
        <v>0.87976411028168189</v>
      </c>
      <c r="AL17" s="33">
        <v>183</v>
      </c>
      <c r="AM17" s="35">
        <v>8.6999999999999994E-2</v>
      </c>
      <c r="AN17" s="37">
        <v>0.22389999999999999</v>
      </c>
      <c r="AO17" s="132">
        <v>0.22700000000000001</v>
      </c>
      <c r="AP17" s="40">
        <f>AL17*(1-AM17)*AN17</f>
        <v>37.408988100000002</v>
      </c>
      <c r="AQ17" s="133">
        <f>AL17*(1-AM17)*AO17</f>
        <v>37.926933000000005</v>
      </c>
      <c r="AR17" s="41">
        <v>1.6</v>
      </c>
      <c r="AS17" s="41"/>
      <c r="AT17" s="110">
        <f>AT16+AL17-AS17</f>
        <v>714.5199999999993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10" t="s">
        <v>51</v>
      </c>
      <c r="D18" s="42">
        <v>16680</v>
      </c>
      <c r="E18" s="42">
        <v>1</v>
      </c>
      <c r="F18" s="42">
        <v>16041</v>
      </c>
      <c r="G18" s="36">
        <v>0.4</v>
      </c>
      <c r="H18" s="36">
        <v>4.8</v>
      </c>
      <c r="I18" s="42">
        <v>17339</v>
      </c>
      <c r="J18" s="36">
        <v>6.5</v>
      </c>
      <c r="K18" s="42">
        <v>16335</v>
      </c>
      <c r="L18" s="38">
        <v>7.1999999999999995E-2</v>
      </c>
      <c r="M18" s="36">
        <f>ROUND(K18*(1-L18),0)</f>
        <v>15159</v>
      </c>
      <c r="N18" s="27">
        <v>0.47599999999999998</v>
      </c>
      <c r="O18" s="24">
        <f>M18*N18</f>
        <v>7215.6839999999993</v>
      </c>
      <c r="P18" s="38">
        <v>0.34699999999999998</v>
      </c>
      <c r="Q18" s="24">
        <f>M18*P18</f>
        <v>5260.1729999999998</v>
      </c>
      <c r="R18" s="38">
        <v>0.17699999999999999</v>
      </c>
      <c r="S18" s="134">
        <v>0.2107</v>
      </c>
      <c r="T18" s="24">
        <f>M18*R18</f>
        <v>2683.143</v>
      </c>
      <c r="U18" s="27">
        <v>0.23100000000000001</v>
      </c>
      <c r="V18" s="24">
        <f>M18*U18</f>
        <v>3501.7290000000003</v>
      </c>
      <c r="W18" s="38">
        <v>0.48399999999999999</v>
      </c>
      <c r="X18" s="24">
        <f>M18*W18</f>
        <v>7336.9560000000001</v>
      </c>
      <c r="Y18" s="38">
        <v>0.43</v>
      </c>
      <c r="Z18" s="24">
        <f>Y18*M18</f>
        <v>6518.37</v>
      </c>
      <c r="AA18" s="147">
        <v>2.7399999999999998E-3</v>
      </c>
      <c r="AB18" s="148">
        <f>M18*AA18</f>
        <v>41.53566</v>
      </c>
      <c r="AC18" s="46">
        <v>2.6099999999999999E-3</v>
      </c>
      <c r="AD18" s="17">
        <f>M18*AC18</f>
        <v>39.564990000000002</v>
      </c>
      <c r="AE18" s="26">
        <f>IF(M18&gt;0,(AG18+AP18)/M18,0)</f>
        <v>2.7313148756514284E-3</v>
      </c>
      <c r="AF18" s="46">
        <v>2.9E-4</v>
      </c>
      <c r="AG18" s="36"/>
      <c r="AH18" s="27">
        <v>0.20599999999999999</v>
      </c>
      <c r="AI18" s="40">
        <f>AL18*(1-AM18)*AH18</f>
        <v>37.051366000000002</v>
      </c>
      <c r="AJ18" s="27">
        <f>IF(AND(AH18&gt;0,AF18&gt;0,AC18&gt;0),((AC18-AF18)*AH18)/((AH18-AF18)*AC18),0)</f>
        <v>0.89014200141515287</v>
      </c>
      <c r="AK18" s="28">
        <f t="shared" si="0"/>
        <v>0.89495146899561928</v>
      </c>
      <c r="AL18" s="42">
        <v>197</v>
      </c>
      <c r="AM18" s="38">
        <v>8.6999999999999994E-2</v>
      </c>
      <c r="AN18" s="27">
        <v>0.23019999999999999</v>
      </c>
      <c r="AO18" s="134">
        <v>0.23269999999999999</v>
      </c>
      <c r="AP18" s="40">
        <f>AL18*(1-AM18)*AN18</f>
        <v>41.404002200000001</v>
      </c>
      <c r="AQ18" s="135">
        <f>AL18*(1-AM18)*AO18</f>
        <v>41.8536547</v>
      </c>
      <c r="AR18" s="17">
        <v>1.6</v>
      </c>
      <c r="AS18" s="17"/>
      <c r="AT18" s="110">
        <f>AT17+AL18-AS18</f>
        <v>911.5199999999993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>SUM(D16:D18)</f>
        <v>42230</v>
      </c>
      <c r="E19" s="50"/>
      <c r="F19" s="50">
        <f>SUM(F16:F18)</f>
        <v>43512</v>
      </c>
      <c r="G19" s="51"/>
      <c r="H19" s="51"/>
      <c r="I19" s="50">
        <f>SUM(I16:I18)</f>
        <v>45757</v>
      </c>
      <c r="J19" s="51"/>
      <c r="K19" s="50">
        <f>SUM(K16:K18)</f>
        <v>49015</v>
      </c>
      <c r="L19" s="20">
        <f>IF(K19&gt;0,(K16*L16+K17*L17+K18*L18)/K19,0)</f>
        <v>6.9662042231969798E-2</v>
      </c>
      <c r="M19" s="51">
        <f>M16+M17+M18</f>
        <v>45601</v>
      </c>
      <c r="N19" s="52">
        <f>IF(M19&gt;0,O19/M19,0)</f>
        <v>0.57094103199491231</v>
      </c>
      <c r="O19" s="53">
        <f>O16+O17+O18</f>
        <v>26035.481999999996</v>
      </c>
      <c r="P19" s="20">
        <f>IF(M19&gt;0,Q19/M19,0)</f>
        <v>0.32144749018661872</v>
      </c>
      <c r="Q19" s="53">
        <f>Q16+Q17+Q18</f>
        <v>14658.327000000001</v>
      </c>
      <c r="R19" s="20">
        <f>IF(M19&gt;0,T19/M19,0)</f>
        <v>0.10761147781846891</v>
      </c>
      <c r="S19" s="136"/>
      <c r="T19" s="53">
        <f>T16+T17+T18</f>
        <v>4907.1910000000007</v>
      </c>
      <c r="U19" s="20">
        <f>IF(M19&gt;0,V19/M19,0)</f>
        <v>0.24338029867766059</v>
      </c>
      <c r="V19" s="53">
        <f>V16+V17+V18</f>
        <v>11098.385</v>
      </c>
      <c r="W19" s="20">
        <f>IF(M19&gt;0,X19/M19,0)</f>
        <v>0.47864520514900982</v>
      </c>
      <c r="X19" s="53">
        <f>X16+X17+X18</f>
        <v>21826.699999999997</v>
      </c>
      <c r="Y19" s="20">
        <f>IF(M19&gt;0,Z19/M19,0)</f>
        <v>0.42000416657529444</v>
      </c>
      <c r="Z19" s="53">
        <f>Z16+Z17+Z18</f>
        <v>19152.61</v>
      </c>
      <c r="AA19" s="152">
        <f>IF(M19&gt;0,AB19/M19,0)</f>
        <v>2.7131549746716079E-3</v>
      </c>
      <c r="AB19" s="55">
        <f>SUM(AB16:AB18)</f>
        <v>123.72257999999999</v>
      </c>
      <c r="AC19" s="54">
        <f>IF(M19&gt;0,AD19/M19,0)</f>
        <v>2.5966485384092452E-3</v>
      </c>
      <c r="AD19" s="55">
        <f>SUM(AD16:AD18)</f>
        <v>118.40976999999998</v>
      </c>
      <c r="AE19" s="54">
        <f>IF(M19&gt;0,(AE16*M16+AE17*M17+AE18*M18)/M19,0)</f>
        <v>2.4895459814477752E-3</v>
      </c>
      <c r="AF19" s="54">
        <f>IF(K19&gt;0,(K16*AF16+K17*AF17+K18*AF18)/K19,0)</f>
        <v>2.9666734673059267E-4</v>
      </c>
      <c r="AG19" s="51">
        <f>SUM(AG16:AG18)</f>
        <v>0</v>
      </c>
      <c r="AH19" s="52">
        <f>IF(K19&gt;0,(K16*AH16+K17*AH17+K18*AH18)/K19,0)</f>
        <v>0.20987372845047436</v>
      </c>
      <c r="AI19" s="57">
        <f>SUM(AI16:AI18)</f>
        <v>106.118694</v>
      </c>
      <c r="AJ19" s="52">
        <f>IF(AND(AD19&gt;0),((AD16*AJ16+AD17*AJ17+AD18*AJ18)/AD19),0)</f>
        <v>0.88700066204387396</v>
      </c>
      <c r="AK19" s="56">
        <f t="shared" si="0"/>
        <v>0.88200257236215518</v>
      </c>
      <c r="AL19" s="50">
        <f>SUM(AL16:AL18)</f>
        <v>553</v>
      </c>
      <c r="AM19" s="20">
        <f>IF(AL19&gt;0,(AM16*AL16+AM17*AL17+AM18*AL18)/AL19,0)</f>
        <v>8.4810126582278475E-2</v>
      </c>
      <c r="AN19" s="52">
        <f>IF(K19&gt;0,(AN16*K16+AN17*K17+AN18*K18)/K19,0)</f>
        <v>0.22406095276956037</v>
      </c>
      <c r="AO19" s="136">
        <f>IF(K19&gt;0,(AO16*K16+AO17*K17+AO18*K18)/K19,0)</f>
        <v>0.22756263388758544</v>
      </c>
      <c r="AP19" s="57">
        <f>SUM(AP16:AP18)</f>
        <v>113.52578629999999</v>
      </c>
      <c r="AQ19" s="137">
        <f>SUM(AQ16:AQ18)</f>
        <v>115.27326769999999</v>
      </c>
      <c r="AR19" s="55"/>
      <c r="AS19" s="55">
        <f>SUM(AS16:AS18)</f>
        <v>505.06</v>
      </c>
      <c r="AT19" s="102"/>
      <c r="AU19" s="103">
        <f>AT18</f>
        <v>911.5199999999993</v>
      </c>
      <c r="AV19" s="50">
        <f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49</v>
      </c>
      <c r="D20" s="11">
        <v>14800</v>
      </c>
      <c r="E20" s="11">
        <v>0</v>
      </c>
      <c r="F20" s="11">
        <v>17816</v>
      </c>
      <c r="G20" s="12">
        <v>0.3</v>
      </c>
      <c r="H20" s="12">
        <v>3.3</v>
      </c>
      <c r="I20" s="11">
        <v>17739</v>
      </c>
      <c r="J20" s="12">
        <v>6.4</v>
      </c>
      <c r="K20" s="11">
        <v>16442</v>
      </c>
      <c r="L20" s="13">
        <v>7.1999999999999995E-2</v>
      </c>
      <c r="M20" s="23">
        <f>ROUND(K20*(1-L20),0)</f>
        <v>15258</v>
      </c>
      <c r="N20" s="14">
        <v>0.66400000000000003</v>
      </c>
      <c r="O20" s="24">
        <f>M20*N20</f>
        <v>10131.312</v>
      </c>
      <c r="P20" s="13">
        <v>0.23499999999999999</v>
      </c>
      <c r="Q20" s="24">
        <f>M20*P20</f>
        <v>3585.6299999999997</v>
      </c>
      <c r="R20" s="15">
        <v>0.10100000000000001</v>
      </c>
      <c r="S20" s="143">
        <v>0.2261</v>
      </c>
      <c r="T20" s="24">
        <f>M20*R20</f>
        <v>1541.058</v>
      </c>
      <c r="U20" s="25">
        <v>0.22900000000000001</v>
      </c>
      <c r="V20" s="24">
        <f>M20*U20</f>
        <v>3494.0820000000003</v>
      </c>
      <c r="W20" s="15">
        <v>0.48499999999999999</v>
      </c>
      <c r="X20" s="24">
        <f>M20*W20</f>
        <v>7400.13</v>
      </c>
      <c r="Y20" s="15">
        <v>0.41</v>
      </c>
      <c r="Z20" s="24">
        <f>Y20*M20</f>
        <v>6255.78</v>
      </c>
      <c r="AA20" s="145">
        <v>2.5999999999999999E-3</v>
      </c>
      <c r="AB20" s="18">
        <f>M20*AA20</f>
        <v>39.6708</v>
      </c>
      <c r="AC20" s="16">
        <v>2.5100000000000001E-3</v>
      </c>
      <c r="AD20" s="17">
        <f>M20*AC20</f>
        <v>38.297580000000004</v>
      </c>
      <c r="AE20" s="26">
        <f>IF(M20&gt;0,(AG20+AP20)/M20,0)</f>
        <v>2.2645176169878095E-3</v>
      </c>
      <c r="AF20" s="16">
        <v>2.9999999999999997E-4</v>
      </c>
      <c r="AG20" s="23"/>
      <c r="AH20" s="114">
        <v>0.20660000000000001</v>
      </c>
      <c r="AI20" s="29">
        <f>AL20*(1-AM20)*AH20</f>
        <v>32.775230600000008</v>
      </c>
      <c r="AJ20" s="27">
        <f>IF(AND(AH20&gt;0,AF20&gt;0,AC20&gt;0),((AC20-AF20)*AH20)/((AH20-AF20)*AC20),0)</f>
        <v>0.88175847265325524</v>
      </c>
      <c r="AK20" s="59">
        <f t="shared" si="0"/>
        <v>0.8687180358862745</v>
      </c>
      <c r="AL20" s="11">
        <v>173</v>
      </c>
      <c r="AM20" s="13">
        <v>8.3000000000000004E-2</v>
      </c>
      <c r="AN20" s="14">
        <v>0.21779999999999999</v>
      </c>
      <c r="AO20" s="130">
        <v>0.22770000000000001</v>
      </c>
      <c r="AP20" s="29">
        <f>AL20*(1-AM20)*AN20</f>
        <v>34.5520098</v>
      </c>
      <c r="AQ20" s="131">
        <f>AL20*(1-AM20)*AO20</f>
        <v>36.122555700000007</v>
      </c>
      <c r="AR20" s="18">
        <v>1.5</v>
      </c>
      <c r="AS20" s="18"/>
      <c r="AT20" s="98">
        <f>AT18+AL20-AS20</f>
        <v>1084.5199999999993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45" t="s">
        <v>50</v>
      </c>
      <c r="D21" s="33">
        <v>19600</v>
      </c>
      <c r="E21" s="33">
        <v>3</v>
      </c>
      <c r="F21" s="33">
        <v>17419</v>
      </c>
      <c r="G21" s="34">
        <v>0.6</v>
      </c>
      <c r="H21" s="34">
        <v>4.2</v>
      </c>
      <c r="I21" s="33">
        <v>17571</v>
      </c>
      <c r="J21" s="34">
        <v>6.6</v>
      </c>
      <c r="K21" s="33">
        <v>16436</v>
      </c>
      <c r="L21" s="35">
        <v>6.0999999999999999E-2</v>
      </c>
      <c r="M21" s="36">
        <f>ROUND(K21*(1-L21),0)</f>
        <v>15433</v>
      </c>
      <c r="N21" s="37">
        <v>0.69299999999999995</v>
      </c>
      <c r="O21" s="24">
        <f>M21*N21</f>
        <v>10695.069</v>
      </c>
      <c r="P21" s="35">
        <v>0.26800000000000002</v>
      </c>
      <c r="Q21" s="24">
        <f>M21*P21</f>
        <v>4136.0439999999999</v>
      </c>
      <c r="R21" s="38">
        <v>3.9E-2</v>
      </c>
      <c r="S21" s="134">
        <v>0.2056</v>
      </c>
      <c r="T21" s="24">
        <f>M21*R21</f>
        <v>601.88699999999994</v>
      </c>
      <c r="U21" s="27">
        <v>0.22</v>
      </c>
      <c r="V21" s="24">
        <f>M21*U21</f>
        <v>3395.26</v>
      </c>
      <c r="W21" s="38">
        <v>0.502</v>
      </c>
      <c r="X21" s="24">
        <f>M21*W21</f>
        <v>7747.366</v>
      </c>
      <c r="Y21" s="38">
        <v>0.4</v>
      </c>
      <c r="Z21" s="24">
        <f>Y21*M21</f>
        <v>6173.2000000000007</v>
      </c>
      <c r="AA21" s="146">
        <v>2.5999999999999999E-3</v>
      </c>
      <c r="AB21" s="18">
        <f>M21*AA21</f>
        <v>40.125799999999998</v>
      </c>
      <c r="AC21" s="39">
        <v>2.5400000000000002E-3</v>
      </c>
      <c r="AD21" s="17">
        <f>M21*AC21</f>
        <v>39.199820000000003</v>
      </c>
      <c r="AE21" s="26">
        <f>IF(M21&gt;0,(AG21+AP21)/M21,0)</f>
        <v>2.6080423767251993E-3</v>
      </c>
      <c r="AF21" s="39">
        <v>3.1E-4</v>
      </c>
      <c r="AG21" s="36">
        <f>AF21*M21</f>
        <v>4.78423</v>
      </c>
      <c r="AH21" s="27">
        <v>0.2072</v>
      </c>
      <c r="AI21" s="40">
        <f>AL21*(1-AM21)*AH21</f>
        <v>34.163136000000002</v>
      </c>
      <c r="AJ21" s="27">
        <f>IF(AND(AH21&gt;0,AF21&gt;0,AC21&gt;0),((AC21-AF21)*AH21)/((AH21-AF21)*AC21),0)</f>
        <v>0.87926826344251563</v>
      </c>
      <c r="AK21" s="28">
        <f t="shared" si="0"/>
        <v>0.88240861930649384</v>
      </c>
      <c r="AL21" s="33">
        <v>180</v>
      </c>
      <c r="AM21" s="35">
        <v>8.4000000000000005E-2</v>
      </c>
      <c r="AN21" s="37">
        <v>0.21510000000000001</v>
      </c>
      <c r="AO21" s="132">
        <v>0.2225</v>
      </c>
      <c r="AP21" s="40">
        <f>AL21*(1-AM21)*AN21</f>
        <v>35.465688</v>
      </c>
      <c r="AQ21" s="133">
        <f>AL21*(1-AM21)*AO21</f>
        <v>36.6858</v>
      </c>
      <c r="AR21" s="41">
        <v>1.6</v>
      </c>
      <c r="AS21" s="41"/>
      <c r="AT21" s="117">
        <f>AT20+AL21-AS21</f>
        <v>1264.5199999999993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10" t="s">
        <v>51</v>
      </c>
      <c r="D22" s="42">
        <v>17375</v>
      </c>
      <c r="E22" s="42">
        <v>1</v>
      </c>
      <c r="F22" s="42">
        <v>15498</v>
      </c>
      <c r="G22" s="36">
        <v>0.6</v>
      </c>
      <c r="H22" s="36">
        <v>6</v>
      </c>
      <c r="I22" s="42">
        <v>17573</v>
      </c>
      <c r="J22" s="36">
        <v>5.9</v>
      </c>
      <c r="K22" s="42">
        <v>16458</v>
      </c>
      <c r="L22" s="38">
        <v>6.6000000000000003E-2</v>
      </c>
      <c r="M22" s="36">
        <f>ROUND(K22*(1-L22),0)</f>
        <v>15372</v>
      </c>
      <c r="N22" s="27">
        <v>0.72099999999999997</v>
      </c>
      <c r="O22" s="24">
        <f>M22*N22</f>
        <v>11083.212</v>
      </c>
      <c r="P22" s="38">
        <v>0.183</v>
      </c>
      <c r="Q22" s="24">
        <f>M22*P22</f>
        <v>2813.076</v>
      </c>
      <c r="R22" s="38">
        <v>9.6000000000000002E-2</v>
      </c>
      <c r="S22" s="134">
        <v>0.22059999999999999</v>
      </c>
      <c r="T22" s="24">
        <f>M22*R22</f>
        <v>1475.712</v>
      </c>
      <c r="U22" s="27">
        <v>0.218</v>
      </c>
      <c r="V22" s="24">
        <f>M22*U22</f>
        <v>3351.096</v>
      </c>
      <c r="W22" s="38">
        <v>0.5</v>
      </c>
      <c r="X22" s="24">
        <f>M22*W22</f>
        <v>7686</v>
      </c>
      <c r="Y22" s="38">
        <v>0.4</v>
      </c>
      <c r="Z22" s="24">
        <f>Y22*M22</f>
        <v>6148.8</v>
      </c>
      <c r="AA22" s="147">
        <v>2.5000000000000001E-3</v>
      </c>
      <c r="AB22" s="148">
        <f>M22*AA22</f>
        <v>38.43</v>
      </c>
      <c r="AC22" s="46">
        <v>2.5600000000000002E-3</v>
      </c>
      <c r="AD22" s="17">
        <f>M22*AC22</f>
        <v>39.352320000000006</v>
      </c>
      <c r="AE22" s="26">
        <f>IF(M22&gt;0,(AG22+AP22)/M22,0)</f>
        <v>2.7523120608899301E-3</v>
      </c>
      <c r="AF22" s="46">
        <v>3.1E-4</v>
      </c>
      <c r="AG22" s="36">
        <f>AF22*M22</f>
        <v>4.76532</v>
      </c>
      <c r="AH22" s="27">
        <v>0.20499999999999999</v>
      </c>
      <c r="AI22" s="40">
        <f>AL22*(1-AM22)*AH22</f>
        <v>35.483449999999998</v>
      </c>
      <c r="AJ22" s="27">
        <f>IF(AND(AH22&gt;0,AF22&gt;0,AC22&gt;0),((AC22-AF22)*AH22)/((AH22-AF22)*AC22),0)</f>
        <v>0.88023734061263381</v>
      </c>
      <c r="AK22" s="28">
        <f t="shared" si="0"/>
        <v>0.88863749045960783</v>
      </c>
      <c r="AL22" s="42">
        <v>190</v>
      </c>
      <c r="AM22" s="38">
        <v>8.8999999999999996E-2</v>
      </c>
      <c r="AN22" s="27">
        <v>0.21690000000000001</v>
      </c>
      <c r="AO22" s="134">
        <v>0.22650000000000001</v>
      </c>
      <c r="AP22" s="40">
        <f>AL22*(1-AM22)*AN22</f>
        <v>37.543221000000003</v>
      </c>
      <c r="AQ22" s="135">
        <f>AL22*(1-AM22)*AO22</f>
        <v>39.204885000000004</v>
      </c>
      <c r="AR22" s="17">
        <v>1.6</v>
      </c>
      <c r="AS22" s="17"/>
      <c r="AT22" s="117">
        <f>AT21+AL22-AS22</f>
        <v>1454.5199999999993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>SUM(D20:D22)</f>
        <v>51775</v>
      </c>
      <c r="E23" s="50"/>
      <c r="F23" s="50">
        <f>SUM(F20:F22)</f>
        <v>50733</v>
      </c>
      <c r="G23" s="51"/>
      <c r="H23" s="51"/>
      <c r="I23" s="50">
        <f>SUM(I20:I22)</f>
        <v>52883</v>
      </c>
      <c r="J23" s="51"/>
      <c r="K23" s="50">
        <f>SUM(K20:K22)</f>
        <v>49336</v>
      </c>
      <c r="L23" s="20">
        <f>IF(K23&gt;0,(K20*L20+K21*L21+K22*L22)/K23,0)</f>
        <v>6.6333873844657054E-2</v>
      </c>
      <c r="M23" s="51">
        <f>M20+M21+M22</f>
        <v>46063</v>
      </c>
      <c r="N23" s="52">
        <f>IF(M23&gt;0,O23/M23,0)</f>
        <v>0.69273805440375136</v>
      </c>
      <c r="O23" s="53">
        <f>O20+O21+O22</f>
        <v>31909.593000000001</v>
      </c>
      <c r="P23" s="20">
        <f>IF(M23&gt;0,Q23/M23,0)</f>
        <v>0.22870308056357597</v>
      </c>
      <c r="Q23" s="53">
        <f>Q20+Q21+Q22</f>
        <v>10534.75</v>
      </c>
      <c r="R23" s="20">
        <f>IF(M23&gt;0,T23/M23,0)</f>
        <v>7.8558865032672634E-2</v>
      </c>
      <c r="S23" s="136"/>
      <c r="T23" s="53">
        <f>T20+T21+T22</f>
        <v>3618.6569999999997</v>
      </c>
      <c r="U23" s="20">
        <f>IF(M23&gt;0,V23/M23,0)</f>
        <v>0.22231374421987279</v>
      </c>
      <c r="V23" s="53">
        <f>V20+V21+V22</f>
        <v>10240.438</v>
      </c>
      <c r="W23" s="20">
        <f>IF(M23&gt;0,X23/M23,0)</f>
        <v>0.49570145235872609</v>
      </c>
      <c r="X23" s="53">
        <f>X20+X21+X22</f>
        <v>22833.495999999999</v>
      </c>
      <c r="Y23" s="20">
        <f>IF(M23&gt;0,Z23/M23,0)</f>
        <v>0.40331241994659484</v>
      </c>
      <c r="Z23" s="53">
        <f>Z20+Z21+Z22</f>
        <v>18577.78</v>
      </c>
      <c r="AA23" s="152">
        <f>IF(M23&gt;0,AB23/M23,0)</f>
        <v>2.5666283133968693E-3</v>
      </c>
      <c r="AB23" s="55">
        <f>SUM(AB20:AB22)</f>
        <v>118.22659999999999</v>
      </c>
      <c r="AC23" s="54">
        <f>IF(M23&gt;0,AD23/M23,0)</f>
        <v>2.5367370774808415E-3</v>
      </c>
      <c r="AD23" s="55">
        <f>SUM(AD20:AD22)</f>
        <v>116.84972</v>
      </c>
      <c r="AE23" s="54">
        <f>IF(M23&gt;0,(AE20*M20+AE21*M21+AE22*M22)/M23,0)</f>
        <v>2.542397776957645E-3</v>
      </c>
      <c r="AF23" s="54">
        <f>IF(K23&gt;0,(K20*AF20+K21*AF21+K22*AF22)/K23,0)</f>
        <v>3.0666734230582133E-4</v>
      </c>
      <c r="AG23" s="51">
        <f>SUM(AG20:AG22)</f>
        <v>9.54955</v>
      </c>
      <c r="AH23" s="52">
        <f>IF(K23&gt;0,(K20*AH20+K21*AH21+K22*AH22)/K23,0)</f>
        <v>0.20626614237068266</v>
      </c>
      <c r="AI23" s="57">
        <f>SUM(AI20:AI22)</f>
        <v>102.4218166</v>
      </c>
      <c r="AJ23" s="52">
        <f>IF(AND(AD23&gt;0),((AD20*AJ20+AD21*AJ21+AD22*AJ22)/AD23),0)</f>
        <v>0.88041079439054215</v>
      </c>
      <c r="AK23" s="56">
        <f t="shared" si="0"/>
        <v>0.88062550173972876</v>
      </c>
      <c r="AL23" s="50">
        <f>SUM(AL20:AL22)</f>
        <v>543</v>
      </c>
      <c r="AM23" s="20">
        <f>IF(AL23&gt;0,(AM20*AL20+AM21*AL21+AM22*AL22)/AL23,0)</f>
        <v>8.5430939226519328E-2</v>
      </c>
      <c r="AN23" s="52">
        <f>IF(K23&gt;0,(AN20*K20+AN21*K21+AN22*K22)/K23,0)</f>
        <v>0.21660027971461002</v>
      </c>
      <c r="AO23" s="136">
        <f>IF(K23&gt;0,(AO20*K20+AO21*K21+AO22*K22)/K23,0)</f>
        <v>0.22556734230582132</v>
      </c>
      <c r="AP23" s="57">
        <f>SUM(AP20:AP22)</f>
        <v>107.56091880000001</v>
      </c>
      <c r="AQ23" s="137">
        <f>SUM(AQ20:AQ22)</f>
        <v>112.01324070000001</v>
      </c>
      <c r="AR23" s="55"/>
      <c r="AS23" s="55">
        <f>SUM(AS20:AS22)</f>
        <v>0</v>
      </c>
      <c r="AT23" s="102"/>
      <c r="AU23" s="103">
        <f>AT22</f>
        <v>1454.5199999999993</v>
      </c>
      <c r="AV23" s="50">
        <f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10" t="s">
        <v>49</v>
      </c>
      <c r="D24" s="11">
        <v>12408</v>
      </c>
      <c r="E24" s="11">
        <v>0</v>
      </c>
      <c r="F24" s="11">
        <v>17463</v>
      </c>
      <c r="G24" s="12">
        <v>0.4</v>
      </c>
      <c r="H24" s="12">
        <v>3</v>
      </c>
      <c r="I24" s="11">
        <v>17810</v>
      </c>
      <c r="J24" s="12">
        <v>5.8</v>
      </c>
      <c r="K24" s="11">
        <v>16304</v>
      </c>
      <c r="L24" s="13">
        <v>7.2999999999999995E-2</v>
      </c>
      <c r="M24" s="23">
        <f>ROUND(K24*(1-L24),0)</f>
        <v>15114</v>
      </c>
      <c r="N24" s="14">
        <v>0.71699999999999997</v>
      </c>
      <c r="O24" s="24">
        <f>M24*N24</f>
        <v>10836.737999999999</v>
      </c>
      <c r="P24" s="13">
        <v>0.19</v>
      </c>
      <c r="Q24" s="24">
        <f>M24*P24</f>
        <v>2871.66</v>
      </c>
      <c r="R24" s="15">
        <v>9.2999999999999999E-2</v>
      </c>
      <c r="S24" s="143">
        <v>0.22520000000000001</v>
      </c>
      <c r="T24" s="24">
        <f>M24*R24</f>
        <v>1405.6020000000001</v>
      </c>
      <c r="U24" s="25">
        <v>0.20899999999999999</v>
      </c>
      <c r="V24" s="24">
        <f>M24*U24</f>
        <v>3158.826</v>
      </c>
      <c r="W24" s="15">
        <v>0.49399999999999999</v>
      </c>
      <c r="X24" s="24">
        <f>M24*W24</f>
        <v>7466.3159999999998</v>
      </c>
      <c r="Y24" s="15">
        <v>0.4</v>
      </c>
      <c r="Z24" s="24">
        <f>Y24*M24</f>
        <v>6045.6</v>
      </c>
      <c r="AA24" s="145">
        <v>2.7000000000000001E-3</v>
      </c>
      <c r="AB24" s="18">
        <f>M24*AA24</f>
        <v>40.8078</v>
      </c>
      <c r="AC24" s="16">
        <v>2.5999999999999999E-3</v>
      </c>
      <c r="AD24" s="17">
        <f>M24*AC24</f>
        <v>39.296399999999998</v>
      </c>
      <c r="AE24" s="26">
        <f>IF(M24&gt;0,(AG24+AP24)/M24,0)</f>
        <v>2.6033187772925765E-3</v>
      </c>
      <c r="AF24" s="16">
        <v>3.2000000000000003E-4</v>
      </c>
      <c r="AG24" s="23">
        <f>AF24*M24</f>
        <v>4.8364800000000008</v>
      </c>
      <c r="AH24" s="114">
        <v>0.20319999999999999</v>
      </c>
      <c r="AI24" s="29">
        <f>AL24*(1-AM24)*AH24</f>
        <v>32.616038400000001</v>
      </c>
      <c r="AJ24" s="27">
        <f>IF(AND(AH24&gt;0,AF24&gt;0,AC24&gt;0),((AC24-AF24)*AH24)/((AH24-AF24)*AC24),0)</f>
        <v>0.87830623635040039</v>
      </c>
      <c r="AK24" s="59">
        <f t="shared" si="0"/>
        <v>0.87838734574152033</v>
      </c>
      <c r="AL24" s="11">
        <v>176</v>
      </c>
      <c r="AM24" s="13">
        <v>8.7999999999999995E-2</v>
      </c>
      <c r="AN24" s="14">
        <v>0.215</v>
      </c>
      <c r="AO24" s="130">
        <v>0.223</v>
      </c>
      <c r="AP24" s="29">
        <f>AL24*(1-AM24)*AN24</f>
        <v>34.510080000000002</v>
      </c>
      <c r="AQ24" s="131">
        <f>AL24*(1-AM24)*AO24</f>
        <v>35.794176</v>
      </c>
      <c r="AR24" s="18">
        <v>1.6</v>
      </c>
      <c r="AS24" s="18"/>
      <c r="AT24" s="98">
        <f>AT22+AL24-AS24</f>
        <v>1630.5199999999993</v>
      </c>
      <c r="AU24" s="99"/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45" t="s">
        <v>50</v>
      </c>
      <c r="D25" s="33">
        <v>19700</v>
      </c>
      <c r="E25" s="33">
        <v>1</v>
      </c>
      <c r="F25" s="33">
        <v>15902</v>
      </c>
      <c r="G25" s="34">
        <v>0.4</v>
      </c>
      <c r="H25" s="34">
        <v>3.4</v>
      </c>
      <c r="I25" s="33">
        <v>16067</v>
      </c>
      <c r="J25" s="34">
        <v>6.3</v>
      </c>
      <c r="K25" s="33">
        <v>16410</v>
      </c>
      <c r="L25" s="35">
        <v>7.2999999999999995E-2</v>
      </c>
      <c r="M25" s="36">
        <f>ROUND(K25*(1-L25),0)</f>
        <v>15212</v>
      </c>
      <c r="N25" s="37">
        <v>0.72</v>
      </c>
      <c r="O25" s="24">
        <f>M25*N25</f>
        <v>10952.64</v>
      </c>
      <c r="P25" s="35">
        <v>0.223</v>
      </c>
      <c r="Q25" s="24">
        <f>M25*P25</f>
        <v>3392.2759999999998</v>
      </c>
      <c r="R25" s="38">
        <v>5.7000000000000002E-2</v>
      </c>
      <c r="S25" s="134">
        <v>0.23219999999999999</v>
      </c>
      <c r="T25" s="24">
        <f>M25*R25</f>
        <v>867.08400000000006</v>
      </c>
      <c r="U25" s="27">
        <v>0.222</v>
      </c>
      <c r="V25" s="24">
        <f>M25*U25</f>
        <v>3377.0639999999999</v>
      </c>
      <c r="W25" s="38">
        <v>0.49</v>
      </c>
      <c r="X25" s="24">
        <f>M25*W25</f>
        <v>7453.88</v>
      </c>
      <c r="Y25" s="38">
        <v>0.4</v>
      </c>
      <c r="Z25" s="24">
        <f>Y25*M25</f>
        <v>6084.8</v>
      </c>
      <c r="AA25" s="146">
        <v>2.5899999999999999E-3</v>
      </c>
      <c r="AB25" s="18">
        <f>M25*AA25</f>
        <v>39.399079999999998</v>
      </c>
      <c r="AC25" s="39">
        <v>2.48E-3</v>
      </c>
      <c r="AD25" s="17">
        <f>M25*AC25</f>
        <v>37.725760000000001</v>
      </c>
      <c r="AE25" s="26">
        <f>IF(M25&gt;0,(AG25+AP25)/M25,0)</f>
        <v>2.6175829608204048E-3</v>
      </c>
      <c r="AF25" s="39">
        <v>3.1E-4</v>
      </c>
      <c r="AG25" s="36">
        <f>AF25*M25</f>
        <v>4.7157200000000001</v>
      </c>
      <c r="AH25" s="27">
        <v>0.20830000000000001</v>
      </c>
      <c r="AI25" s="40">
        <f>AL25*(1-AM25)*AH25</f>
        <v>34.344504000000001</v>
      </c>
      <c r="AJ25" s="27">
        <f>IF(AND(AH25&gt;0,AF25&gt;0,AC25&gt;0),((AC25-AF25)*AH25)/((AH25-AF25)*AC25),0)</f>
        <v>0.87630414923794409</v>
      </c>
      <c r="AK25" s="28">
        <f t="shared" si="0"/>
        <v>0.88285564453250431</v>
      </c>
      <c r="AL25" s="33">
        <v>180</v>
      </c>
      <c r="AM25" s="35">
        <v>8.4000000000000005E-2</v>
      </c>
      <c r="AN25" s="37">
        <v>0.21290000000000001</v>
      </c>
      <c r="AO25" s="132">
        <v>0.22040000000000001</v>
      </c>
      <c r="AP25" s="40">
        <f>AL25*(1-AM25)*AN25</f>
        <v>35.102952000000002</v>
      </c>
      <c r="AQ25" s="133">
        <f>AL25*(1-AM25)*AO25</f>
        <v>36.339551999999998</v>
      </c>
      <c r="AR25" s="41">
        <v>1.58</v>
      </c>
      <c r="AS25" s="41"/>
      <c r="AT25" s="117">
        <f>AT24+AL25-AS25</f>
        <v>1810.5199999999993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45" t="s">
        <v>48</v>
      </c>
      <c r="D26" s="42">
        <v>14492</v>
      </c>
      <c r="E26" s="42">
        <v>1</v>
      </c>
      <c r="F26" s="42">
        <v>15504</v>
      </c>
      <c r="G26" s="36">
        <v>0.2</v>
      </c>
      <c r="H26" s="36">
        <v>3.6</v>
      </c>
      <c r="I26" s="42">
        <v>16261</v>
      </c>
      <c r="J26" s="36">
        <v>6.5</v>
      </c>
      <c r="K26" s="42">
        <v>16300</v>
      </c>
      <c r="L26" s="38">
        <v>7.1999999999999995E-2</v>
      </c>
      <c r="M26" s="36">
        <f>ROUND(K26*(1-L26),0)</f>
        <v>15126</v>
      </c>
      <c r="N26" s="27">
        <v>0.68400000000000005</v>
      </c>
      <c r="O26" s="24">
        <f>M26*N26</f>
        <v>10346.184000000001</v>
      </c>
      <c r="P26" s="38">
        <v>0.22800000000000001</v>
      </c>
      <c r="Q26" s="24">
        <f>M26*P26</f>
        <v>3448.7280000000001</v>
      </c>
      <c r="R26" s="38">
        <v>8.7999999999999995E-2</v>
      </c>
      <c r="S26" s="134">
        <v>0.23169999999999999</v>
      </c>
      <c r="T26" s="24">
        <f>M26*R26</f>
        <v>1331.088</v>
      </c>
      <c r="U26" s="27">
        <v>0.23300000000000001</v>
      </c>
      <c r="V26" s="24">
        <f>M26*U26</f>
        <v>3524.3580000000002</v>
      </c>
      <c r="W26" s="38">
        <v>0.48699999999999999</v>
      </c>
      <c r="X26" s="24">
        <f>M26*W26</f>
        <v>7366.3620000000001</v>
      </c>
      <c r="Y26" s="38">
        <v>0.39</v>
      </c>
      <c r="Z26" s="24">
        <f>Y26*M26</f>
        <v>5899.14</v>
      </c>
      <c r="AA26" s="147">
        <v>2.4399999999999999E-3</v>
      </c>
      <c r="AB26" s="148">
        <f>M26*AA26</f>
        <v>36.907440000000001</v>
      </c>
      <c r="AC26" s="46">
        <v>2.3800000000000002E-3</v>
      </c>
      <c r="AD26" s="17">
        <f>M26*AC26</f>
        <v>35.999880000000005</v>
      </c>
      <c r="AE26" s="26">
        <f>IF(M26&gt;0,(AG26+AP26)/M26,0)</f>
        <v>2.435450317334391E-3</v>
      </c>
      <c r="AF26" s="46">
        <v>3.1E-4</v>
      </c>
      <c r="AG26" s="36">
        <f>AF26*M26</f>
        <v>4.6890599999999996</v>
      </c>
      <c r="AH26" s="27">
        <v>0.21029999999999999</v>
      </c>
      <c r="AI26" s="40">
        <f>AL26*(1-AM26)*AH26</f>
        <v>30.662370899999999</v>
      </c>
      <c r="AJ26" s="27">
        <f>IF(AND(AH26&gt;0,AF26&gt;0,AC26&gt;0),((AC26-AF26)*AH26)/((AH26-AF26)*AC26),0)</f>
        <v>0.87103187386674275</v>
      </c>
      <c r="AK26" s="28">
        <f t="shared" si="0"/>
        <v>0.87394214966606032</v>
      </c>
      <c r="AL26" s="42">
        <v>159</v>
      </c>
      <c r="AM26" s="38">
        <v>8.3000000000000004E-2</v>
      </c>
      <c r="AN26" s="27">
        <v>0.2205</v>
      </c>
      <c r="AO26" s="134">
        <v>0.22689999999999999</v>
      </c>
      <c r="AP26" s="40">
        <f>AL26*(1-AM26)*AN26</f>
        <v>32.149561499999997</v>
      </c>
      <c r="AQ26" s="135">
        <f>AL26*(1-AM26)*AO26</f>
        <v>33.082700699999997</v>
      </c>
      <c r="AR26" s="17">
        <v>1.58</v>
      </c>
      <c r="AS26" s="17"/>
      <c r="AT26" s="117">
        <f>AT25+AL26-AS26</f>
        <v>1969.5199999999993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>SUM(D24:D26)</f>
        <v>46600</v>
      </c>
      <c r="E27" s="50"/>
      <c r="F27" s="50">
        <f>SUM(F24:F26)</f>
        <v>48869</v>
      </c>
      <c r="G27" s="51"/>
      <c r="H27" s="51"/>
      <c r="I27" s="50">
        <f>SUM(I24:I26)</f>
        <v>50138</v>
      </c>
      <c r="J27" s="51"/>
      <c r="K27" s="50">
        <f>SUM(K24:K26)</f>
        <v>49014</v>
      </c>
      <c r="L27" s="20">
        <f>IF(K27&gt;0,(K24*L24+K25*L25+K26*L26)/K27,0)</f>
        <v>7.2667441955359693E-2</v>
      </c>
      <c r="M27" s="51">
        <f>M24+M25+M26</f>
        <v>45452</v>
      </c>
      <c r="N27" s="52">
        <f>IF(M27&gt;0,O27/M27,0)</f>
        <v>0.70702195722960481</v>
      </c>
      <c r="O27" s="53">
        <f>O24+O25+O26</f>
        <v>32135.561999999998</v>
      </c>
      <c r="P27" s="20">
        <f>IF(M27&gt;0,Q27/M27,0)</f>
        <v>0.21369057467218167</v>
      </c>
      <c r="Q27" s="53">
        <f>Q24+Q25+Q26</f>
        <v>9712.6640000000007</v>
      </c>
      <c r="R27" s="20">
        <f>IF(M27&gt;0,T27/M27,0)</f>
        <v>7.9287468098213507E-2</v>
      </c>
      <c r="S27" s="136"/>
      <c r="T27" s="53">
        <f>T24+T25+T26</f>
        <v>3603.7740000000003</v>
      </c>
      <c r="U27" s="20">
        <f>IF(M27&gt;0,V27/M27,0)</f>
        <v>0.2213378509196515</v>
      </c>
      <c r="V27" s="53">
        <f>V24+V25+V26</f>
        <v>10060.248</v>
      </c>
      <c r="W27" s="20">
        <f>IF(M27&gt;0,X27/M27,0)</f>
        <v>0.49033173457713636</v>
      </c>
      <c r="X27" s="53">
        <f>X24+X25+X26</f>
        <v>22286.558000000001</v>
      </c>
      <c r="Y27" s="20">
        <f>IF(M27&gt;0,Z27/M27,0)</f>
        <v>0.39667209363724371</v>
      </c>
      <c r="Z27" s="53">
        <f>Z24+Z25+Z26</f>
        <v>18029.54</v>
      </c>
      <c r="AA27" s="152">
        <f>IF(M27&gt;0,AB27/M27,0)</f>
        <v>2.5766593329226437E-3</v>
      </c>
      <c r="AB27" s="55">
        <f>SUM(AB24:AB26)</f>
        <v>117.11431999999999</v>
      </c>
      <c r="AC27" s="54">
        <f>IF(M27&gt;0,AD27/M27,0)</f>
        <v>2.4866241309513333E-3</v>
      </c>
      <c r="AD27" s="55">
        <f>SUM(AD24:AD26)</f>
        <v>113.02204</v>
      </c>
      <c r="AE27" s="54">
        <f>IF(M27&gt;0,(AE24*M24+AE25*M25+AE26*M26)/M27,0)</f>
        <v>2.5522277017512979E-3</v>
      </c>
      <c r="AF27" s="54">
        <f>IF(K27&gt;0,(K24*AF24+K25*AF25+K26*AF26)/K27,0)</f>
        <v>3.1332639653976419E-4</v>
      </c>
      <c r="AG27" s="51">
        <f>SUM(AG24:AG26)</f>
        <v>14.24126</v>
      </c>
      <c r="AH27" s="52">
        <f>IF(K27&gt;0,(K24*AH24+K25*AH25+K26*AH26)/K27,0)</f>
        <v>0.20726865385400089</v>
      </c>
      <c r="AI27" s="57">
        <f>SUM(AI24:AI26)</f>
        <v>97.622913300000008</v>
      </c>
      <c r="AJ27" s="52">
        <f>IF(AND(AD27&gt;0),((AD24*AJ24+AD25*AJ25+AD26*AJ26)/AD27),0)</f>
        <v>0.87532092096950842</v>
      </c>
      <c r="AK27" s="56">
        <f t="shared" si="0"/>
        <v>0.8785077600911988</v>
      </c>
      <c r="AL27" s="50">
        <f>SUM(AL24:AL26)</f>
        <v>515</v>
      </c>
      <c r="AM27" s="20">
        <f>IF(AL27&gt;0,(AM24*AL24+AM25*AL25+AM26*AL26)/AL27,0)</f>
        <v>8.5058252427184469E-2</v>
      </c>
      <c r="AN27" s="52">
        <f>IF(K27&gt;0,(AN24*K24+AN25*K25+AN26*K26)/K27,0)</f>
        <v>0.21612598441261682</v>
      </c>
      <c r="AO27" s="136">
        <f>IF(K27&gt;0,(AO24*K24+AO25*K25+AO26*K26)/K27,0)</f>
        <v>0.22342649039050066</v>
      </c>
      <c r="AP27" s="57">
        <f>SUM(AP24:AP26)</f>
        <v>101.76259350000001</v>
      </c>
      <c r="AQ27" s="137">
        <f>SUM(AQ24:AQ26)</f>
        <v>105.21642869999999</v>
      </c>
      <c r="AR27" s="55"/>
      <c r="AS27" s="55">
        <f>SUM(AS24:AS26)</f>
        <v>0</v>
      </c>
      <c r="AT27" s="102"/>
      <c r="AU27" s="103">
        <f>AT26</f>
        <v>1969.5199999999993</v>
      </c>
      <c r="AV27" s="50">
        <f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10" t="s">
        <v>53</v>
      </c>
      <c r="D28" s="11">
        <v>4705</v>
      </c>
      <c r="E28" s="11">
        <v>0</v>
      </c>
      <c r="F28" s="11">
        <v>10991</v>
      </c>
      <c r="G28" s="12">
        <v>0.8</v>
      </c>
      <c r="H28" s="12">
        <v>4.3</v>
      </c>
      <c r="I28" s="11">
        <v>12499</v>
      </c>
      <c r="J28" s="12">
        <v>8.1</v>
      </c>
      <c r="K28" s="11">
        <v>16282</v>
      </c>
      <c r="L28" s="13">
        <v>7.0999999999999994E-2</v>
      </c>
      <c r="M28" s="23">
        <f>ROUND(K28*(1-L28),0)</f>
        <v>15126</v>
      </c>
      <c r="N28" s="14">
        <v>0.58099999999999996</v>
      </c>
      <c r="O28" s="24">
        <f>M28*N28</f>
        <v>8788.2060000000001</v>
      </c>
      <c r="P28" s="13">
        <v>0.34499999999999997</v>
      </c>
      <c r="Q28" s="24">
        <f>M28*P28</f>
        <v>5218.4699999999993</v>
      </c>
      <c r="R28" s="15">
        <v>7.3999999999999996E-2</v>
      </c>
      <c r="S28" s="143">
        <v>0.2331</v>
      </c>
      <c r="T28" s="24">
        <f>M28*R28</f>
        <v>1119.3239999999998</v>
      </c>
      <c r="U28" s="25">
        <v>0.24099999999999999</v>
      </c>
      <c r="V28" s="24">
        <f>M28*U28</f>
        <v>3645.366</v>
      </c>
      <c r="W28" s="15">
        <v>0.47</v>
      </c>
      <c r="X28" s="24">
        <f>M28*W28</f>
        <v>7109.2199999999993</v>
      </c>
      <c r="Y28" s="15">
        <v>0.41</v>
      </c>
      <c r="Z28" s="24">
        <f>Y28*M28</f>
        <v>6201.66</v>
      </c>
      <c r="AA28" s="145">
        <v>2.5500000000000002E-3</v>
      </c>
      <c r="AB28" s="18">
        <f>M28*AA28</f>
        <v>38.571300000000001</v>
      </c>
      <c r="AC28" s="16">
        <v>2.4399999999999999E-3</v>
      </c>
      <c r="AD28" s="17">
        <f>M28*AC28</f>
        <v>36.907440000000001</v>
      </c>
      <c r="AE28" s="26">
        <f>IF(M28&gt;0,(AG28+AP28)/M28,0)</f>
        <v>2.6686986909956367E-3</v>
      </c>
      <c r="AF28" s="16">
        <v>3.2000000000000003E-4</v>
      </c>
      <c r="AG28" s="23">
        <f>AF28*M28</f>
        <v>4.8403200000000002</v>
      </c>
      <c r="AH28" s="114">
        <v>0.21179999999999999</v>
      </c>
      <c r="AI28" s="29">
        <f>AL28*(1-AM28)*AH28</f>
        <v>34.803399599999999</v>
      </c>
      <c r="AJ28" s="27">
        <f>IF(AND(AH28&gt;0,AF28&gt;0,AC28&gt;0),((AC28-AF28)*AH28)/((AH28-AF28)*AC28),0)</f>
        <v>0.8701671591624367</v>
      </c>
      <c r="AK28" s="59">
        <f t="shared" si="0"/>
        <v>0.88139593529543481</v>
      </c>
      <c r="AL28" s="11">
        <v>179</v>
      </c>
      <c r="AM28" s="13">
        <v>8.2000000000000003E-2</v>
      </c>
      <c r="AN28" s="14">
        <v>0.2162</v>
      </c>
      <c r="AO28" s="130">
        <v>0.22059999999999999</v>
      </c>
      <c r="AP28" s="29">
        <f>AL28*(1-AM28)*AN28</f>
        <v>35.526416400000002</v>
      </c>
      <c r="AQ28" s="131">
        <f>AL28*(1-AM28)*AO28</f>
        <v>36.249433199999999</v>
      </c>
      <c r="AR28" s="18">
        <v>1.6</v>
      </c>
      <c r="AS28" s="18">
        <v>1000.62</v>
      </c>
      <c r="AT28" s="98">
        <f>AT26+AL28-AS28</f>
        <v>1147.8999999999996</v>
      </c>
      <c r="AU28" s="99"/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45" t="s">
        <v>50</v>
      </c>
      <c r="D29" s="33">
        <v>19400</v>
      </c>
      <c r="E29" s="33">
        <v>3</v>
      </c>
      <c r="F29" s="33">
        <v>17437</v>
      </c>
      <c r="G29" s="34">
        <v>0.5</v>
      </c>
      <c r="H29" s="34">
        <v>3.1</v>
      </c>
      <c r="I29" s="33">
        <v>17566</v>
      </c>
      <c r="J29" s="34">
        <v>7.5</v>
      </c>
      <c r="K29" s="33">
        <v>15977</v>
      </c>
      <c r="L29" s="35">
        <v>7.3999999999999996E-2</v>
      </c>
      <c r="M29" s="36">
        <f>ROUND(K29*(1-L29),0)</f>
        <v>14795</v>
      </c>
      <c r="N29" s="37">
        <v>0.65100000000000002</v>
      </c>
      <c r="O29" s="24">
        <f>M29*N29</f>
        <v>9631.5450000000001</v>
      </c>
      <c r="P29" s="35">
        <v>0.28599999999999998</v>
      </c>
      <c r="Q29" s="24">
        <f>M29*P29</f>
        <v>4231.37</v>
      </c>
      <c r="R29" s="38">
        <v>6.3E-2</v>
      </c>
      <c r="S29" s="134">
        <v>0.2346</v>
      </c>
      <c r="T29" s="24">
        <f>M29*R29</f>
        <v>932.08500000000004</v>
      </c>
      <c r="U29" s="27">
        <v>0.24099999999999999</v>
      </c>
      <c r="V29" s="24">
        <f>M29*U29</f>
        <v>3565.5949999999998</v>
      </c>
      <c r="W29" s="38">
        <v>0.48099999999999998</v>
      </c>
      <c r="X29" s="24">
        <f>M29*W29</f>
        <v>7116.3949999999995</v>
      </c>
      <c r="Y29" s="38">
        <v>0.4</v>
      </c>
      <c r="Z29" s="24">
        <f>Y29*M29</f>
        <v>5918</v>
      </c>
      <c r="AA29" s="146">
        <v>2.5200000000000001E-3</v>
      </c>
      <c r="AB29" s="18">
        <f>M29*AA29</f>
        <v>37.2834</v>
      </c>
      <c r="AC29" s="39">
        <v>2.3500000000000001E-3</v>
      </c>
      <c r="AD29" s="17">
        <f>M29*AC29</f>
        <v>34.768250000000002</v>
      </c>
      <c r="AE29" s="26">
        <f>IF(M29&gt;0,(AG29+AP29)/M29,0)</f>
        <v>2.468027739101048E-3</v>
      </c>
      <c r="AF29" s="39">
        <v>3.2000000000000003E-4</v>
      </c>
      <c r="AG29" s="36">
        <f>AF29*M29</f>
        <v>4.7344000000000008</v>
      </c>
      <c r="AH29" s="27">
        <v>0.20799999999999999</v>
      </c>
      <c r="AI29" s="40">
        <f>AL29*(1-AM29)*AH29</f>
        <v>29.722368000000003</v>
      </c>
      <c r="AJ29" s="27">
        <f>IF(AND(AH29&gt;0,AF29&gt;0,AC29&gt;0),((AC29-AF29)*AH29)/((AH29-AF29)*AC29),0)</f>
        <v>0.86516080385535843</v>
      </c>
      <c r="AK29" s="28">
        <f t="shared" si="0"/>
        <v>0.87159590869064152</v>
      </c>
      <c r="AL29" s="33">
        <v>156</v>
      </c>
      <c r="AM29" s="35">
        <v>8.4000000000000005E-2</v>
      </c>
      <c r="AN29" s="37">
        <v>0.22239999999999999</v>
      </c>
      <c r="AO29" s="132">
        <v>0.2303</v>
      </c>
      <c r="AP29" s="40">
        <f>AL29*(1-AM29)*AN29</f>
        <v>31.780070400000003</v>
      </c>
      <c r="AQ29" s="133">
        <f>AL29*(1-AM29)*AO29</f>
        <v>32.908948800000005</v>
      </c>
      <c r="AR29" s="41">
        <v>1.55</v>
      </c>
      <c r="AS29" s="41"/>
      <c r="AT29" s="117">
        <f>AT28+AL29-AS29</f>
        <v>1303.8999999999996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45" t="s">
        <v>48</v>
      </c>
      <c r="D30" s="42">
        <v>21665</v>
      </c>
      <c r="E30" s="42">
        <v>0</v>
      </c>
      <c r="F30" s="42">
        <v>17503</v>
      </c>
      <c r="G30" s="36">
        <v>0.4</v>
      </c>
      <c r="H30" s="36">
        <v>3.9</v>
      </c>
      <c r="I30" s="42">
        <v>18076</v>
      </c>
      <c r="J30" s="36">
        <v>7</v>
      </c>
      <c r="K30" s="42">
        <v>14828</v>
      </c>
      <c r="L30" s="38">
        <v>7.2999999999999995E-2</v>
      </c>
      <c r="M30" s="36">
        <f>ROUND(K30*(1-L30),0)</f>
        <v>13746</v>
      </c>
      <c r="N30" s="27">
        <v>0.63500000000000001</v>
      </c>
      <c r="O30" s="24">
        <f>M30*N30</f>
        <v>8728.7100000000009</v>
      </c>
      <c r="P30" s="38">
        <v>0.32200000000000001</v>
      </c>
      <c r="Q30" s="24">
        <f>M30*P30</f>
        <v>4426.2120000000004</v>
      </c>
      <c r="R30" s="38">
        <v>4.2999999999999997E-2</v>
      </c>
      <c r="S30" s="134">
        <v>0.24479999999999999</v>
      </c>
      <c r="T30" s="24">
        <f>M30*R30</f>
        <v>591.07799999999997</v>
      </c>
      <c r="U30" s="27">
        <v>0.24199999999999999</v>
      </c>
      <c r="V30" s="24">
        <f>M30*U30</f>
        <v>3326.5319999999997</v>
      </c>
      <c r="W30" s="38">
        <v>0.495</v>
      </c>
      <c r="X30" s="24">
        <f>M30*W30</f>
        <v>6804.2699999999995</v>
      </c>
      <c r="Y30" s="38">
        <v>0.39</v>
      </c>
      <c r="Z30" s="24">
        <f>Y30*M30</f>
        <v>5360.9400000000005</v>
      </c>
      <c r="AA30" s="147">
        <v>2.5000000000000001E-3</v>
      </c>
      <c r="AB30" s="148">
        <f>M30*AA30</f>
        <v>34.365000000000002</v>
      </c>
      <c r="AC30" s="46">
        <v>2.33E-3</v>
      </c>
      <c r="AD30" s="17">
        <f>M30*AC30</f>
        <v>32.028179999999999</v>
      </c>
      <c r="AE30" s="26">
        <f>IF(M30&gt;0,(AG30+AP30)/M30,0)</f>
        <v>2.5769034991997676E-3</v>
      </c>
      <c r="AF30" s="46">
        <v>3.3E-4</v>
      </c>
      <c r="AG30" s="36">
        <f>AF30*M30</f>
        <v>4.5361799999999999</v>
      </c>
      <c r="AH30" s="27">
        <v>0.21129999999999999</v>
      </c>
      <c r="AI30" s="40">
        <f>AL30*(1-AM30)*AH30</f>
        <v>30.033125500000001</v>
      </c>
      <c r="AJ30" s="27">
        <f>IF(AND(AH30&gt;0,AF30&gt;0,AC30&gt;0),((AC30-AF30)*AH30)/((AH30-AF30)*AC30),0)</f>
        <v>0.85971176261051296</v>
      </c>
      <c r="AK30" s="28">
        <f t="shared" si="0"/>
        <v>0.87326549961033773</v>
      </c>
      <c r="AL30" s="42">
        <v>155</v>
      </c>
      <c r="AM30" s="38">
        <v>8.3000000000000004E-2</v>
      </c>
      <c r="AN30" s="27">
        <v>0.21729999999999999</v>
      </c>
      <c r="AO30" s="134">
        <v>0.2208</v>
      </c>
      <c r="AP30" s="40">
        <f>AL30*(1-AM30)*AN30</f>
        <v>30.885935500000002</v>
      </c>
      <c r="AQ30" s="135">
        <f>AL30*(1-AM30)*AO30</f>
        <v>31.383408000000003</v>
      </c>
      <c r="AR30" s="17">
        <v>1.55</v>
      </c>
      <c r="AS30" s="17"/>
      <c r="AT30" s="117">
        <f>AT29+AL30-AS30</f>
        <v>1458.8999999999996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>SUM(D28:D30)</f>
        <v>45770</v>
      </c>
      <c r="E31" s="50"/>
      <c r="F31" s="50">
        <f>SUM(F28:F30)</f>
        <v>45931</v>
      </c>
      <c r="G31" s="51"/>
      <c r="H31" s="51"/>
      <c r="I31" s="50">
        <f>SUM(I28:I30)</f>
        <v>48141</v>
      </c>
      <c r="J31" s="51"/>
      <c r="K31" s="50">
        <f>SUM(K28:K30)</f>
        <v>47087</v>
      </c>
      <c r="L31" s="20">
        <f>IF(K31&gt;0,(K28*L28+K29*L29+K30*L30)/K31,0)</f>
        <v>7.2647737167371024E-2</v>
      </c>
      <c r="M31" s="51">
        <f>M28+M29+M30</f>
        <v>43667</v>
      </c>
      <c r="N31" s="52">
        <f>IF(M31&gt;0,O31/M31,0)</f>
        <v>0.62171573499438937</v>
      </c>
      <c r="O31" s="53">
        <f>O28+O29+O30</f>
        <v>27148.461000000003</v>
      </c>
      <c r="P31" s="20">
        <f>IF(M31&gt;0,Q31/M31,0)</f>
        <v>0.31776975748276731</v>
      </c>
      <c r="Q31" s="53">
        <f>Q28+Q29+Q30</f>
        <v>13876.052</v>
      </c>
      <c r="R31" s="20">
        <f>IF(M31&gt;0,T31/M31,0)</f>
        <v>6.0514507522843326E-2</v>
      </c>
      <c r="S31" s="136"/>
      <c r="T31" s="53">
        <f>T28+T29+T30</f>
        <v>2642.4869999999996</v>
      </c>
      <c r="U31" s="20">
        <f>IF(M31&gt;0,V31/M31,0)</f>
        <v>0.24131479149014126</v>
      </c>
      <c r="V31" s="53">
        <f>V28+V29+V30</f>
        <v>10537.492999999999</v>
      </c>
      <c r="W31" s="20">
        <f>IF(M31&gt;0,X31/M31,0)</f>
        <v>0.48159674353630882</v>
      </c>
      <c r="X31" s="53">
        <f>X28+X29+X30</f>
        <v>21029.884999999998</v>
      </c>
      <c r="Y31" s="20">
        <f>IF(M31&gt;0,Z31/M31,0)</f>
        <v>0.40031602812192268</v>
      </c>
      <c r="Z31" s="53">
        <f>Z28+Z29+Z30</f>
        <v>17480.599999999999</v>
      </c>
      <c r="AA31" s="152">
        <f>IF(M31&gt;0,AB31/M31,0)</f>
        <v>2.5240959992671817E-3</v>
      </c>
      <c r="AB31" s="55">
        <f>SUM(AB28:AB30)</f>
        <v>110.21970000000002</v>
      </c>
      <c r="AC31" s="54">
        <f>IF(M31&gt;0,AD31/M31,0)</f>
        <v>2.3748796574071954E-3</v>
      </c>
      <c r="AD31" s="55">
        <f>SUM(AD28:AD30)</f>
        <v>103.70386999999999</v>
      </c>
      <c r="AE31" s="54">
        <f>IF(M31&gt;0,(AE28*M28+AE29*M29+AE30*M30)/M31,0)</f>
        <v>2.5718121762429297E-3</v>
      </c>
      <c r="AF31" s="54">
        <f>IF(K31&gt;0,(K28*AF28+K29*AF29+K30*AF30)/K31,0)</f>
        <v>3.2314906449763207E-4</v>
      </c>
      <c r="AG31" s="51">
        <f>SUM(AG28:AG30)</f>
        <v>14.110900000000001</v>
      </c>
      <c r="AH31" s="52">
        <f>IF(K31&gt;0,(K28*AH28+K29*AH29+K30*AH30)/K31,0)</f>
        <v>0.21035317603584852</v>
      </c>
      <c r="AI31" s="57">
        <f>SUM(AI28:AI30)</f>
        <v>94.558893099999992</v>
      </c>
      <c r="AJ31" s="52">
        <f>IF(AND(AD31&gt;0),((AD28*AJ28+AD29*AJ29+AD30*AJ30)/AD31),0)</f>
        <v>0.86525963222403302</v>
      </c>
      <c r="AK31" s="56">
        <f t="shared" si="0"/>
        <v>0.87564380212331672</v>
      </c>
      <c r="AL31" s="50">
        <f>SUM(AL28:AL30)</f>
        <v>490</v>
      </c>
      <c r="AM31" s="20">
        <f>IF(AL31&gt;0,(AM28*AL28+AM29*AL29+AM30*AL30)/AL31,0)</f>
        <v>8.295306122448981E-2</v>
      </c>
      <c r="AN31" s="52">
        <f>IF(K31&gt;0,(AN28*K28+AN29*K29+AN30*K30)/K31,0)</f>
        <v>0.2186501072482851</v>
      </c>
      <c r="AO31" s="136">
        <f>IF(L31&gt;0,(AO28*K28+AO29*K29+AO30*K30)/K31,0)</f>
        <v>0.22395426975598359</v>
      </c>
      <c r="AP31" s="57">
        <f>SUM(AP28:AP30)</f>
        <v>98.192422300000004</v>
      </c>
      <c r="AQ31" s="137">
        <f>SUM(AQ28:AQ30)</f>
        <v>100.54179000000001</v>
      </c>
      <c r="AR31" s="55"/>
      <c r="AS31" s="55">
        <f>SUM(AS28:AS30)</f>
        <v>1000.62</v>
      </c>
      <c r="AT31" s="102"/>
      <c r="AU31" s="103">
        <f>AT30</f>
        <v>1458.8999999999996</v>
      </c>
      <c r="AV31" s="50">
        <f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10" t="s">
        <v>53</v>
      </c>
      <c r="D32" s="11">
        <v>3109</v>
      </c>
      <c r="E32" s="11">
        <v>0</v>
      </c>
      <c r="F32" s="11">
        <v>16958</v>
      </c>
      <c r="G32" s="12">
        <v>0.2</v>
      </c>
      <c r="H32" s="12">
        <v>4</v>
      </c>
      <c r="I32" s="11">
        <v>17752</v>
      </c>
      <c r="J32" s="12">
        <v>6.5</v>
      </c>
      <c r="K32" s="11">
        <v>14655</v>
      </c>
      <c r="L32" s="13">
        <v>0.08</v>
      </c>
      <c r="M32" s="23">
        <f>ROUND(K32*(1-L32),0)</f>
        <v>13483</v>
      </c>
      <c r="N32" s="14">
        <v>0.63600000000000001</v>
      </c>
      <c r="O32" s="24">
        <f>M32*N32</f>
        <v>8575.1880000000001</v>
      </c>
      <c r="P32" s="13">
        <v>0.309</v>
      </c>
      <c r="Q32" s="24">
        <f>M32*P32</f>
        <v>4166.2470000000003</v>
      </c>
      <c r="R32" s="15">
        <v>5.5E-2</v>
      </c>
      <c r="S32" s="143">
        <v>0.23100000000000001</v>
      </c>
      <c r="T32" s="24">
        <f>M32*R32</f>
        <v>741.56500000000005</v>
      </c>
      <c r="U32" s="25">
        <v>0.23100000000000001</v>
      </c>
      <c r="V32" s="24">
        <f>M32*U32</f>
        <v>3114.5730000000003</v>
      </c>
      <c r="W32" s="15">
        <v>0.48899999999999999</v>
      </c>
      <c r="X32" s="24">
        <f>M32*W32</f>
        <v>6593.1869999999999</v>
      </c>
      <c r="Y32" s="15">
        <v>0.41</v>
      </c>
      <c r="Z32" s="24">
        <f>Y32*M32</f>
        <v>5528.03</v>
      </c>
      <c r="AA32" s="145">
        <v>2.5100000000000001E-3</v>
      </c>
      <c r="AB32" s="18">
        <f>M32*AA32</f>
        <v>33.842330000000004</v>
      </c>
      <c r="AC32" s="16">
        <v>2.2599999999999999E-3</v>
      </c>
      <c r="AD32" s="17">
        <f>M32*AC32</f>
        <v>30.471579999999999</v>
      </c>
      <c r="AE32" s="26">
        <f>IF(M32&gt;0,(AG32+AP32)/M32,0)</f>
        <v>2.7717722761996591E-3</v>
      </c>
      <c r="AF32" s="16">
        <v>3.4000000000000002E-4</v>
      </c>
      <c r="AG32" s="23">
        <f>AF32*M32</f>
        <v>4.5842200000000002</v>
      </c>
      <c r="AH32" s="114">
        <v>0.20530000000000001</v>
      </c>
      <c r="AI32" s="29">
        <f>AL32*(1-AM32)*AH32</f>
        <v>30.144609599999999</v>
      </c>
      <c r="AJ32" s="27">
        <f>IF(AND(AH32&gt;0,AF32&gt;0,AC32&gt;0),((AC32-AF32)*AH32)/((AH32-AF32)*AC32),0)</f>
        <v>0.85096681934053175</v>
      </c>
      <c r="AK32" s="59">
        <f t="shared" si="0"/>
        <v>0.87867268070283622</v>
      </c>
      <c r="AL32" s="11">
        <v>161</v>
      </c>
      <c r="AM32" s="13">
        <v>8.7999999999999995E-2</v>
      </c>
      <c r="AN32" s="14">
        <v>0.2233</v>
      </c>
      <c r="AO32" s="130">
        <v>0.22420000000000001</v>
      </c>
      <c r="AP32" s="29">
        <f>AL32*(1-AM32)*AN32</f>
        <v>32.7875856</v>
      </c>
      <c r="AQ32" s="131">
        <f>AL32*(1-AM32)*AO32</f>
        <v>32.919734400000003</v>
      </c>
      <c r="AR32" s="18">
        <v>1.55</v>
      </c>
      <c r="AS32" s="18">
        <v>1008.7</v>
      </c>
      <c r="AT32" s="98">
        <f>AT30+AL32-AS32+AU32</f>
        <v>628.35999999999956</v>
      </c>
      <c r="AU32" s="182">
        <v>17.16</v>
      </c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10" t="s">
        <v>52</v>
      </c>
      <c r="D33" s="33">
        <v>20200</v>
      </c>
      <c r="E33" s="33">
        <v>4</v>
      </c>
      <c r="F33" s="33">
        <v>15534</v>
      </c>
      <c r="G33" s="34">
        <v>0.7</v>
      </c>
      <c r="H33" s="34">
        <v>3.4</v>
      </c>
      <c r="I33" s="33">
        <v>16971</v>
      </c>
      <c r="J33" s="34">
        <v>5.8</v>
      </c>
      <c r="K33" s="33">
        <v>14540</v>
      </c>
      <c r="L33" s="35">
        <v>6.9000000000000006E-2</v>
      </c>
      <c r="M33" s="36">
        <f>ROUND(K33*(1-L33),0)</f>
        <v>13537</v>
      </c>
      <c r="N33" s="37">
        <v>0.65900000000000003</v>
      </c>
      <c r="O33" s="24">
        <f>M33*N33</f>
        <v>8920.8829999999998</v>
      </c>
      <c r="P33" s="35">
        <v>0.25800000000000001</v>
      </c>
      <c r="Q33" s="24">
        <f>M33*P33</f>
        <v>3492.5460000000003</v>
      </c>
      <c r="R33" s="38">
        <v>8.3000000000000004E-2</v>
      </c>
      <c r="S33" s="134">
        <v>0.21859999999999999</v>
      </c>
      <c r="T33" s="24">
        <f>M33*R33</f>
        <v>1123.5710000000001</v>
      </c>
      <c r="U33" s="27">
        <v>0.22</v>
      </c>
      <c r="V33" s="24">
        <f>M33*U33</f>
        <v>2978.14</v>
      </c>
      <c r="W33" s="38">
        <v>0.50800000000000001</v>
      </c>
      <c r="X33" s="24">
        <f>M33*W33</f>
        <v>6876.7960000000003</v>
      </c>
      <c r="Y33" s="38">
        <v>0.4</v>
      </c>
      <c r="Z33" s="24">
        <f>Y33*M33</f>
        <v>5414.8</v>
      </c>
      <c r="AA33" s="146">
        <v>2.5200000000000001E-3</v>
      </c>
      <c r="AB33" s="18">
        <f>M33*AA33</f>
        <v>34.113240000000005</v>
      </c>
      <c r="AC33" s="39">
        <v>2.2100000000000002E-3</v>
      </c>
      <c r="AD33" s="17">
        <f>M33*AC33</f>
        <v>29.916770000000003</v>
      </c>
      <c r="AE33" s="26">
        <f>IF(M33&gt;0,(AG33+AP33)/M33,0)</f>
        <v>2.6269150107113837E-3</v>
      </c>
      <c r="AF33" s="39">
        <v>3.2000000000000003E-4</v>
      </c>
      <c r="AG33" s="36">
        <f>AF33*M33</f>
        <v>4.3318400000000006</v>
      </c>
      <c r="AH33" s="27">
        <v>0.1991</v>
      </c>
      <c r="AI33" s="40">
        <f>AL33*(1-AM33)*AH33</f>
        <v>29.993419500000002</v>
      </c>
      <c r="AJ33" s="27">
        <f>IF(AND(AH33&gt;0,AF33&gt;0,AC33&gt;0),((AC33-AF33)*AH33)/((AH33-AF33)*AC33),0)</f>
        <v>0.85658034371658065</v>
      </c>
      <c r="AK33" s="28">
        <f t="shared" si="0"/>
        <v>0.87954181666157094</v>
      </c>
      <c r="AL33" s="33">
        <v>165</v>
      </c>
      <c r="AM33" s="35">
        <v>8.6999999999999994E-2</v>
      </c>
      <c r="AN33" s="37">
        <v>0.20730000000000001</v>
      </c>
      <c r="AO33" s="132">
        <v>0.20669999999999999</v>
      </c>
      <c r="AP33" s="40">
        <f>AL33*(1-AM33)*AN33</f>
        <v>31.228708500000003</v>
      </c>
      <c r="AQ33" s="133">
        <f>AL33*(1-AM33)*AO33</f>
        <v>31.1383215</v>
      </c>
      <c r="AR33" s="41">
        <v>1.58</v>
      </c>
      <c r="AS33" s="41"/>
      <c r="AT33" s="117">
        <f>AT32+AL33-AS33</f>
        <v>793.35999999999956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45" t="s">
        <v>48</v>
      </c>
      <c r="D34" s="42">
        <v>21700</v>
      </c>
      <c r="E34" s="42">
        <v>2</v>
      </c>
      <c r="F34" s="42">
        <v>18812</v>
      </c>
      <c r="G34" s="36">
        <v>0.4</v>
      </c>
      <c r="H34" s="36">
        <v>3.6</v>
      </c>
      <c r="I34" s="42">
        <v>19234</v>
      </c>
      <c r="J34" s="36">
        <v>3.5</v>
      </c>
      <c r="K34" s="42">
        <v>12378</v>
      </c>
      <c r="L34" s="38">
        <v>7.2999999999999995E-2</v>
      </c>
      <c r="M34" s="36">
        <f>ROUND(K34*(1-L34),0)</f>
        <v>11474</v>
      </c>
      <c r="N34" s="27">
        <v>0.69199999999999995</v>
      </c>
      <c r="O34" s="24">
        <f>M34*N34</f>
        <v>7940.0079999999998</v>
      </c>
      <c r="P34" s="38">
        <v>0.23699999999999999</v>
      </c>
      <c r="Q34" s="24">
        <f>M34*P34</f>
        <v>2719.3379999999997</v>
      </c>
      <c r="R34" s="38">
        <v>7.0999999999999994E-2</v>
      </c>
      <c r="S34" s="134">
        <v>0.2306</v>
      </c>
      <c r="T34" s="24">
        <f>M34*R34</f>
        <v>814.65399999999988</v>
      </c>
      <c r="U34" s="27">
        <v>0.219</v>
      </c>
      <c r="V34" s="24">
        <f>M34*U34</f>
        <v>2512.806</v>
      </c>
      <c r="W34" s="38">
        <v>0.51900000000000002</v>
      </c>
      <c r="X34" s="24">
        <f>M34*W34</f>
        <v>5955.0060000000003</v>
      </c>
      <c r="Y34" s="38">
        <v>0.39</v>
      </c>
      <c r="Z34" s="24">
        <f>Y34*M34</f>
        <v>4474.8600000000006</v>
      </c>
      <c r="AA34" s="147">
        <v>2.6199999999999999E-3</v>
      </c>
      <c r="AB34" s="148">
        <f>M34*AA34</f>
        <v>30.061879999999999</v>
      </c>
      <c r="AC34" s="46">
        <v>2.2799999999999999E-3</v>
      </c>
      <c r="AD34" s="17">
        <f>M34*AC34</f>
        <v>26.160719999999998</v>
      </c>
      <c r="AE34" s="26">
        <f>IF(M34&gt;0,(AG34+AP34)/M34,0)</f>
        <v>2.5339907617221544E-3</v>
      </c>
      <c r="AF34" s="46">
        <v>2.9999999999999997E-4</v>
      </c>
      <c r="AG34" s="36">
        <f>AF34*M34</f>
        <v>3.4421999999999997</v>
      </c>
      <c r="AH34" s="27">
        <v>0.19750000000000001</v>
      </c>
      <c r="AI34" s="40">
        <f>AL34*(1-AM34)*AH34</f>
        <v>25.29975</v>
      </c>
      <c r="AJ34" s="27">
        <f>IF(AND(AH34&gt;0,AF34&gt;0,AC34&gt;0),((AC34-AF34)*AH34)/((AH34-AF34)*AC34),0)</f>
        <v>0.86974217999359449</v>
      </c>
      <c r="AK34" s="28">
        <f t="shared" si="0"/>
        <v>0.88293340923021879</v>
      </c>
      <c r="AL34" s="42">
        <v>140</v>
      </c>
      <c r="AM34" s="38">
        <v>8.5000000000000006E-2</v>
      </c>
      <c r="AN34" s="27">
        <v>0.2001</v>
      </c>
      <c r="AO34" s="134">
        <v>0.19900000000000001</v>
      </c>
      <c r="AP34" s="40">
        <f>AL34*(1-AM34)*AN34</f>
        <v>25.632809999999999</v>
      </c>
      <c r="AQ34" s="135">
        <f>AL34*(1-AM34)*AO34</f>
        <v>25.491900000000001</v>
      </c>
      <c r="AR34" s="17">
        <v>1.56</v>
      </c>
      <c r="AS34" s="17"/>
      <c r="AT34" s="117">
        <f>AT33+AL34-AS34</f>
        <v>933.35999999999956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>SUM(D32:D34)</f>
        <v>45009</v>
      </c>
      <c r="E35" s="50"/>
      <c r="F35" s="50">
        <f>SUM(F32:F34)</f>
        <v>51304</v>
      </c>
      <c r="G35" s="51"/>
      <c r="H35" s="51"/>
      <c r="I35" s="50">
        <f>SUM(I32:I34)</f>
        <v>53957</v>
      </c>
      <c r="J35" s="51"/>
      <c r="K35" s="50">
        <f>SUM(K32:K34)</f>
        <v>41573</v>
      </c>
      <c r="L35" s="20">
        <f>IF(K35&gt;0,(K32*L32+K33*L33+K34*L34)/K35,0)</f>
        <v>7.4068602217785592E-2</v>
      </c>
      <c r="M35" s="51">
        <f>M32+M33+M34</f>
        <v>38494</v>
      </c>
      <c r="N35" s="52">
        <f>IF(M35&gt;0,O35/M35,0)</f>
        <v>0.66078035538005919</v>
      </c>
      <c r="O35" s="53">
        <f>O32+O33+O34</f>
        <v>25436.078999999998</v>
      </c>
      <c r="P35" s="20">
        <f>IF(M35&gt;0,Q35/M35,0)</f>
        <v>0.2696038603418715</v>
      </c>
      <c r="Q35" s="53">
        <f>Q32+Q33+Q34</f>
        <v>10378.131000000001</v>
      </c>
      <c r="R35" s="20">
        <f>IF(M35&gt;0,T35/M35,0)</f>
        <v>6.9615784278069304E-2</v>
      </c>
      <c r="S35" s="136"/>
      <c r="T35" s="53">
        <f>T32+T33+T34</f>
        <v>2679.79</v>
      </c>
      <c r="U35" s="20">
        <f>IF(M35&gt;0,V35/M35,0)</f>
        <v>0.22355481373720582</v>
      </c>
      <c r="V35" s="53">
        <f>V32+V33+V34</f>
        <v>8605.5190000000002</v>
      </c>
      <c r="W35" s="20">
        <f>IF(M35&gt;0,X35/M35,0)</f>
        <v>0.50462381150309144</v>
      </c>
      <c r="X35" s="53">
        <f>X32+X33+X34</f>
        <v>19424.989000000001</v>
      </c>
      <c r="Y35" s="20">
        <f>IF(M35&gt;0,Z35/M35,0)</f>
        <v>0.40052189951680783</v>
      </c>
      <c r="Z35" s="53">
        <f>Z32+Z33+Z34</f>
        <v>15417.69</v>
      </c>
      <c r="AA35" s="152">
        <f>IF(M35&gt;0,AB35/M35,0)</f>
        <v>2.5463046189016475E-3</v>
      </c>
      <c r="AB35" s="55">
        <f>SUM(AB32:AB34)</f>
        <v>98.017450000000011</v>
      </c>
      <c r="AC35" s="54">
        <f>IF(M35&gt;0,AD35/M35,0)</f>
        <v>2.2483781888086455E-3</v>
      </c>
      <c r="AD35" s="55">
        <f>SUM(AD32:AD34)</f>
        <v>86.54907</v>
      </c>
      <c r="AE35" s="54">
        <f>IF(M35&gt;0,(AE32*M32+AE33*M33+AE34*M34)/M35,0)</f>
        <v>2.6499549046604663E-3</v>
      </c>
      <c r="AF35" s="54">
        <f>IF(K35&gt;0,(K32*AF32+K33*AF33+K34*AF34)/K35,0)</f>
        <v>3.2109542250980202E-4</v>
      </c>
      <c r="AG35" s="51">
        <f>SUM(AG32:AG34)</f>
        <v>12.358260000000001</v>
      </c>
      <c r="AH35" s="52">
        <f>IF(K35&gt;0,(K32*AH32+K33*AH33+K34*AH34)/K35,0)</f>
        <v>0.20080919106150627</v>
      </c>
      <c r="AI35" s="57">
        <f>SUM(AI32:AI34)</f>
        <v>85.4377791</v>
      </c>
      <c r="AJ35" s="52">
        <f>IF(AND(AD35&gt;0),((AD32*AJ32+AD33*AJ33+AD34*AJ34)/AD35),0)</f>
        <v>0.85858233121826122</v>
      </c>
      <c r="AK35" s="56">
        <f t="shared" si="0"/>
        <v>0.88017057269203325</v>
      </c>
      <c r="AL35" s="50">
        <f>SUM(AL32:AL34)</f>
        <v>466</v>
      </c>
      <c r="AM35" s="20">
        <f>IF(AL35&gt;0,(AM32*AL32+AM33*AL33+AM34*AL34)/AL35,0)</f>
        <v>8.6744635193133038E-2</v>
      </c>
      <c r="AN35" s="52">
        <f>IF(K35&gt;0,(AN32*K32+AN33*K33+AN34*K34)/K35,0)</f>
        <v>0.21079646164577973</v>
      </c>
      <c r="AO35" s="136">
        <f>IF(L35&gt;0,(AO32*K32+AO33*K33+AO34*K34)/K35,0)</f>
        <v>0.21057635965650787</v>
      </c>
      <c r="AP35" s="57">
        <f>SUM(AP32:AP34)</f>
        <v>89.649104100000017</v>
      </c>
      <c r="AQ35" s="137">
        <f>SUM(AQ32:AQ34)</f>
        <v>89.5499559</v>
      </c>
      <c r="AR35" s="55"/>
      <c r="AS35" s="55">
        <f>SUM(AS32:AS34)</f>
        <v>1008.7</v>
      </c>
      <c r="AT35" s="102"/>
      <c r="AU35" s="103">
        <f>AT34</f>
        <v>933.35999999999956</v>
      </c>
      <c r="AV35" s="50">
        <f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53</v>
      </c>
      <c r="D36" s="11">
        <v>5418</v>
      </c>
      <c r="E36" s="11">
        <v>1</v>
      </c>
      <c r="F36" s="11">
        <v>12049</v>
      </c>
      <c r="G36" s="12">
        <v>0.3</v>
      </c>
      <c r="H36" s="12">
        <v>3.8</v>
      </c>
      <c r="I36" s="11">
        <v>3695</v>
      </c>
      <c r="J36" s="12">
        <v>4.9000000000000004</v>
      </c>
      <c r="K36" s="11">
        <v>13475</v>
      </c>
      <c r="L36" s="13">
        <v>7.3999999999999996E-2</v>
      </c>
      <c r="M36" s="23">
        <f>ROUND(K36*(1-L36),0)</f>
        <v>12478</v>
      </c>
      <c r="N36" s="14">
        <v>0.58499999999999996</v>
      </c>
      <c r="O36" s="24">
        <f>M36*N36</f>
        <v>7299.6299999999992</v>
      </c>
      <c r="P36" s="13">
        <v>0.36599999999999999</v>
      </c>
      <c r="Q36" s="24">
        <f>M36*P36</f>
        <v>4566.9480000000003</v>
      </c>
      <c r="R36" s="15">
        <v>4.9000000000000002E-2</v>
      </c>
      <c r="S36" s="143">
        <v>0.24629999999999999</v>
      </c>
      <c r="T36" s="24">
        <f>M36*R36</f>
        <v>611.42200000000003</v>
      </c>
      <c r="U36" s="25">
        <v>0.24199999999999999</v>
      </c>
      <c r="V36" s="24">
        <f>M36*U36</f>
        <v>3019.6759999999999</v>
      </c>
      <c r="W36" s="15">
        <v>0.49</v>
      </c>
      <c r="X36" s="24">
        <f>M36*W36</f>
        <v>6114.22</v>
      </c>
      <c r="Y36" s="15">
        <v>0.41</v>
      </c>
      <c r="Z36" s="24">
        <f>Y36*M36</f>
        <v>5115.9799999999996</v>
      </c>
      <c r="AA36" s="145">
        <v>2.65E-3</v>
      </c>
      <c r="AB36" s="18">
        <f>M36*AA36</f>
        <v>33.066699999999997</v>
      </c>
      <c r="AC36" s="16">
        <v>2.47E-3</v>
      </c>
      <c r="AD36" s="17">
        <f>M36*AC36</f>
        <v>30.82066</v>
      </c>
      <c r="AE36" s="26">
        <f>IF(M36&gt;0,(AG36+AP36)/M36,0)</f>
        <v>2.6218797884276323E-3</v>
      </c>
      <c r="AF36" s="16">
        <v>2.9999999999999997E-4</v>
      </c>
      <c r="AG36" s="23">
        <f>AF36*M36</f>
        <v>3.7433999999999998</v>
      </c>
      <c r="AH36" s="114">
        <v>0.20399999999999999</v>
      </c>
      <c r="AI36" s="29">
        <f>AL36*(1-AM36)*AH36</f>
        <v>28.279295999999999</v>
      </c>
      <c r="AJ36" s="27">
        <f>IF(AND(AH36&gt;0,AF36&gt;0,AC36&gt;0),((AC36-AF36)*AH36)/((AH36-AF36)*AC36),0)</f>
        <v>0.87983638716140067</v>
      </c>
      <c r="AK36" s="59">
        <f t="shared" ref="AK36:AK67" si="1">IF(AND(AE36&gt;0,AN36&gt;0,AF36&gt;0),((AN36*(AE36-AF36))/(AE36*(AN36-AF36))),0)</f>
        <v>0.8868512703566549</v>
      </c>
      <c r="AL36" s="11">
        <v>152</v>
      </c>
      <c r="AM36" s="13">
        <v>8.7999999999999995E-2</v>
      </c>
      <c r="AN36" s="14">
        <v>0.20899999999999999</v>
      </c>
      <c r="AO36" s="130">
        <v>0.2117</v>
      </c>
      <c r="AP36" s="29">
        <f>AL36*(1-AM36)*AN36</f>
        <v>28.972415999999999</v>
      </c>
      <c r="AQ36" s="131">
        <f>AL36*(1-AM36)*AO36</f>
        <v>29.346700799999997</v>
      </c>
      <c r="AR36" s="18">
        <v>1.6</v>
      </c>
      <c r="AS36" s="18">
        <v>502.16</v>
      </c>
      <c r="AT36" s="98">
        <f>AT34+AL36-AS36</f>
        <v>583.19999999999959</v>
      </c>
      <c r="AU36" s="99"/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10" t="s">
        <v>52</v>
      </c>
      <c r="D37" s="33">
        <v>22303</v>
      </c>
      <c r="E37" s="33">
        <v>4</v>
      </c>
      <c r="F37" s="33">
        <v>17772</v>
      </c>
      <c r="G37" s="34">
        <v>0.4</v>
      </c>
      <c r="H37" s="34">
        <v>3.7</v>
      </c>
      <c r="I37" s="33">
        <v>18577</v>
      </c>
      <c r="J37" s="34">
        <v>4</v>
      </c>
      <c r="K37" s="33">
        <v>15593</v>
      </c>
      <c r="L37" s="35">
        <v>7.5999999999999998E-2</v>
      </c>
      <c r="M37" s="36">
        <f>ROUND(K37*(1-L37),0)</f>
        <v>14408</v>
      </c>
      <c r="N37" s="37">
        <v>0.621</v>
      </c>
      <c r="O37" s="24">
        <f>M37*N37</f>
        <v>8947.3680000000004</v>
      </c>
      <c r="P37" s="35">
        <v>0.3</v>
      </c>
      <c r="Q37" s="24">
        <f>M37*P37</f>
        <v>4322.3999999999996</v>
      </c>
      <c r="R37" s="38">
        <v>7.9000000000000001E-2</v>
      </c>
      <c r="S37" s="134">
        <v>0.2351</v>
      </c>
      <c r="T37" s="24">
        <f>M37*R37</f>
        <v>1138.232</v>
      </c>
      <c r="U37" s="27">
        <v>0.245</v>
      </c>
      <c r="V37" s="24">
        <f>M37*U37</f>
        <v>3529.96</v>
      </c>
      <c r="W37" s="38">
        <v>0.48599999999999999</v>
      </c>
      <c r="X37" s="24">
        <f>M37*W37</f>
        <v>7002.2879999999996</v>
      </c>
      <c r="Y37" s="38">
        <v>0.42</v>
      </c>
      <c r="Z37" s="24">
        <f>Y37*M37</f>
        <v>6051.36</v>
      </c>
      <c r="AA37" s="146">
        <v>2.5799999999999998E-3</v>
      </c>
      <c r="AB37" s="18">
        <f>M37*AA37</f>
        <v>37.172639999999994</v>
      </c>
      <c r="AC37" s="39">
        <v>2.5100000000000001E-3</v>
      </c>
      <c r="AD37" s="17">
        <f>M37*AC37</f>
        <v>36.164079999999998</v>
      </c>
      <c r="AE37" s="26">
        <f>IF(M37&gt;0,(AG37+AP37)/M37,0)</f>
        <v>2.7981683786785123E-3</v>
      </c>
      <c r="AF37" s="39">
        <v>2.9999999999999997E-4</v>
      </c>
      <c r="AG37" s="36">
        <f>AF37*M37</f>
        <v>4.3224</v>
      </c>
      <c r="AH37" s="27">
        <v>0.21</v>
      </c>
      <c r="AI37" s="40">
        <f>AL37*(1-AM37)*AH37</f>
        <v>34.4358</v>
      </c>
      <c r="AJ37" s="27">
        <f>IF(AND(AH37&gt;0,AF37&gt;0,AC37&gt;0),((AC37-AF37)*AH37)/((AH37-AF37)*AC37),0)</f>
        <v>0.8817377129536218</v>
      </c>
      <c r="AK37" s="28">
        <f t="shared" si="1"/>
        <v>0.89400888945991286</v>
      </c>
      <c r="AL37" s="33">
        <v>180</v>
      </c>
      <c r="AM37" s="35">
        <v>8.8999999999999996E-2</v>
      </c>
      <c r="AN37" s="37">
        <v>0.2195</v>
      </c>
      <c r="AO37" s="132">
        <v>0.22170000000000001</v>
      </c>
      <c r="AP37" s="40">
        <f>AL37*(1-AM37)*AN37</f>
        <v>35.993610000000004</v>
      </c>
      <c r="AQ37" s="133">
        <f>AL37*(1-AM37)*AO37</f>
        <v>36.354366000000006</v>
      </c>
      <c r="AR37" s="41">
        <v>1.58</v>
      </c>
      <c r="AS37" s="41"/>
      <c r="AT37" s="117">
        <f>AT36+AL37-AS37</f>
        <v>763.19999999999959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10" t="s">
        <v>49</v>
      </c>
      <c r="D38" s="42">
        <v>20400</v>
      </c>
      <c r="E38" s="42">
        <v>1</v>
      </c>
      <c r="F38" s="42">
        <v>18114</v>
      </c>
      <c r="G38" s="36">
        <v>0.2</v>
      </c>
      <c r="H38" s="36">
        <v>4.0999999999999996</v>
      </c>
      <c r="I38" s="42">
        <v>18768</v>
      </c>
      <c r="J38" s="36">
        <v>3.3</v>
      </c>
      <c r="K38" s="42">
        <v>15764</v>
      </c>
      <c r="L38" s="38">
        <v>7.0999999999999994E-2</v>
      </c>
      <c r="M38" s="36">
        <f>ROUND(K38*(1-L38),0)</f>
        <v>14645</v>
      </c>
      <c r="N38" s="27">
        <v>0.55300000000000005</v>
      </c>
      <c r="O38" s="24">
        <f>M38*N38</f>
        <v>8098.6850000000004</v>
      </c>
      <c r="P38" s="38">
        <v>0.28499999999999998</v>
      </c>
      <c r="Q38" s="24">
        <f>M38*P38</f>
        <v>4173.8249999999998</v>
      </c>
      <c r="R38" s="38">
        <v>0.16200000000000001</v>
      </c>
      <c r="S38" s="134">
        <v>0.24890000000000001</v>
      </c>
      <c r="T38" s="24">
        <f>M38*R38</f>
        <v>2372.4900000000002</v>
      </c>
      <c r="U38" s="27">
        <v>0.26300000000000001</v>
      </c>
      <c r="V38" s="24">
        <f>M38*U38</f>
        <v>3851.6350000000002</v>
      </c>
      <c r="W38" s="38">
        <v>0.47199999999999998</v>
      </c>
      <c r="X38" s="24">
        <f>M38*W38</f>
        <v>6912.44</v>
      </c>
      <c r="Y38" s="38">
        <v>0.42</v>
      </c>
      <c r="Z38" s="24">
        <f>Y38*M38</f>
        <v>6150.9</v>
      </c>
      <c r="AA38" s="147">
        <v>2.5799999999999998E-3</v>
      </c>
      <c r="AB38" s="148">
        <f>M38*AA38</f>
        <v>37.784099999999995</v>
      </c>
      <c r="AC38" s="46">
        <v>2.5100000000000001E-3</v>
      </c>
      <c r="AD38" s="17">
        <f>M38*AC38</f>
        <v>36.758949999999999</v>
      </c>
      <c r="AE38" s="26">
        <f>IF(M38&gt;0,(AG38+AP38)/M38,0)</f>
        <v>2.4781674291567083E-3</v>
      </c>
      <c r="AF38" s="46">
        <v>3.1E-4</v>
      </c>
      <c r="AG38" s="36">
        <f>AF38*M38</f>
        <v>4.5399500000000002</v>
      </c>
      <c r="AH38" s="27">
        <v>0.2102</v>
      </c>
      <c r="AI38" s="40">
        <f>AL38*(1-AM38)*AH38</f>
        <v>31.752811999999999</v>
      </c>
      <c r="AJ38" s="27">
        <f>IF(AND(AH38&gt;0,AF38&gt;0,AC38&gt;0),((AC38-AF38)*AH38)/((AH38-AF38)*AC38),0)</f>
        <v>0.87778857413264655</v>
      </c>
      <c r="AK38" s="28">
        <f t="shared" si="1"/>
        <v>0.87619977129770887</v>
      </c>
      <c r="AL38" s="42">
        <v>166</v>
      </c>
      <c r="AM38" s="38">
        <v>0.09</v>
      </c>
      <c r="AN38" s="27">
        <v>0.2102</v>
      </c>
      <c r="AO38" s="134">
        <v>0.2117</v>
      </c>
      <c r="AP38" s="40">
        <f>AL38*(1-AM38)*AN38</f>
        <v>31.752811999999999</v>
      </c>
      <c r="AQ38" s="135">
        <f>AL38*(1-AM38)*AO38</f>
        <v>31.979402</v>
      </c>
      <c r="AR38" s="17">
        <v>1.55</v>
      </c>
      <c r="AS38" s="17"/>
      <c r="AT38" s="117">
        <f>AT37+AL38-AS38</f>
        <v>929.19999999999959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>SUM(D36:D38)</f>
        <v>48121</v>
      </c>
      <c r="E39" s="50"/>
      <c r="F39" s="50">
        <f>SUM(F36:F38)</f>
        <v>47935</v>
      </c>
      <c r="G39" s="51"/>
      <c r="H39" s="51"/>
      <c r="I39" s="50">
        <f>SUM(I36:I38)</f>
        <v>41040</v>
      </c>
      <c r="J39" s="51"/>
      <c r="K39" s="50">
        <f>SUM(K36:K38)</f>
        <v>44832</v>
      </c>
      <c r="L39" s="20">
        <f>IF(K39&gt;0,(K36*L36+K37*L37+K38*L38)/K39,0)</f>
        <v>7.3640747680228394E-2</v>
      </c>
      <c r="M39" s="51">
        <f>M36+M37+M38</f>
        <v>41531</v>
      </c>
      <c r="N39" s="52">
        <f>IF(M39&gt;0,O39/M39,0)</f>
        <v>0.58620507572656577</v>
      </c>
      <c r="O39" s="53">
        <f>O36+O37+O38</f>
        <v>24345.683000000001</v>
      </c>
      <c r="P39" s="20">
        <f>IF(M39&gt;0,Q39/M39,0)</f>
        <v>0.31454029520117499</v>
      </c>
      <c r="Q39" s="53">
        <f>Q36+Q37+Q38</f>
        <v>13063.172999999999</v>
      </c>
      <c r="R39" s="20">
        <f>IF(M39&gt;0,T39/M39,0)</f>
        <v>9.9254629072259279E-2</v>
      </c>
      <c r="S39" s="136"/>
      <c r="T39" s="53">
        <f>T36+T37+T38</f>
        <v>4122.1440000000002</v>
      </c>
      <c r="U39" s="20">
        <f>IF(M39&gt;0,V39/M39,0)</f>
        <v>0.25044595603284298</v>
      </c>
      <c r="V39" s="53">
        <f>V36+V37+V38</f>
        <v>10401.271000000001</v>
      </c>
      <c r="W39" s="20">
        <f>IF(M39&gt;0,X39/M39,0)</f>
        <v>0.4822650068623438</v>
      </c>
      <c r="X39" s="53">
        <f>X36+X37+X38</f>
        <v>20028.948</v>
      </c>
      <c r="Y39" s="20">
        <f>IF(M39&gt;0,Z39/M39,0)</f>
        <v>0.41699549733933683</v>
      </c>
      <c r="Z39" s="53">
        <f>Z36+Z37+Z38</f>
        <v>17318.239999999998</v>
      </c>
      <c r="AA39" s="152">
        <f>IF(M39&gt;0,AB39/M39,0)</f>
        <v>2.6010315186246417E-3</v>
      </c>
      <c r="AB39" s="55">
        <f>SUM(AB36:AB38)</f>
        <v>108.02343999999999</v>
      </c>
      <c r="AC39" s="54">
        <f>IF(M39&gt;0,AD39/M39,0)</f>
        <v>2.4979819893573476E-3</v>
      </c>
      <c r="AD39" s="55">
        <f>SUM(AD36:AD38)</f>
        <v>103.74369</v>
      </c>
      <c r="AE39" s="54">
        <f>IF(M39&gt;0,(AE36*M36+AE37*M37+AE38*M38)/M39,0)</f>
        <v>2.6323610796754231E-3</v>
      </c>
      <c r="AF39" s="54">
        <f>IF(K39&gt;0,(K36*AF36+K37*AF37+K38*AF38)/K39,0)</f>
        <v>3.0351623840114197E-4</v>
      </c>
      <c r="AG39" s="51">
        <f>SUM(AG36:AG38)</f>
        <v>12.60575</v>
      </c>
      <c r="AH39" s="52">
        <f>IF(K39&gt;0,(K36*AH36+K37*AH37+K38*AH38)/K39,0)</f>
        <v>0.20826692541042111</v>
      </c>
      <c r="AI39" s="57">
        <f>SUM(AI36:AI38)</f>
        <v>94.467907999999994</v>
      </c>
      <c r="AJ39" s="52">
        <f>IF(AND(AD39&gt;0),((AD36*AJ36+AD37*AJ37+AD38*AJ38)/AD39),0)</f>
        <v>0.87977358084829016</v>
      </c>
      <c r="AK39" s="56">
        <f t="shared" si="1"/>
        <v>0.88596011689288645</v>
      </c>
      <c r="AL39" s="50">
        <f>SUM(AL36:AL38)</f>
        <v>498</v>
      </c>
      <c r="AM39" s="20">
        <f>IF(AL39&gt;0,(AM36*AL36+AM37*AL37+AM38*AL38)/AL39,0)</f>
        <v>8.902811244979919E-2</v>
      </c>
      <c r="AN39" s="52">
        <f>IF(K39&gt;0,(AN36*K36+AN37*K37+AN38*K38)/K39,0)</f>
        <v>0.21307394941113492</v>
      </c>
      <c r="AO39" s="136">
        <f>IF(L39&gt;0,(AO36*K36+AO37*K37+AO38*K38)/K39,0)</f>
        <v>0.21517809600285506</v>
      </c>
      <c r="AP39" s="57">
        <f>SUM(AP36:AP38)</f>
        <v>96.718838000000005</v>
      </c>
      <c r="AQ39" s="137">
        <f>SUM(AQ36:AQ38)</f>
        <v>97.6804688</v>
      </c>
      <c r="AR39" s="55"/>
      <c r="AS39" s="55">
        <f>SUM(AS36:AS38)</f>
        <v>502.16</v>
      </c>
      <c r="AT39" s="102"/>
      <c r="AU39" s="103">
        <f>AT38</f>
        <v>929.19999999999959</v>
      </c>
      <c r="AV39" s="50">
        <f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45" t="s">
        <v>50</v>
      </c>
      <c r="D40" s="11">
        <v>4850</v>
      </c>
      <c r="E40" s="11">
        <v>0</v>
      </c>
      <c r="F40" s="11">
        <v>16897</v>
      </c>
      <c r="G40" s="12">
        <v>0.4</v>
      </c>
      <c r="H40" s="12">
        <v>3.4</v>
      </c>
      <c r="I40" s="11">
        <v>17630</v>
      </c>
      <c r="J40" s="12">
        <v>3.5</v>
      </c>
      <c r="K40" s="11">
        <v>15713</v>
      </c>
      <c r="L40" s="13">
        <v>8.1000000000000003E-2</v>
      </c>
      <c r="M40" s="23">
        <f>ROUND(K40*(1-L40),0)</f>
        <v>14440</v>
      </c>
      <c r="N40" s="14">
        <v>0.73299999999999998</v>
      </c>
      <c r="O40" s="24">
        <f>M40*N40</f>
        <v>10584.52</v>
      </c>
      <c r="P40" s="13">
        <v>0.215</v>
      </c>
      <c r="Q40" s="24">
        <f>M40*P40</f>
        <v>3104.6</v>
      </c>
      <c r="R40" s="15">
        <v>5.1999999999999998E-2</v>
      </c>
      <c r="S40" s="143"/>
      <c r="T40" s="24">
        <f>M40*R40</f>
        <v>750.88</v>
      </c>
      <c r="U40" s="25">
        <v>0.26300000000000001</v>
      </c>
      <c r="V40" s="24">
        <f>M40*U40</f>
        <v>3797.7200000000003</v>
      </c>
      <c r="W40" s="15">
        <v>0.46800000000000003</v>
      </c>
      <c r="X40" s="24">
        <f>M40*W40</f>
        <v>6757.92</v>
      </c>
      <c r="Y40" s="15">
        <v>0.41</v>
      </c>
      <c r="Z40" s="24">
        <f>Y40*M40</f>
        <v>5920.4</v>
      </c>
      <c r="AA40" s="145">
        <v>2.47E-3</v>
      </c>
      <c r="AB40" s="18">
        <f>M40*AA40</f>
        <v>35.666800000000002</v>
      </c>
      <c r="AC40" s="16">
        <v>2.48E-3</v>
      </c>
      <c r="AD40" s="17">
        <f>M40*AC40</f>
        <v>35.811199999999999</v>
      </c>
      <c r="AE40" s="26">
        <f>IF(M40&gt;0,(AG40+AP40)/M40,0)</f>
        <v>2.612197894736842E-3</v>
      </c>
      <c r="AF40" s="16">
        <v>2.9999999999999997E-4</v>
      </c>
      <c r="AG40" s="23">
        <f>AF40*M40</f>
        <v>4.3319999999999999</v>
      </c>
      <c r="AH40" s="114">
        <v>0.20860000000000001</v>
      </c>
      <c r="AI40" s="29">
        <f>AL40*(1-AM40)*AH40</f>
        <v>31.009641600000002</v>
      </c>
      <c r="AJ40" s="27">
        <f>IF(AND(AH40&gt;0,AF40&gt;0,AC40&gt;0),((AC40-AF40)*AH40)/((AH40-AF40)*AC40),0)</f>
        <v>0.88029826707757108</v>
      </c>
      <c r="AK40" s="59">
        <f t="shared" si="1"/>
        <v>0.88633807231847073</v>
      </c>
      <c r="AL40" s="11">
        <v>163</v>
      </c>
      <c r="AM40" s="13">
        <v>8.7999999999999995E-2</v>
      </c>
      <c r="AN40" s="14">
        <v>0.22459999999999999</v>
      </c>
      <c r="AO40" s="130">
        <v>0.2298</v>
      </c>
      <c r="AP40" s="29">
        <f>AL40*(1-AM40)*AN40</f>
        <v>33.3881376</v>
      </c>
      <c r="AQ40" s="131">
        <f>AL40*(1-AM40)*AO40</f>
        <v>34.161148799999999</v>
      </c>
      <c r="AR40" s="18">
        <v>1.55</v>
      </c>
      <c r="AS40" s="18">
        <v>500.94</v>
      </c>
      <c r="AT40" s="98">
        <f>AT38+AL40-AS40</f>
        <v>591.25999999999954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10" t="s">
        <v>52</v>
      </c>
      <c r="D41" s="33">
        <v>18980</v>
      </c>
      <c r="E41" s="33">
        <v>5</v>
      </c>
      <c r="F41" s="33">
        <v>16423</v>
      </c>
      <c r="G41" s="34">
        <v>0.2</v>
      </c>
      <c r="H41" s="34">
        <v>3.3</v>
      </c>
      <c r="I41" s="33">
        <v>17665</v>
      </c>
      <c r="J41" s="34">
        <v>2.5</v>
      </c>
      <c r="K41" s="33">
        <v>15004</v>
      </c>
      <c r="L41" s="35">
        <v>8.3000000000000004E-2</v>
      </c>
      <c r="M41" s="36">
        <f>ROUND(K41*(1-L41),0)</f>
        <v>13759</v>
      </c>
      <c r="N41" s="37">
        <v>0.59899999999999998</v>
      </c>
      <c r="O41" s="24">
        <f>M41*N41</f>
        <v>8241.6409999999996</v>
      </c>
      <c r="P41" s="35">
        <v>0.245</v>
      </c>
      <c r="Q41" s="24">
        <f>M41*P41</f>
        <v>3370.9549999999999</v>
      </c>
      <c r="R41" s="38">
        <v>0.156</v>
      </c>
      <c r="S41" s="134">
        <v>0.21160000000000001</v>
      </c>
      <c r="T41" s="24">
        <f>M41*R41</f>
        <v>2146.404</v>
      </c>
      <c r="U41" s="27">
        <v>0.253</v>
      </c>
      <c r="V41" s="24">
        <f>M41*U41</f>
        <v>3481.027</v>
      </c>
      <c r="W41" s="38">
        <v>0.45200000000000001</v>
      </c>
      <c r="X41" s="24">
        <f>M41*W41</f>
        <v>6219.0680000000002</v>
      </c>
      <c r="Y41" s="38">
        <v>0.42</v>
      </c>
      <c r="Z41" s="24">
        <f>Y41*M41</f>
        <v>5778.78</v>
      </c>
      <c r="AA41" s="146">
        <v>2.6199999999999999E-3</v>
      </c>
      <c r="AB41" s="18">
        <f>M41*AA41</f>
        <v>36.048580000000001</v>
      </c>
      <c r="AC41" s="39">
        <v>2.5000000000000001E-3</v>
      </c>
      <c r="AD41" s="17">
        <f>M41*AC41</f>
        <v>34.397500000000001</v>
      </c>
      <c r="AE41" s="26">
        <f>IF(M41&gt;0,(AG41+AP41)/M41,0)</f>
        <v>2.7535340504397121E-3</v>
      </c>
      <c r="AF41" s="39">
        <v>2.9999999999999997E-4</v>
      </c>
      <c r="AG41" s="36">
        <f>AF41*M41</f>
        <v>4.1276999999999999</v>
      </c>
      <c r="AH41" s="27">
        <v>0.20330000000000001</v>
      </c>
      <c r="AI41" s="40">
        <f>AL41*(1-AM41)*AH41</f>
        <v>31.554193000000001</v>
      </c>
      <c r="AJ41" s="27">
        <f>IF(AND(AH41&gt;0,AF41&gt;0,AC41&gt;0),((AC41-AF41)*AH41)/((AH41-AF41)*AC41),0)</f>
        <v>0.88130049261083754</v>
      </c>
      <c r="AK41" s="28">
        <f t="shared" si="1"/>
        <v>0.89227983552012224</v>
      </c>
      <c r="AL41" s="33">
        <v>170</v>
      </c>
      <c r="AM41" s="35">
        <v>8.6999999999999994E-2</v>
      </c>
      <c r="AN41" s="37">
        <v>0.2175</v>
      </c>
      <c r="AO41" s="132">
        <v>0.21740000000000001</v>
      </c>
      <c r="AP41" s="40">
        <f>AL41*(1-AM41)*AN41</f>
        <v>33.758175000000001</v>
      </c>
      <c r="AQ41" s="133">
        <f>AL41*(1-AM41)*AO41</f>
        <v>33.742654000000002</v>
      </c>
      <c r="AR41" s="41">
        <v>1.58</v>
      </c>
      <c r="AS41" s="41"/>
      <c r="AT41" s="117">
        <f>AT40+AL41-AS41</f>
        <v>761.25999999999954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10" t="s">
        <v>49</v>
      </c>
      <c r="D42" s="42">
        <v>21100</v>
      </c>
      <c r="E42" s="42">
        <v>3</v>
      </c>
      <c r="F42" s="42">
        <v>17093</v>
      </c>
      <c r="G42" s="36">
        <v>0.4</v>
      </c>
      <c r="H42" s="36">
        <v>3.4</v>
      </c>
      <c r="I42" s="42">
        <v>17706</v>
      </c>
      <c r="J42" s="36">
        <v>1.4</v>
      </c>
      <c r="K42" s="42">
        <v>14244</v>
      </c>
      <c r="L42" s="38">
        <v>7.1999999999999995E-2</v>
      </c>
      <c r="M42" s="36">
        <f>ROUND(K42*(1-L42),0)</f>
        <v>13218</v>
      </c>
      <c r="N42" s="27">
        <v>0.747</v>
      </c>
      <c r="O42" s="24">
        <f>M42*N42</f>
        <v>9873.8459999999995</v>
      </c>
      <c r="P42" s="38">
        <v>0.20799999999999999</v>
      </c>
      <c r="Q42" s="24">
        <f>M42*P42</f>
        <v>2749.3440000000001</v>
      </c>
      <c r="R42" s="38">
        <v>4.4999999999999998E-2</v>
      </c>
      <c r="S42" s="134">
        <v>0.21529999999999999</v>
      </c>
      <c r="T42" s="24">
        <f>M42*R42</f>
        <v>594.80999999999995</v>
      </c>
      <c r="U42" s="27">
        <v>0.215</v>
      </c>
      <c r="V42" s="24">
        <f>M42*U42</f>
        <v>2841.87</v>
      </c>
      <c r="W42" s="38">
        <v>0.48699999999999999</v>
      </c>
      <c r="X42" s="24">
        <f>M42*W42</f>
        <v>6437.1660000000002</v>
      </c>
      <c r="Y42" s="38">
        <v>0.45</v>
      </c>
      <c r="Z42" s="24">
        <f>Y42*M42</f>
        <v>5948.1</v>
      </c>
      <c r="AA42" s="147">
        <v>2.4599999999999999E-3</v>
      </c>
      <c r="AB42" s="148">
        <f>M42*AA42</f>
        <v>32.516280000000002</v>
      </c>
      <c r="AC42" s="46">
        <v>2.5000000000000001E-3</v>
      </c>
      <c r="AD42" s="17">
        <f>M42*AC42</f>
        <v>33.045000000000002</v>
      </c>
      <c r="AE42" s="26">
        <f>IF(M42&gt;0,(AG42+AP42)/M42,0)</f>
        <v>2.432268232712967E-3</v>
      </c>
      <c r="AF42" s="46">
        <v>2.9E-4</v>
      </c>
      <c r="AG42" s="36">
        <f>AF42*M42</f>
        <v>3.8332199999999998</v>
      </c>
      <c r="AH42" s="27">
        <v>0.1958</v>
      </c>
      <c r="AI42" s="40">
        <f>AL42*(1-AM42)*AH42</f>
        <v>27.111838600000002</v>
      </c>
      <c r="AJ42" s="27">
        <f>IF(AND(AH42&gt;0,AF42&gt;0,AC42&gt;0),((AC42-AF42)*AH42)/((AH42-AF42)*AC42),0)</f>
        <v>0.88531123727686567</v>
      </c>
      <c r="AK42" s="28">
        <f t="shared" si="1"/>
        <v>0.88202051625850975</v>
      </c>
      <c r="AL42" s="42">
        <v>151</v>
      </c>
      <c r="AM42" s="38">
        <v>8.3000000000000004E-2</v>
      </c>
      <c r="AN42" s="27">
        <v>0.20449999999999999</v>
      </c>
      <c r="AO42" s="134">
        <v>0.21310000000000001</v>
      </c>
      <c r="AP42" s="40">
        <f>AL42*(1-AM42)*AN42</f>
        <v>28.316501500000001</v>
      </c>
      <c r="AQ42" s="135">
        <f>AL42*(1-AM42)*AO42</f>
        <v>29.507317700000005</v>
      </c>
      <c r="AR42" s="17">
        <v>1.55</v>
      </c>
      <c r="AS42" s="17"/>
      <c r="AT42" s="117">
        <f>AT41+AL42-AS42</f>
        <v>912.25999999999954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>SUM(D40:D42)</f>
        <v>44930</v>
      </c>
      <c r="E43" s="50"/>
      <c r="F43" s="50">
        <f>SUM(F40:F42)</f>
        <v>50413</v>
      </c>
      <c r="G43" s="51"/>
      <c r="H43" s="51"/>
      <c r="I43" s="50">
        <f>SUM(I40:I42)</f>
        <v>53001</v>
      </c>
      <c r="J43" s="51"/>
      <c r="K43" s="50">
        <f>SUM(K40:K42)</f>
        <v>44961</v>
      </c>
      <c r="L43" s="20">
        <f>IF(K43&gt;0,(K40*L40+K41*L41+K42*L42)/K43,0)</f>
        <v>7.8816151775983639E-2</v>
      </c>
      <c r="M43" s="51">
        <f>M40+M41+M42</f>
        <v>41417</v>
      </c>
      <c r="N43" s="52">
        <f>IF(M43&gt;0,O43/M43,0)</f>
        <v>0.69295233841176318</v>
      </c>
      <c r="O43" s="53">
        <f>O40+O41+O42</f>
        <v>28700.006999999998</v>
      </c>
      <c r="P43" s="20">
        <f>IF(M43&gt;0,Q43/M43,0)</f>
        <v>0.2227321872660985</v>
      </c>
      <c r="Q43" s="53">
        <f>Q40+Q41+Q42</f>
        <v>9224.8990000000013</v>
      </c>
      <c r="R43" s="20">
        <f>IF(M43&gt;0,T43/M43,0)</f>
        <v>8.4315474322138248E-2</v>
      </c>
      <c r="S43" s="136"/>
      <c r="T43" s="53">
        <f>T40+T41+T42</f>
        <v>3492.0940000000001</v>
      </c>
      <c r="U43" s="20">
        <f>IF(M43&gt;0,V43/M43,0)</f>
        <v>0.24435900717096845</v>
      </c>
      <c r="V43" s="53">
        <f>V40+V41+V42</f>
        <v>10120.617</v>
      </c>
      <c r="W43" s="20">
        <f>IF(M43&gt;0,X43/M43,0)</f>
        <v>0.46874843663230081</v>
      </c>
      <c r="X43" s="53">
        <f>X40+X41+X42</f>
        <v>19414.154000000002</v>
      </c>
      <c r="Y43" s="20">
        <f>IF(M43&gt;0,Z43/M43,0)</f>
        <v>0.42608783832725688</v>
      </c>
      <c r="Z43" s="53">
        <f>Z40+Z41+Z42</f>
        <v>17647.28</v>
      </c>
      <c r="AA43" s="152">
        <f>IF(M43&gt;0,AB43/M43,0)</f>
        <v>2.5166395441485381E-3</v>
      </c>
      <c r="AB43" s="55">
        <f>SUM(AB40:AB42)</f>
        <v>104.23166000000001</v>
      </c>
      <c r="AC43" s="54">
        <f>IF(M43&gt;0,AD43/M43,0)</f>
        <v>2.4930270178912038E-3</v>
      </c>
      <c r="AD43" s="55">
        <f>SUM(AD40:AD42)</f>
        <v>103.25369999999999</v>
      </c>
      <c r="AE43" s="54">
        <f>IF(M43&gt;0,(AE40*M40+AE41*M41+AE42*M42)/M43,0)</f>
        <v>2.6017271675881884E-3</v>
      </c>
      <c r="AF43" s="54">
        <f>IF(K43&gt;0,(K40*AF40+K41*AF41+K42*AF42)/K43,0)</f>
        <v>2.9683192099819845E-4</v>
      </c>
      <c r="AG43" s="51">
        <f>SUM(AG40:AG42)</f>
        <v>12.292919999999999</v>
      </c>
      <c r="AH43" s="52">
        <f>IF(K43&gt;0,(K40*AH40+K41*AH41+K42*AH42)/K43,0)</f>
        <v>0.20277618825204063</v>
      </c>
      <c r="AI43" s="57">
        <f>SUM(AI40:AI42)</f>
        <v>89.675673200000006</v>
      </c>
      <c r="AJ43" s="52">
        <f>IF(AND(AD43&gt;0),((AD40*AJ40+AD41*AJ41+AD42*AJ42)/AD43),0)</f>
        <v>0.88223647997469945</v>
      </c>
      <c r="AK43" s="56">
        <f t="shared" si="1"/>
        <v>0.88712955382376135</v>
      </c>
      <c r="AL43" s="50">
        <f>SUM(AL40:AL42)</f>
        <v>484</v>
      </c>
      <c r="AM43" s="20">
        <f>IF(AL43&gt;0,(AM40*AL40+AM41*AL41+AM42*AL42)/AL43,0)</f>
        <v>8.6088842975206609E-2</v>
      </c>
      <c r="AN43" s="52">
        <f>IF(K43&gt;0,(AN40*K40+AN41*K41+AN42*K42)/K43,0)</f>
        <v>0.21586280999088098</v>
      </c>
      <c r="AO43" s="136">
        <f>IF(L43&gt;0,(AO40*K40+AO41*K41+AO42*K42)/K43,0)</f>
        <v>0.22037128622584018</v>
      </c>
      <c r="AP43" s="57">
        <f>SUM(AP40:AP42)</f>
        <v>95.462814100000003</v>
      </c>
      <c r="AQ43" s="137">
        <f>SUM(AQ40:AQ42)</f>
        <v>97.411120499999996</v>
      </c>
      <c r="AR43" s="55"/>
      <c r="AS43" s="55">
        <f>SUM(AS40:AS42)</f>
        <v>500.94</v>
      </c>
      <c r="AT43" s="102"/>
      <c r="AU43" s="103">
        <f>AT42</f>
        <v>912.25999999999954</v>
      </c>
      <c r="AV43" s="50">
        <f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10" t="s">
        <v>51</v>
      </c>
      <c r="D44" s="11">
        <v>6000</v>
      </c>
      <c r="E44" s="11">
        <v>1</v>
      </c>
      <c r="F44" s="11">
        <v>5110</v>
      </c>
      <c r="G44" s="12">
        <v>0.5</v>
      </c>
      <c r="H44" s="12">
        <v>3.7</v>
      </c>
      <c r="I44" s="11">
        <v>5614</v>
      </c>
      <c r="J44" s="12">
        <v>6.8</v>
      </c>
      <c r="K44" s="11">
        <v>16180</v>
      </c>
      <c r="L44" s="13">
        <v>7.1999999999999995E-2</v>
      </c>
      <c r="M44" s="23">
        <f>ROUND(K44*(1-L44),0)</f>
        <v>15015</v>
      </c>
      <c r="N44" s="14">
        <v>0.80300000000000005</v>
      </c>
      <c r="O44" s="24">
        <f>M44*N44</f>
        <v>12057.045</v>
      </c>
      <c r="P44" s="13">
        <v>0.14299999999999999</v>
      </c>
      <c r="Q44" s="24">
        <f>M44*P44</f>
        <v>2147.145</v>
      </c>
      <c r="R44" s="15">
        <v>5.3999999999999999E-2</v>
      </c>
      <c r="S44" s="143">
        <v>0.21970000000000001</v>
      </c>
      <c r="T44" s="24">
        <f>M44*R44</f>
        <v>810.81</v>
      </c>
      <c r="U44" s="25">
        <v>0.24</v>
      </c>
      <c r="V44" s="24">
        <f>M44*U44</f>
        <v>3603.6</v>
      </c>
      <c r="W44" s="15">
        <v>0.48</v>
      </c>
      <c r="X44" s="24">
        <f>M44*W44</f>
        <v>7207.2</v>
      </c>
      <c r="Y44" s="15">
        <v>0.4</v>
      </c>
      <c r="Z44" s="24">
        <f>Y44*M44</f>
        <v>6006</v>
      </c>
      <c r="AA44" s="145">
        <v>2.66E-3</v>
      </c>
      <c r="AB44" s="18">
        <f>M44*AA44</f>
        <v>39.939900000000002</v>
      </c>
      <c r="AC44" s="16">
        <v>2.5799999999999998E-3</v>
      </c>
      <c r="AD44" s="17">
        <f>M44*AC44</f>
        <v>38.738699999999994</v>
      </c>
      <c r="AE44" s="26">
        <f>IF(M44&gt;0,(AG44+AP44)/M44,0)</f>
        <v>2.6204906293706295E-3</v>
      </c>
      <c r="AF44" s="16">
        <v>2.9999999999999997E-4</v>
      </c>
      <c r="AG44" s="23">
        <f>AF44*M44</f>
        <v>4.5044999999999993</v>
      </c>
      <c r="AH44" s="114">
        <v>0.20330000000000001</v>
      </c>
      <c r="AI44" s="29">
        <f>AL44*(1-AM44)*AH44</f>
        <v>32.961435600000002</v>
      </c>
      <c r="AJ44" s="27">
        <f>IF(AND(AH44&gt;0,AF44&gt;0,AC44&gt;0),((AC44-AF44)*AH44)/((AH44-AF44)*AC44),0)</f>
        <v>0.88502692175506936</v>
      </c>
      <c r="AK44" s="59">
        <f t="shared" si="1"/>
        <v>0.88675553060349588</v>
      </c>
      <c r="AL44" s="11">
        <v>177</v>
      </c>
      <c r="AM44" s="13">
        <v>8.4000000000000005E-2</v>
      </c>
      <c r="AN44" s="14">
        <v>0.21490000000000001</v>
      </c>
      <c r="AO44" s="130">
        <v>0.2167</v>
      </c>
      <c r="AP44" s="29">
        <f>AL44*(1-AM44)*AN44</f>
        <v>34.842166800000001</v>
      </c>
      <c r="AQ44" s="131">
        <f>AL44*(1-AM44)*AO44</f>
        <v>35.134004400000002</v>
      </c>
      <c r="AR44" s="18">
        <v>1.55</v>
      </c>
      <c r="AS44" s="18">
        <v>502.34</v>
      </c>
      <c r="AT44" s="98">
        <f>AT42+AL44-AS44+AU44</f>
        <v>587.75999999999965</v>
      </c>
      <c r="AU44" s="182">
        <v>0.84</v>
      </c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45" t="s">
        <v>48</v>
      </c>
      <c r="D45" s="33">
        <v>18870</v>
      </c>
      <c r="E45" s="33">
        <v>1</v>
      </c>
      <c r="F45" s="33">
        <v>14847</v>
      </c>
      <c r="G45" s="34">
        <v>0.3</v>
      </c>
      <c r="H45" s="34">
        <v>3.9</v>
      </c>
      <c r="I45" s="33">
        <v>15910</v>
      </c>
      <c r="J45" s="34">
        <v>5.6</v>
      </c>
      <c r="K45" s="33">
        <v>16690</v>
      </c>
      <c r="L45" s="35">
        <v>6.7000000000000004E-2</v>
      </c>
      <c r="M45" s="36">
        <f>ROUND(K45*(1-L45),0)</f>
        <v>15572</v>
      </c>
      <c r="N45" s="37">
        <v>0.71899999999999997</v>
      </c>
      <c r="O45" s="24">
        <f>M45*N45</f>
        <v>11196.268</v>
      </c>
      <c r="P45" s="35">
        <v>0.2</v>
      </c>
      <c r="Q45" s="24">
        <f>M45*P45</f>
        <v>3114.4</v>
      </c>
      <c r="R45" s="38">
        <v>8.1000000000000003E-2</v>
      </c>
      <c r="S45" s="134">
        <v>0.20030000000000001</v>
      </c>
      <c r="T45" s="24">
        <f>M45*R45</f>
        <v>1261.3320000000001</v>
      </c>
      <c r="U45" s="27">
        <v>0.251</v>
      </c>
      <c r="V45" s="24">
        <f>M45*U45</f>
        <v>3908.5720000000001</v>
      </c>
      <c r="W45" s="38">
        <v>0.46300000000000002</v>
      </c>
      <c r="X45" s="24">
        <f>M45*W45</f>
        <v>7209.8360000000002</v>
      </c>
      <c r="Y45" s="38">
        <v>0.39</v>
      </c>
      <c r="Z45" s="24">
        <f>Y45*M45</f>
        <v>6073.08</v>
      </c>
      <c r="AA45" s="146">
        <v>2.49E-3</v>
      </c>
      <c r="AB45" s="18">
        <f>M45*AA45</f>
        <v>38.774279999999997</v>
      </c>
      <c r="AC45" s="39">
        <v>2.4499999999999999E-3</v>
      </c>
      <c r="AD45" s="17">
        <f>M45*AC45</f>
        <v>38.151399999999995</v>
      </c>
      <c r="AE45" s="26">
        <f>IF(M45&gt;0,(AG45+AP45)/M45,0)</f>
        <v>2.6367339583868482E-3</v>
      </c>
      <c r="AF45" s="39">
        <v>2.9999999999999997E-4</v>
      </c>
      <c r="AG45" s="36">
        <f>AF45*M45</f>
        <v>4.6715999999999998</v>
      </c>
      <c r="AH45" s="27">
        <v>0.20810000000000001</v>
      </c>
      <c r="AI45" s="40">
        <f>AL45*(1-AM45)*AH45</f>
        <v>34.232658100000002</v>
      </c>
      <c r="AJ45" s="27">
        <f>IF(AND(AH45&gt;0,AF45&gt;0,AC45&gt;0),((AC45-AF45)*AH45)/((AH45-AF45)*AC45),0)</f>
        <v>0.87881793718449841</v>
      </c>
      <c r="AK45" s="28">
        <f t="shared" si="1"/>
        <v>0.88742644056005671</v>
      </c>
      <c r="AL45" s="33">
        <v>179</v>
      </c>
      <c r="AM45" s="35">
        <v>8.1000000000000003E-2</v>
      </c>
      <c r="AN45" s="37">
        <v>0.22120000000000001</v>
      </c>
      <c r="AO45" s="132">
        <v>0.22620000000000001</v>
      </c>
      <c r="AP45" s="40">
        <f>AL45*(1-AM45)*AN45</f>
        <v>36.387621200000005</v>
      </c>
      <c r="AQ45" s="133">
        <f>AL45*(1-AM45)*AO45</f>
        <v>37.210126200000005</v>
      </c>
      <c r="AR45" s="41">
        <v>1.55</v>
      </c>
      <c r="AS45" s="41"/>
      <c r="AT45" s="117">
        <f>AT44+AL45-AS45</f>
        <v>766.75999999999965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10" t="s">
        <v>49</v>
      </c>
      <c r="D46" s="42">
        <v>15900</v>
      </c>
      <c r="E46" s="42">
        <v>2</v>
      </c>
      <c r="F46" s="42">
        <v>18723</v>
      </c>
      <c r="G46" s="36">
        <v>0.2</v>
      </c>
      <c r="H46" s="36">
        <v>3.1</v>
      </c>
      <c r="I46" s="42">
        <v>19349</v>
      </c>
      <c r="J46" s="36">
        <v>4.5999999999999996</v>
      </c>
      <c r="K46" s="42">
        <v>16974</v>
      </c>
      <c r="L46" s="38">
        <v>7.5999999999999998E-2</v>
      </c>
      <c r="M46" s="36">
        <f>ROUND(K46*(1-L46),0)</f>
        <v>15684</v>
      </c>
      <c r="N46" s="27">
        <v>0.76800000000000002</v>
      </c>
      <c r="O46" s="24">
        <f>M46*N46</f>
        <v>12045.312</v>
      </c>
      <c r="P46" s="38">
        <v>0.18</v>
      </c>
      <c r="Q46" s="24">
        <f>M46*P46</f>
        <v>2823.12</v>
      </c>
      <c r="R46" s="38">
        <v>5.1999999999999998E-2</v>
      </c>
      <c r="S46" s="134">
        <v>0.2034</v>
      </c>
      <c r="T46" s="24">
        <f>M46*R46</f>
        <v>815.56799999999998</v>
      </c>
      <c r="U46" s="27">
        <v>0.24299999999999999</v>
      </c>
      <c r="V46" s="24">
        <f>M46*U46</f>
        <v>3811.212</v>
      </c>
      <c r="W46" s="38">
        <v>0.48299999999999998</v>
      </c>
      <c r="X46" s="24">
        <f>M46*W46</f>
        <v>7575.3719999999994</v>
      </c>
      <c r="Y46" s="38">
        <v>0.39</v>
      </c>
      <c r="Z46" s="24">
        <f>Y46*M46</f>
        <v>6116.76</v>
      </c>
      <c r="AA46" s="147">
        <v>2.65E-3</v>
      </c>
      <c r="AB46" s="148">
        <f>M46*AA46</f>
        <v>41.562600000000003</v>
      </c>
      <c r="AC46" s="46">
        <v>2.7100000000000002E-3</v>
      </c>
      <c r="AD46" s="17">
        <f>M46*AC46</f>
        <v>42.503640000000004</v>
      </c>
      <c r="AE46" s="26">
        <f>IF(M46&gt;0,(AG46+AP46)/M46,0)</f>
        <v>2.8399234889058917E-3</v>
      </c>
      <c r="AF46" s="46">
        <v>2.9999999999999997E-4</v>
      </c>
      <c r="AG46" s="36">
        <f>AF46*M46</f>
        <v>4.7051999999999996</v>
      </c>
      <c r="AH46" s="27">
        <v>0.2077</v>
      </c>
      <c r="AI46" s="40">
        <f>AL46*(1-AM46)*AH46</f>
        <v>37.884480000000003</v>
      </c>
      <c r="AJ46" s="27">
        <f>IF(AND(AH46&gt;0,AF46&gt;0,AC46&gt;0),((AC46-AF46)*AH46)/((AH46-AF46)*AC46),0)</f>
        <v>0.89058524625747693</v>
      </c>
      <c r="AK46" s="28">
        <f t="shared" si="1"/>
        <v>0.89559356221331321</v>
      </c>
      <c r="AL46" s="42">
        <v>200</v>
      </c>
      <c r="AM46" s="38">
        <v>8.7999999999999995E-2</v>
      </c>
      <c r="AN46" s="27">
        <v>0.21840000000000001</v>
      </c>
      <c r="AO46" s="134">
        <v>0.221</v>
      </c>
      <c r="AP46" s="40">
        <f>AL46*(1-AM46)*AN46</f>
        <v>39.836160000000007</v>
      </c>
      <c r="AQ46" s="135">
        <f>AL46*(1-AM46)*AO46</f>
        <v>40.310400000000001</v>
      </c>
      <c r="AR46" s="17">
        <v>1.6</v>
      </c>
      <c r="AS46" s="17"/>
      <c r="AT46" s="117">
        <f>AT45+AL46-AS46</f>
        <v>966.75999999999965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>SUM(D44:D46)</f>
        <v>40770</v>
      </c>
      <c r="E47" s="50"/>
      <c r="F47" s="50">
        <f>SUM(F44:F46)</f>
        <v>38680</v>
      </c>
      <c r="G47" s="51"/>
      <c r="H47" s="51"/>
      <c r="I47" s="50">
        <f>SUM(I44:I46)</f>
        <v>40873</v>
      </c>
      <c r="J47" s="51"/>
      <c r="K47" s="50">
        <f>SUM(K44:K46)</f>
        <v>49844</v>
      </c>
      <c r="L47" s="20">
        <f>IF(K47&gt;0,(K44*L44+K45*L45+K46*L46)/K47,0)</f>
        <v>7.1687946392745353E-2</v>
      </c>
      <c r="M47" s="51">
        <f>M44+M45+M46</f>
        <v>46271</v>
      </c>
      <c r="N47" s="52">
        <f>IF(M47&gt;0,O47/M47,0)</f>
        <v>0.76286713060015998</v>
      </c>
      <c r="O47" s="53">
        <f>O44+O45+O46</f>
        <v>35298.625</v>
      </c>
      <c r="P47" s="20">
        <f>IF(M47&gt;0,Q47/M47,0)</f>
        <v>0.17472423332108664</v>
      </c>
      <c r="Q47" s="53">
        <f>Q44+Q45+Q46</f>
        <v>8084.665</v>
      </c>
      <c r="R47" s="20">
        <f>IF(M47&gt;0,T47/M47,0)</f>
        <v>6.2408636078753431E-2</v>
      </c>
      <c r="S47" s="136"/>
      <c r="T47" s="53">
        <f>T44+T45+T46</f>
        <v>2887.71</v>
      </c>
      <c r="U47" s="20">
        <f>IF(M47&gt;0,V47/M47,0)</f>
        <v>0.24471880875710489</v>
      </c>
      <c r="V47" s="53">
        <f>V44+V45+V46</f>
        <v>11323.384</v>
      </c>
      <c r="W47" s="20">
        <f>IF(M47&gt;0,X47/M47,0)</f>
        <v>0.47529571437833629</v>
      </c>
      <c r="X47" s="53">
        <f>X44+X45+X46</f>
        <v>21992.407999999999</v>
      </c>
      <c r="Y47" s="20">
        <f>IF(M47&gt;0,Z47/M47,0)</f>
        <v>0.39324501307514426</v>
      </c>
      <c r="Z47" s="53">
        <f>Z44+Z45+Z46</f>
        <v>18195.84</v>
      </c>
      <c r="AA47" s="152">
        <f>IF(M47&gt;0,AB47/M47,0)</f>
        <v>2.5993987594821813E-3</v>
      </c>
      <c r="AB47" s="55">
        <f>SUM(AB44:AB46)</f>
        <v>120.27678</v>
      </c>
      <c r="AC47" s="54">
        <f>IF(M47&gt;0,AD47/M47,0)</f>
        <v>2.5803146679345594E-3</v>
      </c>
      <c r="AD47" s="55">
        <f>SUM(AD44:AD46)</f>
        <v>119.39373999999999</v>
      </c>
      <c r="AE47" s="54">
        <f>IF(M47&gt;0,(AE44*M44+AE45*M45+AE46*M46)/M47,0)</f>
        <v>2.7003360204015474E-3</v>
      </c>
      <c r="AF47" s="54">
        <f>IF(K47&gt;0,(K44*AF44+K45*AF45+K46*AF46)/K47,0)</f>
        <v>2.9999999999999997E-4</v>
      </c>
      <c r="AG47" s="51">
        <f>SUM(AG44:AG46)</f>
        <v>13.881299999999998</v>
      </c>
      <c r="AH47" s="52">
        <f>IF(K47&gt;0,(K44*AH44+K45*AH45+K46*AH46)/K47,0)</f>
        <v>0.20640564160179761</v>
      </c>
      <c r="AI47" s="57">
        <f>SUM(AI44:AI46)</f>
        <v>105.07857369999999</v>
      </c>
      <c r="AJ47" s="52">
        <f>IF(AND(AD47&gt;0),((AD44*AJ44+AD45*AJ45+AD46*AJ46)/AD47),0)</f>
        <v>0.88502162474123791</v>
      </c>
      <c r="AK47" s="56">
        <f t="shared" si="1"/>
        <v>0.89012652919397273</v>
      </c>
      <c r="AL47" s="50">
        <f>SUM(AL44:AL46)</f>
        <v>556</v>
      </c>
      <c r="AM47" s="20">
        <f>IF(AL47&gt;0,(AM44*AL44+AM45*AL45+AM46*AL46)/AL47,0)</f>
        <v>8.4473021582733815E-2</v>
      </c>
      <c r="AN47" s="52">
        <f>IF(K47&gt;0,(AN44*K44+AN45*K45+AN46*K46)/K47,0)</f>
        <v>0.21820142043174706</v>
      </c>
      <c r="AO47" s="136">
        <f>IF(L47&gt;0,(AO44*K44+AO45*K45+AO46*K46)/K47,0)</f>
        <v>0.22134535751544823</v>
      </c>
      <c r="AP47" s="57">
        <f>SUM(AP44:AP46)</f>
        <v>111.06594800000002</v>
      </c>
      <c r="AQ47" s="137">
        <f>SUM(AQ44:AQ46)</f>
        <v>112.6545306</v>
      </c>
      <c r="AR47" s="55"/>
      <c r="AS47" s="55">
        <f>SUM(AS44:AS46)</f>
        <v>502.34</v>
      </c>
      <c r="AT47" s="102"/>
      <c r="AU47" s="103">
        <f>AT46</f>
        <v>966.75999999999965</v>
      </c>
      <c r="AV47" s="50">
        <f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45" t="s">
        <v>50</v>
      </c>
      <c r="D48" s="11">
        <v>13000</v>
      </c>
      <c r="E48" s="11">
        <v>1</v>
      </c>
      <c r="F48" s="11">
        <v>18270</v>
      </c>
      <c r="G48" s="12">
        <v>0.5</v>
      </c>
      <c r="H48" s="12">
        <v>4.5999999999999996</v>
      </c>
      <c r="I48" s="11">
        <v>18834</v>
      </c>
      <c r="J48" s="12">
        <v>4.8</v>
      </c>
      <c r="K48" s="11">
        <v>17179</v>
      </c>
      <c r="L48" s="13">
        <v>6.2E-2</v>
      </c>
      <c r="M48" s="23">
        <f>ROUND(K48*(1-L48),0)</f>
        <v>16114</v>
      </c>
      <c r="N48" s="14">
        <v>0.75800000000000001</v>
      </c>
      <c r="O48" s="24">
        <f>M48*N48</f>
        <v>12214.412</v>
      </c>
      <c r="P48" s="13">
        <v>0.184</v>
      </c>
      <c r="Q48" s="24">
        <f>M48*P48</f>
        <v>2964.9760000000001</v>
      </c>
      <c r="R48" s="15">
        <v>5.8000000000000003E-2</v>
      </c>
      <c r="S48" s="143">
        <v>0.2319</v>
      </c>
      <c r="T48" s="24">
        <f>M48*R48</f>
        <v>934.61200000000008</v>
      </c>
      <c r="U48" s="25">
        <v>0.249</v>
      </c>
      <c r="V48" s="24">
        <f>M48*U48</f>
        <v>4012.386</v>
      </c>
      <c r="W48" s="15">
        <v>0.47499999999999998</v>
      </c>
      <c r="X48" s="24">
        <f>M48*W48</f>
        <v>7654.15</v>
      </c>
      <c r="Y48" s="15">
        <v>0.4</v>
      </c>
      <c r="Z48" s="24">
        <f>Y48*M48</f>
        <v>6445.6</v>
      </c>
      <c r="AA48" s="145">
        <v>2.6800000000000001E-3</v>
      </c>
      <c r="AB48" s="18">
        <f>M48*AA48</f>
        <v>43.185520000000004</v>
      </c>
      <c r="AC48" s="16">
        <v>2.7399999999999998E-3</v>
      </c>
      <c r="AD48" s="17">
        <f>M48*AC48</f>
        <v>44.152359999999994</v>
      </c>
      <c r="AE48" s="26">
        <f>IF(M48&gt;0,(AG48+AP48)/M48,0)</f>
        <v>2.7220619709569321E-3</v>
      </c>
      <c r="AF48" s="16">
        <v>2.9999999999999997E-4</v>
      </c>
      <c r="AG48" s="23">
        <f>AF48*M48</f>
        <v>4.8341999999999992</v>
      </c>
      <c r="AH48" s="114">
        <v>0.2064</v>
      </c>
      <c r="AI48" s="29">
        <f>AL48*(1-AM48)*AH48</f>
        <v>37.311753600000003</v>
      </c>
      <c r="AJ48" s="27">
        <f>IF(AND(AH48&gt;0,AF48&gt;0,AC48&gt;0),((AC48-AF48)*AH48)/((AH48-AF48)*AC48),0)</f>
        <v>0.89180718027178363</v>
      </c>
      <c r="AK48" s="59">
        <f t="shared" si="1"/>
        <v>0.89102754196476597</v>
      </c>
      <c r="AL48" s="11">
        <v>198</v>
      </c>
      <c r="AM48" s="13">
        <v>8.6999999999999994E-2</v>
      </c>
      <c r="AN48" s="14">
        <v>0.21590000000000001</v>
      </c>
      <c r="AO48" s="130">
        <v>0.2172</v>
      </c>
      <c r="AP48" s="29">
        <f>AL48*(1-AM48)*AN48</f>
        <v>39.029106599999999</v>
      </c>
      <c r="AQ48" s="131">
        <f>AL48*(1-AM48)*AO48</f>
        <v>39.264112799999999</v>
      </c>
      <c r="AR48" s="18">
        <v>1.55</v>
      </c>
      <c r="AS48" s="18"/>
      <c r="AT48" s="98">
        <f>AT46+AL48-AS48</f>
        <v>1164.7599999999998</v>
      </c>
      <c r="AU48" s="99"/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10" t="s">
        <v>48</v>
      </c>
      <c r="D49" s="33">
        <v>19210</v>
      </c>
      <c r="E49" s="33">
        <v>4</v>
      </c>
      <c r="F49" s="33">
        <v>17481</v>
      </c>
      <c r="G49" s="34">
        <v>0.3</v>
      </c>
      <c r="H49" s="34">
        <v>3.3</v>
      </c>
      <c r="I49" s="33">
        <v>18462</v>
      </c>
      <c r="J49" s="34">
        <v>5.3</v>
      </c>
      <c r="K49" s="33">
        <v>17288</v>
      </c>
      <c r="L49" s="35">
        <v>8.1000000000000003E-2</v>
      </c>
      <c r="M49" s="36">
        <f>ROUND(K49*(1-L49),0)</f>
        <v>15888</v>
      </c>
      <c r="N49" s="37">
        <v>0.77100000000000002</v>
      </c>
      <c r="O49" s="24">
        <f>M49*N49</f>
        <v>12249.648000000001</v>
      </c>
      <c r="P49" s="35">
        <v>0.20100000000000001</v>
      </c>
      <c r="Q49" s="24">
        <f>M49*P49</f>
        <v>3193.4880000000003</v>
      </c>
      <c r="R49" s="38">
        <v>2.8000000000000001E-2</v>
      </c>
      <c r="S49" s="134">
        <v>0.22420000000000001</v>
      </c>
      <c r="T49" s="24">
        <f>M49*R49</f>
        <v>444.86400000000003</v>
      </c>
      <c r="U49" s="27">
        <v>0.24099999999999999</v>
      </c>
      <c r="V49" s="24">
        <f>M49*U49</f>
        <v>3829.0079999999998</v>
      </c>
      <c r="W49" s="38">
        <v>0.48</v>
      </c>
      <c r="X49" s="24">
        <f>M49*W49</f>
        <v>7626.24</v>
      </c>
      <c r="Y49" s="38">
        <v>0.4</v>
      </c>
      <c r="Z49" s="24">
        <f>Y49*M49</f>
        <v>6355.2000000000007</v>
      </c>
      <c r="AA49" s="146">
        <v>2.5100000000000001E-3</v>
      </c>
      <c r="AB49" s="18">
        <f>M49*AA49</f>
        <v>39.878880000000002</v>
      </c>
      <c r="AC49" s="39">
        <v>2.5000000000000001E-3</v>
      </c>
      <c r="AD49" s="17">
        <f>M49*AC49</f>
        <v>39.72</v>
      </c>
      <c r="AE49" s="26">
        <f>IF(M49&gt;0,(AG49+AP49)/M49,0)</f>
        <v>2.6015981873111784E-3</v>
      </c>
      <c r="AF49" s="39">
        <v>2.9999999999999997E-4</v>
      </c>
      <c r="AG49" s="36">
        <f>AF49*M49</f>
        <v>4.7664</v>
      </c>
      <c r="AH49" s="27">
        <v>0.20300000000000001</v>
      </c>
      <c r="AI49" s="40">
        <f>AL49*(1-AM49)*AH49</f>
        <v>34.177080000000004</v>
      </c>
      <c r="AJ49" s="27">
        <f>IF(AND(AH49&gt;0,AF49&gt;0,AC49&gt;0),((AC49-AF49)*AH49)/((AH49-AF49)*AC49),0)</f>
        <v>0.88130241736556492</v>
      </c>
      <c r="AK49" s="28">
        <f t="shared" si="1"/>
        <v>0.8859098989747074</v>
      </c>
      <c r="AL49" s="33">
        <v>184</v>
      </c>
      <c r="AM49" s="35">
        <v>8.5000000000000006E-2</v>
      </c>
      <c r="AN49" s="37">
        <v>0.2172</v>
      </c>
      <c r="AO49" s="132">
        <v>0.21959999999999999</v>
      </c>
      <c r="AP49" s="40">
        <f>AL49*(1-AM49)*AN49</f>
        <v>36.567792000000004</v>
      </c>
      <c r="AQ49" s="133">
        <f>AL49*(1-AM49)*AO49</f>
        <v>36.971856000000002</v>
      </c>
      <c r="AR49" s="41">
        <v>1.55</v>
      </c>
      <c r="AS49" s="41"/>
      <c r="AT49" s="117">
        <f>AT48+AL49-AS49</f>
        <v>1348.7599999999998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10" t="s">
        <v>51</v>
      </c>
      <c r="D50" s="42">
        <v>16435</v>
      </c>
      <c r="E50" s="42">
        <v>2</v>
      </c>
      <c r="F50" s="42">
        <v>16569</v>
      </c>
      <c r="G50" s="36">
        <v>0.6</v>
      </c>
      <c r="H50" s="36">
        <v>4.2</v>
      </c>
      <c r="I50" s="42">
        <v>17899</v>
      </c>
      <c r="J50" s="36">
        <v>4.5</v>
      </c>
      <c r="K50" s="42">
        <v>17202</v>
      </c>
      <c r="L50" s="38">
        <v>7.5999999999999998E-2</v>
      </c>
      <c r="M50" s="36">
        <f>ROUND(K50*(1-L50),0)</f>
        <v>15895</v>
      </c>
      <c r="N50" s="27">
        <v>0.71099999999999997</v>
      </c>
      <c r="O50" s="24">
        <f>M50*N50</f>
        <v>11301.344999999999</v>
      </c>
      <c r="P50" s="38">
        <v>0.24199999999999999</v>
      </c>
      <c r="Q50" s="24">
        <f>M50*P50</f>
        <v>3846.5899999999997</v>
      </c>
      <c r="R50" s="38">
        <v>4.7E-2</v>
      </c>
      <c r="S50" s="134">
        <v>0.2349</v>
      </c>
      <c r="T50" s="24">
        <f>M50*R50</f>
        <v>747.06500000000005</v>
      </c>
      <c r="U50" s="27">
        <v>0.251</v>
      </c>
      <c r="V50" s="24">
        <f>M50*U50</f>
        <v>3989.645</v>
      </c>
      <c r="W50" s="38">
        <v>0.47699999999999998</v>
      </c>
      <c r="X50" s="24">
        <f>M50*W50</f>
        <v>7581.915</v>
      </c>
      <c r="Y50" s="38">
        <v>0.41</v>
      </c>
      <c r="Z50" s="24">
        <f>Y50*M50</f>
        <v>6516.95</v>
      </c>
      <c r="AA50" s="147">
        <v>2.47E-3</v>
      </c>
      <c r="AB50" s="148">
        <f>M50*AA50</f>
        <v>39.260649999999998</v>
      </c>
      <c r="AC50" s="46">
        <v>2.47E-3</v>
      </c>
      <c r="AD50" s="17">
        <f>M50*AC50</f>
        <v>39.260649999999998</v>
      </c>
      <c r="AE50" s="26">
        <f>IF(M50&gt;0,(AG50+AP50)/M50,0)</f>
        <v>2.4557568543567164E-3</v>
      </c>
      <c r="AF50" s="46">
        <v>2.9999999999999997E-4</v>
      </c>
      <c r="AG50" s="36">
        <f>AF50*M50</f>
        <v>4.7684999999999995</v>
      </c>
      <c r="AH50" s="27">
        <v>0.20710000000000001</v>
      </c>
      <c r="AI50" s="40">
        <f>AL50*(1-AM50)*AH50</f>
        <v>33.808660800000006</v>
      </c>
      <c r="AJ50" s="27">
        <f>IF(AND(AH50&gt;0,AF50&gt;0,AC50&gt;0),((AC50-AF50)*AH50)/((AH50-AF50)*AC50),0)</f>
        <v>0.8798169915191193</v>
      </c>
      <c r="AK50" s="28">
        <f t="shared" si="1"/>
        <v>0.87909451637100955</v>
      </c>
      <c r="AL50" s="42">
        <v>179</v>
      </c>
      <c r="AM50" s="38">
        <v>8.7999999999999995E-2</v>
      </c>
      <c r="AN50" s="27">
        <v>0.2099</v>
      </c>
      <c r="AO50" s="134">
        <v>0.21870000000000001</v>
      </c>
      <c r="AP50" s="40">
        <f>AL50*(1-AM50)*AN50</f>
        <v>34.265755200000001</v>
      </c>
      <c r="AQ50" s="135">
        <f>AL50*(1-AM50)*AO50</f>
        <v>35.702337600000007</v>
      </c>
      <c r="AR50" s="17">
        <v>1.6</v>
      </c>
      <c r="AS50" s="17"/>
      <c r="AT50" s="117">
        <f>AT49+AL50-AS50</f>
        <v>1527.7599999999998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>SUM(D48:D50)</f>
        <v>48645</v>
      </c>
      <c r="E51" s="50"/>
      <c r="F51" s="50">
        <f>SUM(F48:F50)</f>
        <v>52320</v>
      </c>
      <c r="G51" s="51"/>
      <c r="H51" s="51"/>
      <c r="I51" s="50">
        <f>SUM(I48:I50)</f>
        <v>55195</v>
      </c>
      <c r="J51" s="51"/>
      <c r="K51" s="50">
        <f>SUM(K48:K50)</f>
        <v>51669</v>
      </c>
      <c r="L51" s="20">
        <f>IF(K51&gt;0,(K48*L48+K49*L49+K50*L50)/K51,0)</f>
        <v>7.3018212080744743E-2</v>
      </c>
      <c r="M51" s="51">
        <f>M48+M49+M50</f>
        <v>47897</v>
      </c>
      <c r="N51" s="52">
        <f>IF(M51&gt;0,O51/M51,0)</f>
        <v>0.74671492995385935</v>
      </c>
      <c r="O51" s="53">
        <f>O48+O49+O50</f>
        <v>35765.404999999999</v>
      </c>
      <c r="P51" s="20">
        <f>IF(M51&gt;0,Q51/M51,0)</f>
        <v>0.20888686139006618</v>
      </c>
      <c r="Q51" s="53">
        <f>Q48+Q49+Q50</f>
        <v>10005.054</v>
      </c>
      <c r="R51" s="20">
        <f>IF(M51&gt;0,T51/M51,0)</f>
        <v>4.4398208656074495E-2</v>
      </c>
      <c r="S51" s="136"/>
      <c r="T51" s="53">
        <f>T48+T49+T50</f>
        <v>2126.5410000000002</v>
      </c>
      <c r="U51" s="20">
        <f>IF(M51&gt;0,V51/M51,0)</f>
        <v>0.24701002150447837</v>
      </c>
      <c r="V51" s="53">
        <f>V48+V49+V50</f>
        <v>11831.039000000001</v>
      </c>
      <c r="W51" s="20">
        <f>IF(M51&gt;0,X51/M51,0)</f>
        <v>0.47732227488151657</v>
      </c>
      <c r="X51" s="53">
        <f>X48+X49+X50</f>
        <v>22862.305</v>
      </c>
      <c r="Y51" s="20">
        <f>IF(M51&gt;0,Z51/M51,0)</f>
        <v>0.40331857945174021</v>
      </c>
      <c r="Z51" s="53">
        <f>Z48+Z49+Z50</f>
        <v>19317.75</v>
      </c>
      <c r="AA51" s="152">
        <f>IF(M51&gt;0,AB51/M51,0)</f>
        <v>2.5539188258137252E-3</v>
      </c>
      <c r="AB51" s="55">
        <f>SUM(AB48:AB50)</f>
        <v>122.32505</v>
      </c>
      <c r="AC51" s="54">
        <f>IF(M51&gt;0,AD51/M51,0)</f>
        <v>2.5707875232269242E-3</v>
      </c>
      <c r="AD51" s="55">
        <f>SUM(AD48:AD50)</f>
        <v>123.13300999999998</v>
      </c>
      <c r="AE51" s="54">
        <f>IF(M51&gt;0,(AE48*M48+AE49*M49+AE50*M50)/M51,0)</f>
        <v>2.5937272438774873E-3</v>
      </c>
      <c r="AF51" s="54">
        <f>IF(K51&gt;0,(K48*AF48+K49*AF49+K50*AF50)/K51,0)</f>
        <v>2.9999999999999997E-4</v>
      </c>
      <c r="AG51" s="51">
        <f>SUM(AG48:AG50)</f>
        <v>14.3691</v>
      </c>
      <c r="AH51" s="52">
        <f>IF(K51&gt;0,(K48*AH48+K49*AH49+K50*AH50)/K51,0)</f>
        <v>0.20549543827052971</v>
      </c>
      <c r="AI51" s="57">
        <f>SUM(AI48:AI50)</f>
        <v>105.29749440000001</v>
      </c>
      <c r="AJ51" s="52">
        <f>IF(AND(AD51&gt;0),((AD48*AJ48+AD49*AJ49+AD50*AJ50)/AD51),0)</f>
        <v>0.88459553339750285</v>
      </c>
      <c r="AK51" s="56">
        <f t="shared" si="1"/>
        <v>0.88557584179571547</v>
      </c>
      <c r="AL51" s="50">
        <f>SUM(AL48:AL50)</f>
        <v>561</v>
      </c>
      <c r="AM51" s="20">
        <f>IF(AL51&gt;0,(AM48*AL48+AM49*AL49+AM50*AL50)/AL51,0)</f>
        <v>8.6663101604278064E-2</v>
      </c>
      <c r="AN51" s="52">
        <f>IF(K51&gt;0,(AN48*K48+AN49*K49+AN50*K50)/K51,0)</f>
        <v>0.21433740734289419</v>
      </c>
      <c r="AO51" s="136">
        <f>IF(L51&gt;0,(AO48*K48+AO49*K49+AO50*K50)/K51,0)</f>
        <v>0.21850240956860012</v>
      </c>
      <c r="AP51" s="57">
        <f>SUM(AP48:AP50)</f>
        <v>109.8626538</v>
      </c>
      <c r="AQ51" s="137">
        <f>SUM(AQ48:AQ50)</f>
        <v>111.9383064</v>
      </c>
      <c r="AR51" s="55"/>
      <c r="AS51" s="55">
        <f>SUM(AS48:AS50)</f>
        <v>0</v>
      </c>
      <c r="AT51" s="102"/>
      <c r="AU51" s="103">
        <f>AT50</f>
        <v>1527.7599999999998</v>
      </c>
      <c r="AV51" s="50">
        <f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A52" s="186">
        <v>13</v>
      </c>
      <c r="B52" s="22">
        <v>1</v>
      </c>
      <c r="C52" s="10" t="s">
        <v>52</v>
      </c>
      <c r="D52" s="11">
        <v>13100</v>
      </c>
      <c r="E52" s="11">
        <v>2</v>
      </c>
      <c r="F52" s="11">
        <v>16945</v>
      </c>
      <c r="G52" s="12">
        <v>0.4</v>
      </c>
      <c r="H52" s="12">
        <v>4.5999999999999996</v>
      </c>
      <c r="I52" s="11">
        <v>18360</v>
      </c>
      <c r="J52" s="12">
        <v>4.7</v>
      </c>
      <c r="K52" s="11">
        <v>16524</v>
      </c>
      <c r="L52" s="13">
        <v>8.2000000000000003E-2</v>
      </c>
      <c r="M52" s="23">
        <f>ROUND(K52*(1-L52),0)</f>
        <v>15169</v>
      </c>
      <c r="N52" s="14">
        <v>0.73199999999999998</v>
      </c>
      <c r="O52" s="24">
        <f>M52*N52</f>
        <v>11103.708000000001</v>
      </c>
      <c r="P52" s="13">
        <v>0.23400000000000001</v>
      </c>
      <c r="Q52" s="24">
        <f>M52*P52</f>
        <v>3549.5460000000003</v>
      </c>
      <c r="R52" s="15">
        <v>3.4000000000000002E-2</v>
      </c>
      <c r="S52" s="143">
        <v>0.21920000000000001</v>
      </c>
      <c r="T52" s="24">
        <f>M52*R52</f>
        <v>515.74599999999998</v>
      </c>
      <c r="U52" s="25">
        <v>0.25600000000000001</v>
      </c>
      <c r="V52" s="24">
        <f>M52*U52</f>
        <v>3883.2640000000001</v>
      </c>
      <c r="W52" s="15">
        <v>0.47699999999999998</v>
      </c>
      <c r="X52" s="24">
        <f>M52*W52</f>
        <v>7235.6129999999994</v>
      </c>
      <c r="Y52" s="15">
        <v>0.39</v>
      </c>
      <c r="Z52" s="24">
        <f>Y52*M52</f>
        <v>5915.91</v>
      </c>
      <c r="AA52" s="145">
        <v>2.48E-3</v>
      </c>
      <c r="AB52" s="18">
        <f>M52*AA52</f>
        <v>37.619120000000002</v>
      </c>
      <c r="AC52" s="16">
        <v>2.5100000000000001E-3</v>
      </c>
      <c r="AD52" s="17">
        <f>M52*AC52</f>
        <v>38.074190000000002</v>
      </c>
      <c r="AE52" s="26">
        <f>IF(M52&gt;0,(AG52+AP52)/M52,0)</f>
        <v>2.88215907442811E-3</v>
      </c>
      <c r="AF52" s="16">
        <v>2.9999999999999997E-4</v>
      </c>
      <c r="AG52" s="23">
        <f>AF52*M52</f>
        <v>4.5507</v>
      </c>
      <c r="AH52" s="114">
        <v>0.20449999999999999</v>
      </c>
      <c r="AI52" s="29">
        <f>AL52*(1-AM52)*AH52</f>
        <v>36.113677499999994</v>
      </c>
      <c r="AJ52" s="27">
        <f>IF(AND(AH52&gt;0,AF52&gt;0,AC52&gt;0),((AC52-AF52)*AH52)/((AH52-AF52)*AC52),0)</f>
        <v>0.88177164017778065</v>
      </c>
      <c r="AK52" s="59">
        <f t="shared" si="1"/>
        <v>0.89712479032914361</v>
      </c>
      <c r="AL52" s="11">
        <v>193</v>
      </c>
      <c r="AM52" s="13">
        <v>8.5000000000000006E-2</v>
      </c>
      <c r="AN52" s="14">
        <v>0.2218</v>
      </c>
      <c r="AO52" s="130">
        <v>0.22170000000000001</v>
      </c>
      <c r="AP52" s="29">
        <f>AL52*(1-AM52)*AN52</f>
        <v>39.168771</v>
      </c>
      <c r="AQ52" s="131">
        <f>AL52*(1-AM52)*AO52</f>
        <v>39.151111499999999</v>
      </c>
      <c r="AR52" s="18">
        <v>1.6</v>
      </c>
      <c r="AS52" s="18"/>
      <c r="AT52" s="98">
        <f>AT50+AL52-AS52</f>
        <v>1720.7599999999998</v>
      </c>
      <c r="AU52" s="99"/>
      <c r="AV52" s="11"/>
      <c r="AW52" s="30"/>
      <c r="AX52" s="19"/>
      <c r="AY52" s="19"/>
      <c r="AZ52" s="19"/>
      <c r="BA52" s="19"/>
    </row>
    <row r="53" spans="1:53" x14ac:dyDescent="0.2">
      <c r="A53" s="184"/>
      <c r="B53" s="32">
        <v>2</v>
      </c>
      <c r="C53" s="10" t="s">
        <v>48</v>
      </c>
      <c r="D53" s="33">
        <v>18700</v>
      </c>
      <c r="E53" s="33">
        <v>6</v>
      </c>
      <c r="F53" s="33">
        <v>18593</v>
      </c>
      <c r="G53" s="34">
        <v>0.5</v>
      </c>
      <c r="H53" s="34">
        <v>4.7</v>
      </c>
      <c r="I53" s="33">
        <v>18960</v>
      </c>
      <c r="J53" s="34">
        <v>4.3</v>
      </c>
      <c r="K53" s="33">
        <v>16460</v>
      </c>
      <c r="L53" s="35">
        <v>7.5999999999999998E-2</v>
      </c>
      <c r="M53" s="36">
        <f>ROUND(K53*(1-L53),0)</f>
        <v>15209</v>
      </c>
      <c r="N53" s="37">
        <v>0.68899999999999995</v>
      </c>
      <c r="O53" s="24">
        <f>M53*N53</f>
        <v>10479.000999999998</v>
      </c>
      <c r="P53" s="35">
        <v>0.28699999999999998</v>
      </c>
      <c r="Q53" s="24">
        <f>M53*P53</f>
        <v>4364.9829999999993</v>
      </c>
      <c r="R53" s="38">
        <v>2.4E-2</v>
      </c>
      <c r="S53" s="134">
        <v>0.21</v>
      </c>
      <c r="T53" s="24">
        <f>M53*R53</f>
        <v>365.01600000000002</v>
      </c>
      <c r="U53" s="27">
        <v>0.218</v>
      </c>
      <c r="V53" s="24">
        <f>M53*U53</f>
        <v>3315.5619999999999</v>
      </c>
      <c r="W53" s="38">
        <v>0.505</v>
      </c>
      <c r="X53" s="24">
        <f>M53*W53</f>
        <v>7680.5450000000001</v>
      </c>
      <c r="Y53" s="38">
        <v>0.39</v>
      </c>
      <c r="Z53" s="24">
        <f>Y53*M53</f>
        <v>5931.51</v>
      </c>
      <c r="AA53" s="146">
        <v>2.33E-3</v>
      </c>
      <c r="AB53" s="18">
        <f>M53*AA53</f>
        <v>35.436970000000002</v>
      </c>
      <c r="AC53" s="39">
        <v>2.4099999999999998E-3</v>
      </c>
      <c r="AD53" s="17">
        <f>M53*AC53</f>
        <v>36.653689999999997</v>
      </c>
      <c r="AE53" s="26">
        <f>IF(M53&gt;0,(AG53+AP53)/M53,0)</f>
        <v>2.4182591886383062E-3</v>
      </c>
      <c r="AF53" s="39">
        <v>2.9999999999999997E-4</v>
      </c>
      <c r="AG53" s="36">
        <f>AF53*M53</f>
        <v>4.5626999999999995</v>
      </c>
      <c r="AH53" s="27">
        <v>0.20469999999999999</v>
      </c>
      <c r="AI53" s="40">
        <f>AL53*(1-AM53)*AH53</f>
        <v>31.328925599999998</v>
      </c>
      <c r="AJ53" s="27">
        <f>IF(AND(AH53&gt;0,AF53&gt;0,AC53&gt;0),((AC53-AF53)*AH53)/((AH53-AF53)*AC53),0)</f>
        <v>0.8768036800350788</v>
      </c>
      <c r="AK53" s="28">
        <f t="shared" si="1"/>
        <v>0.87719397652524544</v>
      </c>
      <c r="AL53" s="33">
        <v>168</v>
      </c>
      <c r="AM53" s="35">
        <v>8.8999999999999996E-2</v>
      </c>
      <c r="AN53" s="37">
        <v>0.21049999999999999</v>
      </c>
      <c r="AO53" s="132">
        <v>0.214</v>
      </c>
      <c r="AP53" s="40">
        <f>AL53*(1-AM53)*AN53</f>
        <v>32.216603999999997</v>
      </c>
      <c r="AQ53" s="133">
        <f>AL53*(1-AM53)*AO53</f>
        <v>32.752271999999998</v>
      </c>
      <c r="AR53" s="41">
        <v>1.58</v>
      </c>
      <c r="AS53" s="41"/>
      <c r="AT53" s="117">
        <f>AT52+AL53-AS53</f>
        <v>1888.7599999999998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A54" s="184"/>
      <c r="B54" s="32">
        <v>3</v>
      </c>
      <c r="C54" s="10" t="s">
        <v>51</v>
      </c>
      <c r="D54" s="42">
        <v>17100</v>
      </c>
      <c r="E54" s="42">
        <v>3</v>
      </c>
      <c r="F54" s="42">
        <v>17025</v>
      </c>
      <c r="G54" s="36">
        <v>0.5</v>
      </c>
      <c r="H54" s="36">
        <v>5.3</v>
      </c>
      <c r="I54" s="42">
        <v>18002</v>
      </c>
      <c r="J54" s="36">
        <v>4</v>
      </c>
      <c r="K54" s="42">
        <v>16454</v>
      </c>
      <c r="L54" s="38">
        <v>7.6999999999999999E-2</v>
      </c>
      <c r="M54" s="36">
        <f>ROUND(K54*(1-L54),0)</f>
        <v>15187</v>
      </c>
      <c r="N54" s="27">
        <v>0.64700000000000002</v>
      </c>
      <c r="O54" s="24">
        <f>M54*N54</f>
        <v>9825.9889999999996</v>
      </c>
      <c r="P54" s="38">
        <v>0.32200000000000001</v>
      </c>
      <c r="Q54" s="24">
        <f>M54*P54</f>
        <v>4890.2139999999999</v>
      </c>
      <c r="R54" s="38">
        <v>3.1E-2</v>
      </c>
      <c r="S54" s="134">
        <v>0.21690000000000001</v>
      </c>
      <c r="T54" s="24">
        <f>M54*R54</f>
        <v>470.79699999999997</v>
      </c>
      <c r="U54" s="27">
        <v>0.215</v>
      </c>
      <c r="V54" s="24">
        <f>M54*U54</f>
        <v>3265.2049999999999</v>
      </c>
      <c r="W54" s="38">
        <v>0.503</v>
      </c>
      <c r="X54" s="24">
        <f>M54*W54</f>
        <v>7639.0609999999997</v>
      </c>
      <c r="Y54" s="38">
        <v>0.4</v>
      </c>
      <c r="Z54" s="24">
        <f>Y54*M54</f>
        <v>6074.8</v>
      </c>
      <c r="AA54" s="147">
        <v>2.32E-3</v>
      </c>
      <c r="AB54" s="148">
        <f>M54*AA54</f>
        <v>35.233840000000001</v>
      </c>
      <c r="AC54" s="46">
        <v>2.4199999999999998E-3</v>
      </c>
      <c r="AD54" s="17">
        <f>M54*AC54</f>
        <v>36.752539999999996</v>
      </c>
      <c r="AE54" s="26">
        <f>IF(M54&gt;0,(AG54+AP54)/M54,0)</f>
        <v>2.628068203068414E-3</v>
      </c>
      <c r="AF54" s="46">
        <v>3.1E-4</v>
      </c>
      <c r="AG54" s="36">
        <f>AF54*M54</f>
        <v>4.7079700000000004</v>
      </c>
      <c r="AH54" s="27">
        <v>0.2077</v>
      </c>
      <c r="AI54" s="40">
        <f>AL54*(1-AM54)*AH54</f>
        <v>33.680216600000001</v>
      </c>
      <c r="AJ54" s="27">
        <f>IF(AND(AH54&gt;0,AF54&gt;0,AC54&gt;0),((AC54-AF54)*AH54)/((AH54-AF54)*AC54),0)</f>
        <v>0.87320411617191074</v>
      </c>
      <c r="AK54" s="28">
        <f t="shared" si="1"/>
        <v>0.88330391660664276</v>
      </c>
      <c r="AL54" s="42">
        <v>178</v>
      </c>
      <c r="AM54" s="38">
        <v>8.8999999999999996E-2</v>
      </c>
      <c r="AN54" s="27">
        <v>0.21709999999999999</v>
      </c>
      <c r="AO54" s="134">
        <v>0.22209999999999999</v>
      </c>
      <c r="AP54" s="40">
        <f>AL54*(1-AM54)*AN54</f>
        <v>35.204501800000003</v>
      </c>
      <c r="AQ54" s="135">
        <f>AL54*(1-AM54)*AO54</f>
        <v>36.0152918</v>
      </c>
      <c r="AR54" s="17">
        <v>1.6</v>
      </c>
      <c r="AS54" s="17"/>
      <c r="AT54" s="117">
        <f>AT53+AL54-AS54</f>
        <v>2066.7599999999998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>SUM(D52:D54)</f>
        <v>48900</v>
      </c>
      <c r="E55" s="50"/>
      <c r="F55" s="50">
        <f>SUM(F52:F54)</f>
        <v>52563</v>
      </c>
      <c r="G55" s="51"/>
      <c r="H55" s="51"/>
      <c r="I55" s="50">
        <f>SUM(I52:I54)</f>
        <v>55322</v>
      </c>
      <c r="J55" s="51"/>
      <c r="K55" s="50">
        <f>SUM(K52:K54)</f>
        <v>49438</v>
      </c>
      <c r="L55" s="20">
        <f>IF(K55&gt;0,(K52*L52+K53*L53+K54*L54)/K55,0)</f>
        <v>7.833824183826206E-2</v>
      </c>
      <c r="M55" s="51">
        <f>M52+M53+M54</f>
        <v>45565</v>
      </c>
      <c r="N55" s="52">
        <f>IF(M55&gt;0,O55/M55,0)</f>
        <v>0.68931631734884224</v>
      </c>
      <c r="O55" s="53">
        <f>O52+O53+O54</f>
        <v>31408.697999999997</v>
      </c>
      <c r="P55" s="20">
        <f>IF(M55&gt;0,Q55/M55,0)</f>
        <v>0.28102146384286181</v>
      </c>
      <c r="Q55" s="53">
        <f>Q52+Q53+Q54</f>
        <v>12804.742999999999</v>
      </c>
      <c r="R55" s="20">
        <f>IF(M55&gt;0,T55/M55,0)</f>
        <v>2.9662218808295841E-2</v>
      </c>
      <c r="S55" s="136"/>
      <c r="T55" s="53">
        <f>T52+T53+T54</f>
        <v>1351.559</v>
      </c>
      <c r="U55" s="20">
        <f>IF(M55&gt;0,V55/M55,0)</f>
        <v>0.22965063096675079</v>
      </c>
      <c r="V55" s="53">
        <f>V52+V53+V54</f>
        <v>10464.030999999999</v>
      </c>
      <c r="W55" s="20">
        <f>IF(M55&gt;0,X55/M55,0)</f>
        <v>0.49501193898825846</v>
      </c>
      <c r="X55" s="53">
        <f>X52+X53+X54</f>
        <v>22555.218999999997</v>
      </c>
      <c r="Y55" s="20">
        <f>IF(M55&gt;0,Z55/M55,0)</f>
        <v>0.39333304071107211</v>
      </c>
      <c r="Z55" s="53">
        <f>Z52+Z53+Z54</f>
        <v>17922.22</v>
      </c>
      <c r="AA55" s="152">
        <f>IF(M55&gt;0,AB55/M55,0)</f>
        <v>2.3766033139471089E-3</v>
      </c>
      <c r="AB55" s="55">
        <f>SUM(AB52:AB54)</f>
        <v>108.28993000000001</v>
      </c>
      <c r="AC55" s="54">
        <f>IF(M55&gt;0,AD55/M55,0)</f>
        <v>2.4466239438165256E-3</v>
      </c>
      <c r="AD55" s="55">
        <f>SUM(AD52:AD54)</f>
        <v>111.48042</v>
      </c>
      <c r="AE55" s="54">
        <f>IF(M55&gt;0,(AE52*M52+AE53*M53+AE54*M54)/M55,0)</f>
        <v>2.6426258487874466E-3</v>
      </c>
      <c r="AF55" s="54">
        <f>IF(K55&gt;0,(K52*AF52+K53*AF53+K54*AF54)/K55,0)</f>
        <v>3.033282090699462E-4</v>
      </c>
      <c r="AG55" s="51">
        <f>SUM(AG52:AG54)</f>
        <v>13.821369999999998</v>
      </c>
      <c r="AH55" s="52">
        <f>IF(K55&gt;0,(K52*AH52+K53*AH53+K54*AH54)/K55,0)</f>
        <v>0.20563161535660829</v>
      </c>
      <c r="AI55" s="57">
        <f>SUM(AI52:AI54)</f>
        <v>101.12281969999998</v>
      </c>
      <c r="AJ55" s="52">
        <f>IF(AND(AD55&gt;0),((AD52*AJ52+AD53*AJ53+AD54*AJ54)/AD55),0)</f>
        <v>0.87731370631163941</v>
      </c>
      <c r="AK55" s="56">
        <f t="shared" si="1"/>
        <v>0.88645924814194998</v>
      </c>
      <c r="AL55" s="50">
        <f>SUM(AL52:AL54)</f>
        <v>539</v>
      </c>
      <c r="AM55" s="20">
        <f>IF(AL55&gt;0,(AM52*AL52+AM53*AL53+AM54*AL54)/AL55,0)</f>
        <v>8.7567717996289415E-2</v>
      </c>
      <c r="AN55" s="52">
        <f>IF(K55&gt;0,(AN52*K52+AN53*K53+AN54*K54)/K55,0)</f>
        <v>0.21647349407338481</v>
      </c>
      <c r="AO55" s="136">
        <f>IF(L55&gt;0,(AO52*K52+AO53*K53+AO54*K54)/K55,0)</f>
        <v>0.21926947287511633</v>
      </c>
      <c r="AP55" s="57">
        <f>SUM(AP52:AP54)</f>
        <v>106.5898768</v>
      </c>
      <c r="AQ55" s="137">
        <f>SUM(AQ52:AQ54)</f>
        <v>107.91867529999999</v>
      </c>
      <c r="AR55" s="55"/>
      <c r="AS55" s="55">
        <f>SUM(AS52:AS54)</f>
        <v>0</v>
      </c>
      <c r="AT55" s="102"/>
      <c r="AU55" s="103">
        <f>AT54</f>
        <v>2066.7599999999998</v>
      </c>
      <c r="AV55" s="50">
        <f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10" t="s">
        <v>52</v>
      </c>
      <c r="D56" s="11">
        <v>9103</v>
      </c>
      <c r="E56" s="11">
        <v>1</v>
      </c>
      <c r="F56" s="11">
        <v>12125</v>
      </c>
      <c r="G56" s="12">
        <v>0.3</v>
      </c>
      <c r="H56" s="12">
        <v>3.8</v>
      </c>
      <c r="I56" s="11">
        <v>13950</v>
      </c>
      <c r="J56" s="12">
        <v>4.9000000000000004</v>
      </c>
      <c r="K56" s="11">
        <v>16420</v>
      </c>
      <c r="L56" s="13">
        <v>7.9000000000000001E-2</v>
      </c>
      <c r="M56" s="23">
        <f>ROUND(K56*(1-L56),0)</f>
        <v>15123</v>
      </c>
      <c r="N56" s="14">
        <v>0.78</v>
      </c>
      <c r="O56" s="24">
        <f>M56*N56</f>
        <v>11795.94</v>
      </c>
      <c r="P56" s="13">
        <v>0.16200000000000001</v>
      </c>
      <c r="Q56" s="24">
        <f>M56*P56</f>
        <v>2449.9259999999999</v>
      </c>
      <c r="R56" s="15">
        <v>5.8000000000000003E-2</v>
      </c>
      <c r="S56" s="143">
        <v>0.20749999999999999</v>
      </c>
      <c r="T56" s="24">
        <f>M56*R56</f>
        <v>877.13400000000001</v>
      </c>
      <c r="U56" s="25">
        <v>0.21199999999999999</v>
      </c>
      <c r="V56" s="24">
        <f>M56*U56</f>
        <v>3206.076</v>
      </c>
      <c r="W56" s="15">
        <v>0.50900000000000001</v>
      </c>
      <c r="X56" s="24">
        <f>M56*W56</f>
        <v>7697.607</v>
      </c>
      <c r="Y56" s="15">
        <v>0.4</v>
      </c>
      <c r="Z56" s="24">
        <f>Y56*M56</f>
        <v>6049.2000000000007</v>
      </c>
      <c r="AA56" s="145">
        <v>2.4599999999999999E-3</v>
      </c>
      <c r="AB56" s="18">
        <f>M56*AA56</f>
        <v>37.202579999999998</v>
      </c>
      <c r="AC56" s="16">
        <v>2.4599999999999999E-3</v>
      </c>
      <c r="AD56" s="17">
        <f>M56*AC56</f>
        <v>37.202579999999998</v>
      </c>
      <c r="AE56" s="26">
        <f>IF(M56&gt;0,(AG56+AP56)/M56,0)</f>
        <v>2.497559591350923E-3</v>
      </c>
      <c r="AF56" s="16">
        <v>3.1E-4</v>
      </c>
      <c r="AG56" s="23">
        <f>AF56*M56</f>
        <v>4.6881300000000001</v>
      </c>
      <c r="AH56" s="114">
        <v>0.2031</v>
      </c>
      <c r="AI56" s="29">
        <f>AL56*(1-AM56)*AH56</f>
        <v>31.708581300000006</v>
      </c>
      <c r="AJ56" s="27">
        <f>IF(AND(AH56&gt;0,AF56&gt;0,AC56&gt;0),((AC56-AF56)*AH56)/((AH56-AF56)*AC56),0)</f>
        <v>0.87531977691688734</v>
      </c>
      <c r="AK56" s="59">
        <f t="shared" si="1"/>
        <v>0.87716208543430541</v>
      </c>
      <c r="AL56" s="11">
        <v>171</v>
      </c>
      <c r="AM56" s="13">
        <v>8.6999999999999994E-2</v>
      </c>
      <c r="AN56" s="14">
        <v>0.21190000000000001</v>
      </c>
      <c r="AO56" s="130">
        <v>0.21759999999999999</v>
      </c>
      <c r="AP56" s="29">
        <f>AL56*(1-AM56)*AN56</f>
        <v>33.082463700000005</v>
      </c>
      <c r="AQ56" s="131">
        <f>AL56*(1-AM56)*AO56</f>
        <v>33.972364800000001</v>
      </c>
      <c r="AR56" s="18">
        <v>1.6</v>
      </c>
      <c r="AS56" s="18">
        <v>1014.46</v>
      </c>
      <c r="AT56" s="98">
        <f>AT54+AL56-AS56</f>
        <v>1223.2999999999997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10" t="s">
        <v>49</v>
      </c>
      <c r="D57" s="33">
        <v>16900</v>
      </c>
      <c r="E57" s="33">
        <v>6</v>
      </c>
      <c r="F57" s="33">
        <v>15758</v>
      </c>
      <c r="G57" s="34">
        <v>0.3</v>
      </c>
      <c r="H57" s="34">
        <v>3.3</v>
      </c>
      <c r="I57" s="33">
        <v>16046</v>
      </c>
      <c r="J57" s="34">
        <v>5.5</v>
      </c>
      <c r="K57" s="33">
        <v>16356</v>
      </c>
      <c r="L57" s="35">
        <v>7.4999999999999997E-2</v>
      </c>
      <c r="M57" s="36">
        <f>ROUND(K57*(1-L57),0)</f>
        <v>15129</v>
      </c>
      <c r="N57" s="37">
        <v>0.72399999999999998</v>
      </c>
      <c r="O57" s="24">
        <f>M57*N57</f>
        <v>10953.395999999999</v>
      </c>
      <c r="P57" s="35">
        <v>0.183</v>
      </c>
      <c r="Q57" s="24">
        <f>M57*P57</f>
        <v>2768.607</v>
      </c>
      <c r="R57" s="38">
        <v>9.2999999999999999E-2</v>
      </c>
      <c r="S57" s="134">
        <v>0.21029999999999999</v>
      </c>
      <c r="T57" s="24">
        <f>M57*R57</f>
        <v>1406.9970000000001</v>
      </c>
      <c r="U57" s="27">
        <v>0.22</v>
      </c>
      <c r="V57" s="24">
        <f>M57*U57</f>
        <v>3328.38</v>
      </c>
      <c r="W57" s="38">
        <v>0.51100000000000001</v>
      </c>
      <c r="X57" s="24">
        <f>M57*W57</f>
        <v>7730.9189999999999</v>
      </c>
      <c r="Y57" s="38">
        <v>0.4</v>
      </c>
      <c r="Z57" s="24">
        <f>Y57*M57</f>
        <v>6051.6</v>
      </c>
      <c r="AA57" s="146">
        <v>2.4299999999999999E-3</v>
      </c>
      <c r="AB57" s="18">
        <f>M57*AA57</f>
        <v>36.763469999999998</v>
      </c>
      <c r="AC57" s="39">
        <v>2.4299999999999999E-3</v>
      </c>
      <c r="AD57" s="17">
        <f>M57*AC57</f>
        <v>36.763469999999998</v>
      </c>
      <c r="AE57" s="26">
        <f>IF(M57&gt;0,(AG57+AP57)/M57,0)</f>
        <v>2.4868493224932246E-3</v>
      </c>
      <c r="AF57" s="39">
        <v>3.1E-4</v>
      </c>
      <c r="AG57" s="36">
        <f>AF57*M57</f>
        <v>4.6899899999999999</v>
      </c>
      <c r="AH57" s="27">
        <v>0.20749999999999999</v>
      </c>
      <c r="AI57" s="40">
        <f>AL57*(1-AM57)*AH57</f>
        <v>31.448284999999998</v>
      </c>
      <c r="AJ57" s="27">
        <f>IF(AND(AH57&gt;0,AF57&gt;0,AC57&gt;0),((AC57-AF57)*AH57)/((AH57-AF57)*AC57),0)</f>
        <v>0.87373332006545756</v>
      </c>
      <c r="AK57" s="28">
        <f t="shared" si="1"/>
        <v>0.87659482656904719</v>
      </c>
      <c r="AL57" s="33">
        <v>166</v>
      </c>
      <c r="AM57" s="35">
        <v>8.6999999999999994E-2</v>
      </c>
      <c r="AN57" s="37">
        <v>0.21729999999999999</v>
      </c>
      <c r="AO57" s="132">
        <v>0.22800000000000001</v>
      </c>
      <c r="AP57" s="40">
        <f>AL57*(1-AM57)*AN57</f>
        <v>32.933553399999994</v>
      </c>
      <c r="AQ57" s="133">
        <f>AL57*(1-AM57)*AO57</f>
        <v>34.555224000000003</v>
      </c>
      <c r="AR57" s="41">
        <v>1.55</v>
      </c>
      <c r="AS57" s="41"/>
      <c r="AT57" s="117">
        <f>AT56+AL57-AS57</f>
        <v>1389.2999999999997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10" t="s">
        <v>50</v>
      </c>
      <c r="D58" s="42">
        <v>16697</v>
      </c>
      <c r="E58" s="42">
        <v>2</v>
      </c>
      <c r="F58" s="42">
        <v>13589</v>
      </c>
      <c r="G58" s="36">
        <v>0.7</v>
      </c>
      <c r="H58" s="36">
        <v>4.3</v>
      </c>
      <c r="I58" s="42">
        <v>14073</v>
      </c>
      <c r="J58" s="36">
        <v>6.4</v>
      </c>
      <c r="K58" s="42">
        <v>16013</v>
      </c>
      <c r="L58" s="38">
        <v>7.0999999999999994E-2</v>
      </c>
      <c r="M58" s="36">
        <f>ROUND(K58*(1-L58),0)</f>
        <v>14876</v>
      </c>
      <c r="N58" s="27">
        <v>0.64800000000000002</v>
      </c>
      <c r="O58" s="24">
        <f>M58*N58</f>
        <v>9639.648000000001</v>
      </c>
      <c r="P58" s="38">
        <v>0.28899999999999998</v>
      </c>
      <c r="Q58" s="24">
        <f>M58*P58</f>
        <v>4299.1639999999998</v>
      </c>
      <c r="R58" s="38">
        <v>6.3E-2</v>
      </c>
      <c r="S58" s="134">
        <v>0.2092</v>
      </c>
      <c r="T58" s="24">
        <f>M58*R58</f>
        <v>937.18799999999999</v>
      </c>
      <c r="U58" s="27">
        <v>0.21</v>
      </c>
      <c r="V58" s="24">
        <f>M58*U58</f>
        <v>3123.96</v>
      </c>
      <c r="W58" s="38">
        <v>0.53</v>
      </c>
      <c r="X58" s="24">
        <f>M58*W58</f>
        <v>7884.2800000000007</v>
      </c>
      <c r="Y58" s="38">
        <v>0.4</v>
      </c>
      <c r="Z58" s="24">
        <f>Y58*M58</f>
        <v>5950.4000000000005</v>
      </c>
      <c r="AA58" s="147">
        <v>2.5300000000000001E-3</v>
      </c>
      <c r="AB58" s="148">
        <f>M58*AA58</f>
        <v>37.636279999999999</v>
      </c>
      <c r="AC58" s="46">
        <v>2.48E-3</v>
      </c>
      <c r="AD58" s="17">
        <f>M58*AC58</f>
        <v>36.892479999999999</v>
      </c>
      <c r="AE58" s="26">
        <f>IF(M58&gt;0,(AG58+AP58)/M58,0)</f>
        <v>2.6576288115084702E-3</v>
      </c>
      <c r="AF58" s="46">
        <v>3.5E-4</v>
      </c>
      <c r="AG58" s="36">
        <f>AF58*M58</f>
        <v>5.2065999999999999</v>
      </c>
      <c r="AH58" s="27">
        <v>0.18940000000000001</v>
      </c>
      <c r="AI58" s="40">
        <f>AL58*(1-AM58)*AH58</f>
        <v>29.948306800000005</v>
      </c>
      <c r="AJ58" s="27">
        <f>IF(AND(AH58&gt;0,AF58&gt;0,AC58&gt;0),((AC58-AF58)*AH58)/((AH58-AF58)*AC58),0)</f>
        <v>0.86046104887766495</v>
      </c>
      <c r="AK58" s="28">
        <f t="shared" si="1"/>
        <v>0.86970576041204983</v>
      </c>
      <c r="AL58" s="42">
        <v>173</v>
      </c>
      <c r="AM58" s="38">
        <v>8.5999999999999993E-2</v>
      </c>
      <c r="AN58" s="27">
        <v>0.21709999999999999</v>
      </c>
      <c r="AO58" s="134">
        <v>0.20849999999999999</v>
      </c>
      <c r="AP58" s="40">
        <f>AL58*(1-AM58)*AN58</f>
        <v>34.328286200000001</v>
      </c>
      <c r="AQ58" s="135">
        <f>AL58*(1-AM58)*AO58</f>
        <v>32.968437000000002</v>
      </c>
      <c r="AR58" s="17">
        <v>1.6</v>
      </c>
      <c r="AS58" s="17"/>
      <c r="AT58" s="117">
        <f>AT57+AL58-AS58</f>
        <v>1562.2999999999997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>SUM(D56:D58)</f>
        <v>42700</v>
      </c>
      <c r="E59" s="50"/>
      <c r="F59" s="50">
        <f>SUM(F56:F58)</f>
        <v>41472</v>
      </c>
      <c r="G59" s="51"/>
      <c r="H59" s="51"/>
      <c r="I59" s="50">
        <f>SUM(I56:I58)</f>
        <v>44069</v>
      </c>
      <c r="J59" s="51"/>
      <c r="K59" s="50">
        <f>SUM(K56:K58)</f>
        <v>48789</v>
      </c>
      <c r="L59" s="20">
        <f>IF(K59&gt;0,(K56*L56+K57*L57+K58*L58)/K59,0)</f>
        <v>7.5033368177253063E-2</v>
      </c>
      <c r="M59" s="51">
        <f>M56+M57+M58</f>
        <v>45128</v>
      </c>
      <c r="N59" s="52">
        <f>IF(M59&gt;0,O59/M59,0)</f>
        <v>0.71771370324410566</v>
      </c>
      <c r="O59" s="53">
        <f>O56+O57+O58</f>
        <v>32388.984</v>
      </c>
      <c r="P59" s="20">
        <f>IF(M59&gt;0,Q59/M59,0)</f>
        <v>0.21090447172487148</v>
      </c>
      <c r="Q59" s="53">
        <f>Q56+Q57+Q58</f>
        <v>9517.6970000000001</v>
      </c>
      <c r="R59" s="20">
        <f>IF(M59&gt;0,T59/M59,0)</f>
        <v>7.1381825031022875E-2</v>
      </c>
      <c r="S59" s="136"/>
      <c r="T59" s="53">
        <f>T56+T57+T58</f>
        <v>3221.3190000000004</v>
      </c>
      <c r="U59" s="20">
        <f>IF(M59&gt;0,V59/M59,0)</f>
        <v>0.2140226910122319</v>
      </c>
      <c r="V59" s="53">
        <f>V56+V57+V58</f>
        <v>9658.4160000000011</v>
      </c>
      <c r="W59" s="20">
        <f>IF(M59&gt;0,X59/M59,0)</f>
        <v>0.51659293564970754</v>
      </c>
      <c r="X59" s="53">
        <f>X56+X57+X58</f>
        <v>23312.806</v>
      </c>
      <c r="Y59" s="20">
        <f>IF(M59&gt;0,Z59/M59,0)</f>
        <v>0.4</v>
      </c>
      <c r="Z59" s="53">
        <f>Z56+Z57+Z58</f>
        <v>18051.2</v>
      </c>
      <c r="AA59" s="152">
        <f>IF(M59&gt;0,AB59/M59,0)</f>
        <v>2.4730174171246231E-3</v>
      </c>
      <c r="AB59" s="55">
        <f>SUM(AB56:AB58)</f>
        <v>111.60232999999999</v>
      </c>
      <c r="AC59" s="54">
        <f>IF(M59&gt;0,AD59/M59,0)</f>
        <v>2.4565354103882292E-3</v>
      </c>
      <c r="AD59" s="55">
        <f>SUM(AD56:AD58)</f>
        <v>110.85853</v>
      </c>
      <c r="AE59" s="54">
        <f>IF(M59&gt;0,(AE56*M56+AE57*M57+AE58*M58)/M59,0)</f>
        <v>2.5467342514625068E-3</v>
      </c>
      <c r="AF59" s="54">
        <f>IF(K59&gt;0,(K56*AF56+K57*AF57+K58*AF58)/K59,0)</f>
        <v>3.2312836909959214E-4</v>
      </c>
      <c r="AG59" s="51">
        <f>SUM(AG56:AG58)</f>
        <v>14.584719999999999</v>
      </c>
      <c r="AH59" s="52">
        <f>IF(K59&gt;0,(K56*AH56+K57*AH57+K58*AH58)/K59,0)</f>
        <v>0.20007858738650106</v>
      </c>
      <c r="AI59" s="57">
        <f>SUM(AI56:AI58)</f>
        <v>93.105173100000002</v>
      </c>
      <c r="AJ59" s="52">
        <f>IF(AND(AD59&gt;0),((AD56*AJ56+AD57*AJ57+AD58*AJ58)/AD59),0)</f>
        <v>0.86984884936736739</v>
      </c>
      <c r="AK59" s="56">
        <f t="shared" si="1"/>
        <v>0.87443215974821209</v>
      </c>
      <c r="AL59" s="50">
        <f>SUM(AL56:AL58)</f>
        <v>510</v>
      </c>
      <c r="AM59" s="20">
        <f>IF(AL59&gt;0,(AM56*AL56+AM57*AL57+AM58*AL58)/AL59,0)</f>
        <v>8.6660784313725481E-2</v>
      </c>
      <c r="AN59" s="52">
        <f>IF(K59&gt;0,(AN56*K56+AN57*K57+AN58*K58)/K59,0)</f>
        <v>0.21541698128676548</v>
      </c>
      <c r="AO59" s="136">
        <f>IF(L59&gt;0,(AO56*K56+AO57*K57+AO58*K58)/K59,0)</f>
        <v>0.21809978683719689</v>
      </c>
      <c r="AP59" s="57">
        <f>SUM(AP56:AP58)</f>
        <v>100.34430330000001</v>
      </c>
      <c r="AQ59" s="137">
        <f>SUM(AQ56:AQ58)</f>
        <v>101.49602580000001</v>
      </c>
      <c r="AR59" s="55"/>
      <c r="AS59" s="55">
        <f>SUM(AS56:AS58)</f>
        <v>1014.46</v>
      </c>
      <c r="AT59" s="102"/>
      <c r="AU59" s="103">
        <f>AT58</f>
        <v>1562.2999999999997</v>
      </c>
      <c r="AV59" s="50">
        <f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10" t="s">
        <v>52</v>
      </c>
      <c r="D60" s="11">
        <v>5032</v>
      </c>
      <c r="E60" s="11">
        <v>1</v>
      </c>
      <c r="F60" s="11">
        <v>12705</v>
      </c>
      <c r="G60" s="12">
        <v>0.8</v>
      </c>
      <c r="H60" s="12">
        <v>4.8</v>
      </c>
      <c r="I60" s="11">
        <v>14059</v>
      </c>
      <c r="J60" s="12">
        <v>7.6</v>
      </c>
      <c r="K60" s="11">
        <v>15919</v>
      </c>
      <c r="L60" s="13">
        <v>6.6000000000000003E-2</v>
      </c>
      <c r="M60" s="23">
        <f>ROUND(K60*(1-L60),0)</f>
        <v>14868</v>
      </c>
      <c r="N60" s="14">
        <v>0.54800000000000004</v>
      </c>
      <c r="O60" s="24">
        <f>M60*N60</f>
        <v>8147.6640000000007</v>
      </c>
      <c r="P60" s="13">
        <v>0.28699999999999998</v>
      </c>
      <c r="Q60" s="24">
        <f>M60*P60</f>
        <v>4267.116</v>
      </c>
      <c r="R60" s="15">
        <v>0.16500000000000001</v>
      </c>
      <c r="S60" s="143">
        <v>0.20180000000000001</v>
      </c>
      <c r="T60" s="24">
        <f>M60*R60</f>
        <v>2453.2200000000003</v>
      </c>
      <c r="U60" s="25">
        <v>0.22</v>
      </c>
      <c r="V60" s="24">
        <f>M60*U60</f>
        <v>3270.96</v>
      </c>
      <c r="W60" s="15">
        <v>0.501</v>
      </c>
      <c r="X60" s="24">
        <f>M60*W60</f>
        <v>7448.8680000000004</v>
      </c>
      <c r="Y60" s="15">
        <v>0.4</v>
      </c>
      <c r="Z60" s="24">
        <f>Y60*M60</f>
        <v>5947.2000000000007</v>
      </c>
      <c r="AA60" s="145">
        <v>2.6800000000000001E-3</v>
      </c>
      <c r="AB60" s="18">
        <f>M60*AA60</f>
        <v>39.846240000000002</v>
      </c>
      <c r="AC60" s="16">
        <v>2.4399999999999999E-3</v>
      </c>
      <c r="AD60" s="17">
        <f>M60*AC60</f>
        <v>36.277920000000002</v>
      </c>
      <c r="AE60" s="26">
        <f>IF(M60&gt;0,(AG60+AP60)/M60,0)</f>
        <v>2.5277909604519773E-3</v>
      </c>
      <c r="AF60" s="16">
        <v>3.4000000000000002E-4</v>
      </c>
      <c r="AG60" s="23">
        <f>AF60*M60</f>
        <v>5.0551200000000005</v>
      </c>
      <c r="AH60" s="114">
        <v>0.20080000000000001</v>
      </c>
      <c r="AI60" s="29">
        <f>AL60*(1-AM60)*AH60</f>
        <v>32.740038400000003</v>
      </c>
      <c r="AJ60" s="27">
        <f>IF(AND(AH60&gt;0,AF60&gt;0,AC60&gt;0),((AC60-AF60)*AH60)/((AH60-AF60)*AC60),0)</f>
        <v>0.8621154950171982</v>
      </c>
      <c r="AK60" s="59">
        <f t="shared" si="1"/>
        <v>0.86697275450519862</v>
      </c>
      <c r="AL60" s="11">
        <v>178</v>
      </c>
      <c r="AM60" s="13">
        <v>8.4000000000000005E-2</v>
      </c>
      <c r="AN60" s="14">
        <v>0.19950000000000001</v>
      </c>
      <c r="AO60" s="130">
        <v>0.20499999999999999</v>
      </c>
      <c r="AP60" s="29">
        <f>AL60*(1-AM60)*AN60</f>
        <v>32.528075999999999</v>
      </c>
      <c r="AQ60" s="131">
        <f>AL60*(1-AM60)*AO60</f>
        <v>33.424839999999996</v>
      </c>
      <c r="AR60" s="18">
        <v>1.6</v>
      </c>
      <c r="AS60" s="18">
        <v>1007.22</v>
      </c>
      <c r="AT60" s="98">
        <f>AT58+AL60-AS60</f>
        <v>733.0799999999997</v>
      </c>
      <c r="AU60" s="99"/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10" t="s">
        <v>49</v>
      </c>
      <c r="D61" s="33">
        <v>5600</v>
      </c>
      <c r="E61" s="33">
        <v>19</v>
      </c>
      <c r="F61" s="33">
        <v>15160</v>
      </c>
      <c r="G61" s="34">
        <v>1.3</v>
      </c>
      <c r="H61" s="34">
        <v>3.9</v>
      </c>
      <c r="I61" s="33">
        <v>15089</v>
      </c>
      <c r="J61" s="34">
        <v>7.9</v>
      </c>
      <c r="K61" s="33">
        <v>16070</v>
      </c>
      <c r="L61" s="35">
        <v>0.08</v>
      </c>
      <c r="M61" s="36">
        <f>ROUND(K61*(1-L61),0)</f>
        <v>14784</v>
      </c>
      <c r="N61" s="37">
        <v>0.52200000000000002</v>
      </c>
      <c r="O61" s="24">
        <f>M61*N61</f>
        <v>7717.2480000000005</v>
      </c>
      <c r="P61" s="35">
        <v>0.19900000000000001</v>
      </c>
      <c r="Q61" s="24">
        <f>M61*P61</f>
        <v>2942.0160000000001</v>
      </c>
      <c r="R61" s="38">
        <v>0.27900000000000003</v>
      </c>
      <c r="S61" s="134">
        <v>0.2122</v>
      </c>
      <c r="T61" s="24">
        <f>M61*R61</f>
        <v>4124.7360000000008</v>
      </c>
      <c r="U61" s="27">
        <v>0.22500000000000001</v>
      </c>
      <c r="V61" s="24">
        <f>M61*U61</f>
        <v>3326.4</v>
      </c>
      <c r="W61" s="38">
        <v>0.502</v>
      </c>
      <c r="X61" s="24">
        <f>M61*W61</f>
        <v>7421.5680000000002</v>
      </c>
      <c r="Y61" s="38">
        <v>0.4</v>
      </c>
      <c r="Z61" s="24">
        <f>Y61*M61</f>
        <v>5913.6</v>
      </c>
      <c r="AA61" s="146">
        <v>2.5999999999999999E-3</v>
      </c>
      <c r="AB61" s="18">
        <f>M61*AA61</f>
        <v>38.438400000000001</v>
      </c>
      <c r="AC61" s="39">
        <v>2.48E-3</v>
      </c>
      <c r="AD61" s="17">
        <f>M61*AC61</f>
        <v>36.664319999999996</v>
      </c>
      <c r="AE61" s="26">
        <f>IF(M61&gt;0,(AG61+AP61)/M61,0)</f>
        <v>2.469811038961039E-3</v>
      </c>
      <c r="AF61" s="39">
        <v>3.6999999999999999E-4</v>
      </c>
      <c r="AG61" s="36">
        <f>AF61*M61</f>
        <v>5.4700800000000003</v>
      </c>
      <c r="AH61" s="27">
        <v>0.19980000000000001</v>
      </c>
      <c r="AI61" s="40">
        <f>AL61*(1-AM61)*AH61</f>
        <v>29.648721599999998</v>
      </c>
      <c r="AJ61" s="27">
        <f>IF(AND(AH61&gt;0,AF61&gt;0,AC61&gt;0),((AC61-AF61)*AH61)/((AH61-AF61)*AC61),0)</f>
        <v>0.85238494224669337</v>
      </c>
      <c r="AK61" s="28">
        <f t="shared" si="1"/>
        <v>0.85169731641877888</v>
      </c>
      <c r="AL61" s="33">
        <v>162</v>
      </c>
      <c r="AM61" s="35">
        <v>8.4000000000000005E-2</v>
      </c>
      <c r="AN61" s="37">
        <v>0.2092</v>
      </c>
      <c r="AO61" s="132">
        <v>0.21579999999999999</v>
      </c>
      <c r="AP61" s="40">
        <f>AL61*(1-AM61)*AN61</f>
        <v>31.043606399999998</v>
      </c>
      <c r="AQ61" s="133">
        <f>AL61*(1-AM61)*AO61</f>
        <v>32.0229936</v>
      </c>
      <c r="AR61" s="41">
        <v>1.6</v>
      </c>
      <c r="AS61" s="41"/>
      <c r="AT61" s="117">
        <f>AT60+AL61-AS61</f>
        <v>895.0799999999997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10" t="s">
        <v>50</v>
      </c>
      <c r="D62" s="42">
        <v>15568</v>
      </c>
      <c r="E62" s="42">
        <v>12</v>
      </c>
      <c r="F62" s="42">
        <v>15010</v>
      </c>
      <c r="G62" s="36">
        <v>1.3</v>
      </c>
      <c r="H62" s="36">
        <v>3.9</v>
      </c>
      <c r="I62" s="42">
        <v>15496</v>
      </c>
      <c r="J62" s="36">
        <v>7.7</v>
      </c>
      <c r="K62" s="42">
        <v>16099</v>
      </c>
      <c r="L62" s="38">
        <v>8.1000000000000003E-2</v>
      </c>
      <c r="M62" s="36">
        <f>ROUND(K62*(1-L62),0)</f>
        <v>14795</v>
      </c>
      <c r="N62" s="27">
        <v>0.53300000000000003</v>
      </c>
      <c r="O62" s="24">
        <f>M62*N62</f>
        <v>7885.7350000000006</v>
      </c>
      <c r="P62" s="38">
        <v>0.312</v>
      </c>
      <c r="Q62" s="24">
        <f>M62*P62</f>
        <v>4616.04</v>
      </c>
      <c r="R62" s="38">
        <v>0.155</v>
      </c>
      <c r="S62" s="134">
        <v>0.20830000000000001</v>
      </c>
      <c r="T62" s="24">
        <f>M62*R62</f>
        <v>2293.2249999999999</v>
      </c>
      <c r="U62" s="27">
        <v>0.21099999999999999</v>
      </c>
      <c r="V62" s="24">
        <f>M62*U62</f>
        <v>3121.7449999999999</v>
      </c>
      <c r="W62" s="38">
        <v>0.51800000000000002</v>
      </c>
      <c r="X62" s="24">
        <f>M62*W62</f>
        <v>7663.81</v>
      </c>
      <c r="Y62" s="38">
        <v>0.39</v>
      </c>
      <c r="Z62" s="24">
        <f>Y62*M62</f>
        <v>5770.05</v>
      </c>
      <c r="AA62" s="147">
        <v>2.64E-3</v>
      </c>
      <c r="AB62" s="148">
        <f>M62*AA62</f>
        <v>39.058799999999998</v>
      </c>
      <c r="AC62" s="46">
        <v>2.5600000000000002E-3</v>
      </c>
      <c r="AD62" s="17">
        <f>M62*AC62</f>
        <v>37.875200000000007</v>
      </c>
      <c r="AE62" s="26">
        <f>IF(M62&gt;0,(AG62+AP62)/M62,0)</f>
        <v>2.4647049273403172E-3</v>
      </c>
      <c r="AF62" s="46">
        <v>4.2999999999999999E-4</v>
      </c>
      <c r="AG62" s="36">
        <f>AF62*M62</f>
        <v>6.3618499999999996</v>
      </c>
      <c r="AH62" s="27">
        <v>0.2</v>
      </c>
      <c r="AI62" s="40">
        <f>AL62*(1-AM62)*AH62</f>
        <v>29.894200000000001</v>
      </c>
      <c r="AJ62" s="27">
        <f>IF(AND(AH62&gt;0,AF62&gt;0,AC62&gt;0),((AC62-AF62)*AH62)/((AH62-AF62)*AC62),0)</f>
        <v>0.83382397153880861</v>
      </c>
      <c r="AK62" s="28">
        <f t="shared" si="1"/>
        <v>0.82730326289162071</v>
      </c>
      <c r="AL62" s="42">
        <v>163</v>
      </c>
      <c r="AM62" s="38">
        <v>8.3000000000000004E-2</v>
      </c>
      <c r="AN62" s="27">
        <v>0.2014</v>
      </c>
      <c r="AO62" s="134">
        <v>0.22539999999999999</v>
      </c>
      <c r="AP62" s="40">
        <f>AL62*(1-AM62)*AN62</f>
        <v>30.103459399999998</v>
      </c>
      <c r="AQ62" s="135">
        <f>AL62*(1-AM62)*AO62</f>
        <v>33.690763400000002</v>
      </c>
      <c r="AR62" s="17">
        <v>1.58</v>
      </c>
      <c r="AS62" s="17"/>
      <c r="AT62" s="117">
        <f>AT61+AL62-AS62</f>
        <v>1058.0799999999997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>SUM(D60:D62)</f>
        <v>26200</v>
      </c>
      <c r="E63" s="50"/>
      <c r="F63" s="50">
        <f>SUM(F60:F62)</f>
        <v>42875</v>
      </c>
      <c r="G63" s="51"/>
      <c r="H63" s="51"/>
      <c r="I63" s="50">
        <f>SUM(I60:I62)</f>
        <v>44644</v>
      </c>
      <c r="J63" s="51"/>
      <c r="K63" s="50">
        <f>SUM(K60:K62)</f>
        <v>48088</v>
      </c>
      <c r="L63" s="20">
        <f>IF(K63&gt;0,(K60*L60+K61*L61+K62*L62)/K63,0)</f>
        <v>7.5700237065380135E-2</v>
      </c>
      <c r="M63" s="51">
        <f>M60+M61+M62</f>
        <v>44447</v>
      </c>
      <c r="N63" s="52">
        <f>IF(M63&gt;0,O63/M63,0)</f>
        <v>0.53435883186716771</v>
      </c>
      <c r="O63" s="53">
        <f>O60+O61+O62</f>
        <v>23750.647000000001</v>
      </c>
      <c r="P63" s="20">
        <f>IF(M63&gt;0,Q63/M63,0)</f>
        <v>0.26605107206335632</v>
      </c>
      <c r="Q63" s="53">
        <f>Q60+Q61+Q62</f>
        <v>11825.171999999999</v>
      </c>
      <c r="R63" s="20">
        <f>IF(M63&gt;0,T63/M63,0)</f>
        <v>0.199590096069476</v>
      </c>
      <c r="S63" s="136"/>
      <c r="T63" s="53">
        <f>T60+T61+T62</f>
        <v>8871.1810000000005</v>
      </c>
      <c r="U63" s="20">
        <f>IF(M63&gt;0,V63/M63,0)</f>
        <v>0.21866728913087496</v>
      </c>
      <c r="V63" s="53">
        <f>V60+V61+V62</f>
        <v>9719.1049999999996</v>
      </c>
      <c r="W63" s="20">
        <f>IF(M63&gt;0,X63/M63,0)</f>
        <v>0.50699138299547786</v>
      </c>
      <c r="X63" s="53">
        <f>X60+X61+X62</f>
        <v>22534.246000000003</v>
      </c>
      <c r="Y63" s="20">
        <f>IF(M63&gt;0,Z63/M63,0)</f>
        <v>0.39667131639930708</v>
      </c>
      <c r="Z63" s="53">
        <f>Z60+Z61+Z62</f>
        <v>17630.850000000002</v>
      </c>
      <c r="AA63" s="152">
        <f>IF(M63&gt;0,AB63/M63,0)</f>
        <v>2.6400755956532498E-3</v>
      </c>
      <c r="AB63" s="55">
        <f>SUM(AB60:AB62)</f>
        <v>117.34343999999999</v>
      </c>
      <c r="AC63" s="54">
        <f>IF(M63&gt;0,AD63/M63,0)</f>
        <v>2.4932490381803047E-3</v>
      </c>
      <c r="AD63" s="55">
        <f>SUM(AD60:AD62)</f>
        <v>110.81744</v>
      </c>
      <c r="AE63" s="54">
        <f>IF(M63&gt;0,(AE60*M60+AE61*M61+AE62*M62)/M63,0)</f>
        <v>2.4875062838886765E-3</v>
      </c>
      <c r="AF63" s="54">
        <f>IF(K63&gt;0,(K60*AF60+K61*AF61+K62*AF62)/K63,0)</f>
        <v>3.8015575611379139E-4</v>
      </c>
      <c r="AG63" s="51">
        <f>SUM(AG60:AG62)</f>
        <v>16.887050000000002</v>
      </c>
      <c r="AH63" s="52">
        <f>IF(K63&gt;0,(K60*AH60+K61*AH61+K62*AH62)/K63,0)</f>
        <v>0.20019799534187327</v>
      </c>
      <c r="AI63" s="57">
        <f>SUM(AI60:AI62)</f>
        <v>92.282960000000003</v>
      </c>
      <c r="AJ63" s="52">
        <f>IF(AND(AD63&gt;0),((AD60*AJ60+AD61*AJ61+AD62*AJ62)/AD63),0)</f>
        <v>0.84922662833156293</v>
      </c>
      <c r="AK63" s="56">
        <f t="shared" si="1"/>
        <v>0.8487604641256753</v>
      </c>
      <c r="AL63" s="50">
        <f>SUM(AL60:AL62)</f>
        <v>503</v>
      </c>
      <c r="AM63" s="20">
        <f>IF(AL63&gt;0,(AM60*AL60+AM61*AL61+AM62*AL62)/AL63,0)</f>
        <v>8.3675944333996027E-2</v>
      </c>
      <c r="AN63" s="52">
        <f>IF(K63&gt;0,(AN60*K60+AN61*K61+AN62*K62)/K63,0)</f>
        <v>0.20337762227582765</v>
      </c>
      <c r="AO63" s="136">
        <f>IF(L63&gt;0,(AO60*K60+AO61*K61+AO62*K62)/K63,0)</f>
        <v>0.21543868740642153</v>
      </c>
      <c r="AP63" s="57">
        <f>SUM(AP60:AP62)</f>
        <v>93.675141800000006</v>
      </c>
      <c r="AQ63" s="137">
        <f>SUM(AQ60:AQ62)</f>
        <v>99.138597000000004</v>
      </c>
      <c r="AR63" s="55"/>
      <c r="AS63" s="55">
        <f>SUM(AS60:AS62)</f>
        <v>1007.22</v>
      </c>
      <c r="AT63" s="102"/>
      <c r="AU63" s="103">
        <f>AT62</f>
        <v>1058.0799999999997</v>
      </c>
      <c r="AV63" s="50">
        <f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10" t="s">
        <v>48</v>
      </c>
      <c r="D64" s="11">
        <v>14140</v>
      </c>
      <c r="E64" s="11">
        <v>6</v>
      </c>
      <c r="F64" s="11">
        <v>15102</v>
      </c>
      <c r="G64" s="12">
        <v>0.6</v>
      </c>
      <c r="H64" s="12">
        <v>2.7</v>
      </c>
      <c r="I64" s="11">
        <v>16245</v>
      </c>
      <c r="J64" s="12">
        <v>7.9</v>
      </c>
      <c r="K64" s="11">
        <v>16009</v>
      </c>
      <c r="L64" s="13">
        <v>8.1000000000000003E-2</v>
      </c>
      <c r="M64" s="23">
        <f>ROUND(K64*(1-L64),0)</f>
        <v>14712</v>
      </c>
      <c r="N64" s="14">
        <v>0.67100000000000004</v>
      </c>
      <c r="O64" s="24">
        <f>M64*N64</f>
        <v>9871.7520000000004</v>
      </c>
      <c r="P64" s="13">
        <v>0.2</v>
      </c>
      <c r="Q64" s="24">
        <f>M64*P64</f>
        <v>2942.4</v>
      </c>
      <c r="R64" s="15">
        <v>0.129</v>
      </c>
      <c r="S64" s="143">
        <v>0.20180000000000001</v>
      </c>
      <c r="T64" s="24">
        <f>M64*R64</f>
        <v>1897.848</v>
      </c>
      <c r="U64" s="25">
        <v>0.214</v>
      </c>
      <c r="V64" s="24">
        <f>M64*U64</f>
        <v>3148.3679999999999</v>
      </c>
      <c r="W64" s="15">
        <v>0.499</v>
      </c>
      <c r="X64" s="24">
        <f>M64*W64</f>
        <v>7341.2879999999996</v>
      </c>
      <c r="Y64" s="15">
        <v>0.39</v>
      </c>
      <c r="Z64" s="24">
        <f>Y64*M64</f>
        <v>5737.68</v>
      </c>
      <c r="AA64" s="145">
        <v>2.5799999999999998E-3</v>
      </c>
      <c r="AB64" s="18">
        <f>M64*AA64</f>
        <v>37.956959999999995</v>
      </c>
      <c r="AC64" s="16">
        <v>2.49E-3</v>
      </c>
      <c r="AD64" s="17">
        <f>M64*AC64</f>
        <v>36.63288</v>
      </c>
      <c r="AE64" s="26">
        <f>IF(M64&gt;0,(AG64+AP64)/M64,0)</f>
        <v>2.4322155383360521E-3</v>
      </c>
      <c r="AF64" s="16">
        <v>4.2999999999999999E-4</v>
      </c>
      <c r="AG64" s="23">
        <f>AF64*M64</f>
        <v>6.3261599999999998</v>
      </c>
      <c r="AH64" s="114">
        <v>0.20619999999999999</v>
      </c>
      <c r="AI64" s="29">
        <f>AL64*(1-AM64)*AH64</f>
        <v>27.546258000000002</v>
      </c>
      <c r="AJ64" s="27">
        <f>IF(AND(AH64&gt;0,AF64&gt;0,AC64&gt;0),((AC64-AF64)*AH64)/((AH64-AF64)*AC64),0)</f>
        <v>0.82903807483420588</v>
      </c>
      <c r="AK64" s="59">
        <f t="shared" si="1"/>
        <v>0.82481494062181104</v>
      </c>
      <c r="AL64" s="11">
        <v>146</v>
      </c>
      <c r="AM64" s="13">
        <v>8.5000000000000006E-2</v>
      </c>
      <c r="AN64" s="14">
        <v>0.2205</v>
      </c>
      <c r="AO64" s="130">
        <v>0.2344</v>
      </c>
      <c r="AP64" s="29">
        <f>AL64*(1-AM64)*AN64</f>
        <v>29.456595</v>
      </c>
      <c r="AQ64" s="131">
        <f>AL64*(1-AM64)*AO64</f>
        <v>31.313496000000001</v>
      </c>
      <c r="AR64" s="18">
        <v>1.58</v>
      </c>
      <c r="AS64" s="18">
        <v>1002.06</v>
      </c>
      <c r="AT64" s="98">
        <f>AT62+AL64-AS64</f>
        <v>202.01999999999975</v>
      </c>
      <c r="AU64" s="99"/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10" t="s">
        <v>49</v>
      </c>
      <c r="D65" s="33">
        <v>12900</v>
      </c>
      <c r="E65" s="33">
        <v>15</v>
      </c>
      <c r="F65" s="33">
        <v>18103</v>
      </c>
      <c r="G65" s="34">
        <v>0.6</v>
      </c>
      <c r="H65" s="34">
        <v>2.2999999999999998</v>
      </c>
      <c r="I65" s="33">
        <v>18661</v>
      </c>
      <c r="J65" s="34">
        <v>7.2</v>
      </c>
      <c r="K65" s="33">
        <v>15786</v>
      </c>
      <c r="L65" s="35">
        <v>7.5999999999999998E-2</v>
      </c>
      <c r="M65" s="36">
        <f>ROUND(K65*(1-L65),0)</f>
        <v>14586</v>
      </c>
      <c r="N65" s="37">
        <v>0.59399999999999997</v>
      </c>
      <c r="O65" s="24">
        <f>M65*N65</f>
        <v>8664.0839999999989</v>
      </c>
      <c r="P65" s="35">
        <v>0.249</v>
      </c>
      <c r="Q65" s="24">
        <f>M65*P65</f>
        <v>3631.9139999999998</v>
      </c>
      <c r="R65" s="38">
        <v>0.157</v>
      </c>
      <c r="S65" s="134">
        <v>0.19939999999999999</v>
      </c>
      <c r="T65" s="24">
        <f>M65*R65</f>
        <v>2290.002</v>
      </c>
      <c r="U65" s="27">
        <v>0.20100000000000001</v>
      </c>
      <c r="V65" s="24">
        <f>M65*U65</f>
        <v>2931.7860000000001</v>
      </c>
      <c r="W65" s="38">
        <v>0.51400000000000001</v>
      </c>
      <c r="X65" s="24">
        <f>M65*W65</f>
        <v>7497.2040000000006</v>
      </c>
      <c r="Y65" s="38">
        <v>0.39</v>
      </c>
      <c r="Z65" s="24">
        <f>Y65*M65</f>
        <v>5688.54</v>
      </c>
      <c r="AA65" s="146">
        <v>2.7100000000000002E-3</v>
      </c>
      <c r="AB65" s="18">
        <f>M65*AA65</f>
        <v>39.528060000000004</v>
      </c>
      <c r="AC65" s="39">
        <v>2.6099999999999999E-3</v>
      </c>
      <c r="AD65" s="17">
        <f>M65*AC65</f>
        <v>38.069459999999999</v>
      </c>
      <c r="AE65" s="26">
        <f>IF(M65&gt;0,(AG65+AP65)/M65,0)</f>
        <v>2.7257941587823945E-3</v>
      </c>
      <c r="AF65" s="39">
        <v>4.6000000000000001E-4</v>
      </c>
      <c r="AG65" s="36">
        <f>AF65*M65</f>
        <v>6.7095600000000006</v>
      </c>
      <c r="AH65" s="27">
        <v>0.19889999999999999</v>
      </c>
      <c r="AI65" s="40">
        <f>AL65*(1-AM65)*AH65</f>
        <v>30.1118688</v>
      </c>
      <c r="AJ65" s="27">
        <f>IF(AND(AH65&gt;0,AF65&gt;0,AC65&gt;0),((AC65-AF65)*AH65)/((AH65-AF65)*AC65),0)</f>
        <v>0.82566431962410247</v>
      </c>
      <c r="AK65" s="28">
        <f t="shared" si="1"/>
        <v>0.83299712731627307</v>
      </c>
      <c r="AL65" s="33">
        <v>166</v>
      </c>
      <c r="AM65" s="35">
        <v>8.7999999999999995E-2</v>
      </c>
      <c r="AN65" s="37">
        <v>0.21829999999999999</v>
      </c>
      <c r="AO65" s="132">
        <v>0.23119999999999999</v>
      </c>
      <c r="AP65" s="40">
        <f>AL65*(1-AM65)*AN65</f>
        <v>33.0488736</v>
      </c>
      <c r="AQ65" s="133">
        <f>AL65*(1-AM65)*AO65</f>
        <v>35.001830399999996</v>
      </c>
      <c r="AR65" s="41">
        <v>1.6</v>
      </c>
      <c r="AS65" s="41"/>
      <c r="AT65" s="117">
        <f>AT64+AL65-AS65</f>
        <v>368.01999999999975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10" t="s">
        <v>50</v>
      </c>
      <c r="D66" s="42">
        <v>15300</v>
      </c>
      <c r="E66" s="42">
        <v>10</v>
      </c>
      <c r="F66" s="42">
        <v>16008</v>
      </c>
      <c r="G66" s="36">
        <v>0.4</v>
      </c>
      <c r="H66" s="36">
        <v>2.8</v>
      </c>
      <c r="I66" s="42">
        <v>16939</v>
      </c>
      <c r="J66" s="36">
        <v>7</v>
      </c>
      <c r="K66" s="42">
        <v>15828</v>
      </c>
      <c r="L66" s="38">
        <v>8.6999999999999994E-2</v>
      </c>
      <c r="M66" s="36">
        <f>ROUND(K66*(1-L66),0)</f>
        <v>14451</v>
      </c>
      <c r="N66" s="27">
        <v>0.55500000000000005</v>
      </c>
      <c r="O66" s="24">
        <f>M66*N66</f>
        <v>8020.3050000000003</v>
      </c>
      <c r="P66" s="38">
        <v>0.29499999999999998</v>
      </c>
      <c r="Q66" s="24">
        <f>M66*P66</f>
        <v>4263.0450000000001</v>
      </c>
      <c r="R66" s="38">
        <v>0.15</v>
      </c>
      <c r="S66" s="134">
        <v>0.2114</v>
      </c>
      <c r="T66" s="24">
        <f>M66*R66</f>
        <v>2167.65</v>
      </c>
      <c r="U66" s="27">
        <v>0.19600000000000001</v>
      </c>
      <c r="V66" s="24">
        <f>M66*U66</f>
        <v>2832.3960000000002</v>
      </c>
      <c r="W66" s="38">
        <v>0.52100000000000002</v>
      </c>
      <c r="X66" s="24">
        <f>M66*W66</f>
        <v>7528.9710000000005</v>
      </c>
      <c r="Y66" s="38">
        <v>0.39</v>
      </c>
      <c r="Z66" s="24">
        <f>Y66*M66</f>
        <v>5635.89</v>
      </c>
      <c r="AA66" s="147">
        <v>2.7799999999999999E-3</v>
      </c>
      <c r="AB66" s="148">
        <f>M66*AA66</f>
        <v>40.173780000000001</v>
      </c>
      <c r="AC66" s="46">
        <v>2.5600000000000002E-3</v>
      </c>
      <c r="AD66" s="17">
        <f>M66*AC66</f>
        <v>36.99456</v>
      </c>
      <c r="AE66" s="26">
        <f>IF(M66&gt;0,(AG66+AP66)/M66,0)</f>
        <v>2.5018283232994256E-3</v>
      </c>
      <c r="AF66" s="46">
        <v>4.4000000000000002E-4</v>
      </c>
      <c r="AG66" s="36">
        <f>AF66*M66</f>
        <v>6.3584399999999999</v>
      </c>
      <c r="AH66" s="27">
        <v>0.20050000000000001</v>
      </c>
      <c r="AI66" s="40">
        <f>AL66*(1-AM66)*AH66</f>
        <v>29.472096499999999</v>
      </c>
      <c r="AJ66" s="27">
        <f>IF(AND(AH66&gt;0,AF66&gt;0,AC66&gt;0),((AC66-AF66)*AH66)/((AH66-AF66)*AC66),0)</f>
        <v>0.82994632860141959</v>
      </c>
      <c r="AK66" s="28">
        <f t="shared" si="1"/>
        <v>0.82592144394876343</v>
      </c>
      <c r="AL66" s="42">
        <v>161</v>
      </c>
      <c r="AM66" s="38">
        <v>8.6999999999999994E-2</v>
      </c>
      <c r="AN66" s="27">
        <v>0.20269999999999999</v>
      </c>
      <c r="AO66" s="134">
        <v>0.21779999999999999</v>
      </c>
      <c r="AP66" s="40">
        <f>AL66*(1-AM66)*AN66</f>
        <v>29.795481099999996</v>
      </c>
      <c r="AQ66" s="135">
        <f>AL66*(1-AM66)*AO66</f>
        <v>32.015075400000001</v>
      </c>
      <c r="AR66" s="17">
        <v>1.55</v>
      </c>
      <c r="AS66" s="17"/>
      <c r="AT66" s="117">
        <v>529.02</v>
      </c>
      <c r="AU66" s="183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>SUM(D64:D66)</f>
        <v>42340</v>
      </c>
      <c r="E67" s="50"/>
      <c r="F67" s="50">
        <f>SUM(F64:F66)</f>
        <v>49213</v>
      </c>
      <c r="G67" s="51"/>
      <c r="H67" s="51"/>
      <c r="I67" s="50">
        <f>SUM(I64:I66)</f>
        <v>51845</v>
      </c>
      <c r="J67" s="51"/>
      <c r="K67" s="50">
        <f>SUM(K64:K66)</f>
        <v>47623</v>
      </c>
      <c r="L67" s="20">
        <f>IF(K67&gt;0,(K64*L64+K65*L65+K66*L66)/K67,0)</f>
        <v>8.133677004808601E-2</v>
      </c>
      <c r="M67" s="51">
        <f>M64+M65+M66</f>
        <v>43749</v>
      </c>
      <c r="N67" s="52">
        <f>IF(M67&gt;0,O67/M67,0)</f>
        <v>0.60701138311732838</v>
      </c>
      <c r="O67" s="53">
        <f>O64+O65+O66</f>
        <v>26556.141</v>
      </c>
      <c r="P67" s="20">
        <f>IF(M67&gt;0,Q67/M67,0)</f>
        <v>0.24771672495371325</v>
      </c>
      <c r="Q67" s="53">
        <f>Q64+Q65+Q66</f>
        <v>10837.359</v>
      </c>
      <c r="R67" s="20">
        <f>IF(M67&gt;0,T67/M67,0)</f>
        <v>0.14527189192895837</v>
      </c>
      <c r="S67" s="136"/>
      <c r="T67" s="53">
        <f>T64+T65+T66</f>
        <v>6355.5</v>
      </c>
      <c r="U67" s="20">
        <f>IF(M67&gt;0,V67/M67,0)</f>
        <v>0.203720085030515</v>
      </c>
      <c r="V67" s="53">
        <f>V64+V65+V66</f>
        <v>8912.5500000000011</v>
      </c>
      <c r="W67" s="20">
        <f>IF(M67&gt;0,X67/M67,0)</f>
        <v>0.51126798326818901</v>
      </c>
      <c r="X67" s="53">
        <f>X64+X65+X66</f>
        <v>22367.463</v>
      </c>
      <c r="Y67" s="20">
        <f>IF(M67&gt;0,Z67/M67,0)</f>
        <v>0.39</v>
      </c>
      <c r="Z67" s="53">
        <f>Z64+Z65+Z66</f>
        <v>17062.11</v>
      </c>
      <c r="AA67" s="152">
        <f>IF(M67&gt;0,AB67/M67,0)</f>
        <v>2.6894054721250766E-3</v>
      </c>
      <c r="AB67" s="55">
        <f>SUM(AB64:AB66)</f>
        <v>117.65879999999999</v>
      </c>
      <c r="AC67" s="54">
        <f>IF(M67&gt;0,AD67/M67,0)</f>
        <v>2.5531303572653087E-3</v>
      </c>
      <c r="AD67" s="55">
        <f>SUM(AD64:AD66)</f>
        <v>111.6969</v>
      </c>
      <c r="AE67" s="54">
        <f>IF(M67&gt;0,(AE64*M64+AE65*M65+AE66*M66)/M67,0)</f>
        <v>2.5530894351870896E-3</v>
      </c>
      <c r="AF67" s="54">
        <f>IF(K67&gt;0,(K64*AF64+K65*AF65+K66*AF66)/K67,0)</f>
        <v>4.4326795875942299E-4</v>
      </c>
      <c r="AG67" s="51">
        <f>SUM(AG64:AG66)</f>
        <v>19.394159999999999</v>
      </c>
      <c r="AH67" s="52">
        <f>IF(K67&gt;0,(K64*AH64+K65*AH65+K66*AH66)/K67,0)</f>
        <v>0.20188575268252737</v>
      </c>
      <c r="AI67" s="57">
        <f>SUM(AI64:AI66)</f>
        <v>87.130223300000011</v>
      </c>
      <c r="AJ67" s="52">
        <f>IF(AND(AD67&gt;0),((AD64*AJ64+AD65*AJ65+AD66*AJ66)/AD67),0)</f>
        <v>0.8281890218118354</v>
      </c>
      <c r="AK67" s="56">
        <f t="shared" si="1"/>
        <v>0.82809621495065922</v>
      </c>
      <c r="AL67" s="50">
        <f>SUM(AL64:AL66)</f>
        <v>473</v>
      </c>
      <c r="AM67" s="20">
        <f>IF(AL67&gt;0,(AM64*AL64+AM65*AL65+AM66*AL66)/AL67,0)</f>
        <v>8.6733615221987317E-2</v>
      </c>
      <c r="AN67" s="52">
        <f>IF(K67&gt;0,(AN64*K64+AN65*K65+AN66*K66)/K67,0)</f>
        <v>0.21385473195724752</v>
      </c>
      <c r="AO67" s="136">
        <f>IF(L67&gt;0,(AO64*K64+AO65*K65+AO66*K66)/K67,0)</f>
        <v>0.22782208596686476</v>
      </c>
      <c r="AP67" s="57">
        <f>SUM(AP64:AP66)</f>
        <v>92.30094969999999</v>
      </c>
      <c r="AQ67" s="137">
        <f>SUM(AQ64:AQ66)</f>
        <v>98.330401800000004</v>
      </c>
      <c r="AR67" s="55"/>
      <c r="AS67" s="55">
        <f>SUM(AS64:AS66)</f>
        <v>1002.06</v>
      </c>
      <c r="AT67" s="102"/>
      <c r="AU67" s="103">
        <f>AT66</f>
        <v>529.02</v>
      </c>
      <c r="AV67" s="50">
        <f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10" t="s">
        <v>48</v>
      </c>
      <c r="D68" s="11">
        <v>9507</v>
      </c>
      <c r="E68" s="11">
        <v>9</v>
      </c>
      <c r="F68" s="11">
        <v>14069</v>
      </c>
      <c r="G68" s="12">
        <v>0.5</v>
      </c>
      <c r="H68" s="12">
        <v>3.5</v>
      </c>
      <c r="I68" s="11">
        <v>14924</v>
      </c>
      <c r="J68" s="12">
        <v>7.3</v>
      </c>
      <c r="K68" s="11">
        <v>15668</v>
      </c>
      <c r="L68" s="13">
        <v>8.5000000000000006E-2</v>
      </c>
      <c r="M68" s="23">
        <f>ROUND(K68*(1-L68),0)</f>
        <v>14336</v>
      </c>
      <c r="N68" s="14">
        <v>0.64200000000000002</v>
      </c>
      <c r="O68" s="24">
        <f>M68*N68</f>
        <v>9203.7119999999995</v>
      </c>
      <c r="P68" s="13">
        <v>0.27900000000000003</v>
      </c>
      <c r="Q68" s="24">
        <f>M68*P68</f>
        <v>3999.7440000000006</v>
      </c>
      <c r="R68" s="15">
        <v>7.9000000000000001E-2</v>
      </c>
      <c r="S68" s="143">
        <v>0.19939999999999999</v>
      </c>
      <c r="T68" s="24">
        <f>M68*R68</f>
        <v>1132.5440000000001</v>
      </c>
      <c r="U68" s="25">
        <v>0.20100000000000001</v>
      </c>
      <c r="V68" s="24">
        <f>M68*U68</f>
        <v>2881.5360000000001</v>
      </c>
      <c r="W68" s="15">
        <v>0.501</v>
      </c>
      <c r="X68" s="24">
        <f>M68*W68</f>
        <v>7182.3360000000002</v>
      </c>
      <c r="Y68" s="15">
        <v>0.39</v>
      </c>
      <c r="Z68" s="24">
        <f>Y68*M68</f>
        <v>5591.04</v>
      </c>
      <c r="AA68" s="145">
        <v>2.5400000000000002E-3</v>
      </c>
      <c r="AB68" s="18">
        <f>M68*AA68</f>
        <v>36.413440000000001</v>
      </c>
      <c r="AC68" s="16">
        <v>2.48E-3</v>
      </c>
      <c r="AD68" s="17">
        <f>M68*AC68</f>
        <v>35.553280000000001</v>
      </c>
      <c r="AE68" s="26">
        <f>IF(M68&gt;0,(AG68+AP68)/M68,0)</f>
        <v>2.5010820312500004E-3</v>
      </c>
      <c r="AF68" s="16">
        <v>3.8000000000000002E-4</v>
      </c>
      <c r="AG68" s="23">
        <f>AF68*M68</f>
        <v>5.4476800000000001</v>
      </c>
      <c r="AH68" s="114">
        <v>0.20039999999999999</v>
      </c>
      <c r="AI68" s="29">
        <f>AL68*(1-AM68)*AH68</f>
        <v>28.448784</v>
      </c>
      <c r="AJ68" s="27">
        <f>IF(AND(AH68&gt;0,AF68&gt;0,AC68&gt;0),((AC68-AF68)*AH68)/((AH68-AF68)*AC68),0)</f>
        <v>0.84838290364511926</v>
      </c>
      <c r="AK68" s="59">
        <f t="shared" ref="AK68:AK99" si="2">IF(AND(AE68&gt;0,AN68&gt;0,AF68&gt;0),((AN68*(AE68-AF68))/(AE68*(AN68-AF68))),0)</f>
        <v>0.84957293792013033</v>
      </c>
      <c r="AL68" s="11">
        <v>156</v>
      </c>
      <c r="AM68" s="13">
        <v>0.09</v>
      </c>
      <c r="AN68" s="14">
        <v>0.2142</v>
      </c>
      <c r="AO68" s="130">
        <v>0.22389999999999999</v>
      </c>
      <c r="AP68" s="29">
        <f>AL68*(1-AM68)*AN68</f>
        <v>30.407832000000003</v>
      </c>
      <c r="AQ68" s="131">
        <f>AL68*(1-AM68)*AO68</f>
        <v>31.784844</v>
      </c>
      <c r="AR68" s="18">
        <v>1.58</v>
      </c>
      <c r="AS68" s="18">
        <v>714.18</v>
      </c>
      <c r="AT68" s="98">
        <f>AT66+AL68-AS68+AU68</f>
        <v>3.1974423109204508E-14</v>
      </c>
      <c r="AU68" s="99">
        <v>29.16</v>
      </c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10" t="s">
        <v>51</v>
      </c>
      <c r="D69" s="33">
        <v>9053</v>
      </c>
      <c r="E69" s="33">
        <v>18</v>
      </c>
      <c r="F69" s="33">
        <v>14940</v>
      </c>
      <c r="G69" s="34">
        <v>0.6</v>
      </c>
      <c r="H69" s="34">
        <v>3.7</v>
      </c>
      <c r="I69" s="33">
        <v>16275</v>
      </c>
      <c r="J69" s="34">
        <v>7.2</v>
      </c>
      <c r="K69" s="33">
        <v>15888</v>
      </c>
      <c r="L69" s="35">
        <v>8.5000000000000006E-2</v>
      </c>
      <c r="M69" s="36">
        <f>ROUND(K69*(1-L69),0)</f>
        <v>14538</v>
      </c>
      <c r="N69" s="37">
        <v>0.63100000000000001</v>
      </c>
      <c r="O69" s="24">
        <f>M69*N69</f>
        <v>9173.478000000001</v>
      </c>
      <c r="P69" s="35">
        <v>0.309</v>
      </c>
      <c r="Q69" s="24">
        <f>M69*P69</f>
        <v>4492.2420000000002</v>
      </c>
      <c r="R69" s="38">
        <v>0.06</v>
      </c>
      <c r="S69" s="134">
        <v>0.2097</v>
      </c>
      <c r="T69" s="24">
        <f>M69*R69</f>
        <v>872.28</v>
      </c>
      <c r="U69" s="27">
        <v>0.20599999999999999</v>
      </c>
      <c r="V69" s="24">
        <f>M69*U69</f>
        <v>2994.828</v>
      </c>
      <c r="W69" s="38">
        <v>0.51100000000000001</v>
      </c>
      <c r="X69" s="24">
        <f>M69*W69</f>
        <v>7428.9180000000006</v>
      </c>
      <c r="Y69" s="38">
        <v>0.41</v>
      </c>
      <c r="Z69" s="24">
        <f>Y69*M69</f>
        <v>5960.58</v>
      </c>
      <c r="AA69" s="146">
        <v>2.6700000000000001E-3</v>
      </c>
      <c r="AB69" s="18">
        <f>M69*AA69</f>
        <v>38.816459999999999</v>
      </c>
      <c r="AC69" s="39">
        <v>2.5500000000000002E-3</v>
      </c>
      <c r="AD69" s="17">
        <f>M69*AC69</f>
        <v>37.071899999999999</v>
      </c>
      <c r="AE69" s="26">
        <f>IF(M69&gt;0,(AG69+AP69)/M69,0)</f>
        <v>2.6935200440225617E-3</v>
      </c>
      <c r="AF69" s="39">
        <v>3.8000000000000002E-4</v>
      </c>
      <c r="AG69" s="36">
        <f>AF69*M69</f>
        <v>5.5244400000000002</v>
      </c>
      <c r="AH69" s="27">
        <v>0.2056</v>
      </c>
      <c r="AI69" s="40">
        <f>AL69*(1-AM69)*AH69</f>
        <v>33.229894399999999</v>
      </c>
      <c r="AJ69" s="27">
        <f>IF(AND(AH69&gt;0,AF69&gt;0,AC69&gt;0),((AC69-AF69)*AH69)/((AH69-AF69)*AC69),0)</f>
        <v>0.85255612819145776</v>
      </c>
      <c r="AK69" s="28">
        <f t="shared" si="2"/>
        <v>0.86049196837349817</v>
      </c>
      <c r="AL69" s="33">
        <v>178</v>
      </c>
      <c r="AM69" s="35">
        <v>9.1999999999999998E-2</v>
      </c>
      <c r="AN69" s="37">
        <v>0.20810000000000001</v>
      </c>
      <c r="AO69" s="132">
        <v>0.2172</v>
      </c>
      <c r="AP69" s="40">
        <f>AL69*(1-AM69)*AN69</f>
        <v>33.6339544</v>
      </c>
      <c r="AQ69" s="133">
        <f>AL69*(1-AM69)*AO69</f>
        <v>35.104732800000001</v>
      </c>
      <c r="AR69" s="41">
        <v>1.6</v>
      </c>
      <c r="AS69" s="41"/>
      <c r="AT69" s="117">
        <f>AT68+AL69-AS69</f>
        <v>178.00000000000003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10" t="s">
        <v>50</v>
      </c>
      <c r="D70" s="42">
        <v>19800</v>
      </c>
      <c r="E70" s="42">
        <v>15</v>
      </c>
      <c r="F70" s="42">
        <v>18645</v>
      </c>
      <c r="G70" s="36">
        <v>0.8</v>
      </c>
      <c r="H70" s="36">
        <v>3.2</v>
      </c>
      <c r="I70" s="42">
        <v>18514</v>
      </c>
      <c r="J70" s="36">
        <v>6.2</v>
      </c>
      <c r="K70" s="42">
        <v>15865</v>
      </c>
      <c r="L70" s="38">
        <v>8.1000000000000003E-2</v>
      </c>
      <c r="M70" s="36">
        <f>ROUND(K70*(1-L70),0)</f>
        <v>14580</v>
      </c>
      <c r="N70" s="27">
        <v>0.49199999999999999</v>
      </c>
      <c r="O70" s="24">
        <f>M70*N70</f>
        <v>7173.36</v>
      </c>
      <c r="P70" s="38">
        <v>0.4</v>
      </c>
      <c r="Q70" s="24">
        <f>M70*P70</f>
        <v>5832</v>
      </c>
      <c r="R70" s="38">
        <v>0.108</v>
      </c>
      <c r="S70" s="134">
        <v>0.2016</v>
      </c>
      <c r="T70" s="24">
        <f>M70*R70</f>
        <v>1574.6399999999999</v>
      </c>
      <c r="U70" s="27">
        <v>0.193</v>
      </c>
      <c r="V70" s="24">
        <f>M70*U70</f>
        <v>2813.94</v>
      </c>
      <c r="W70" s="38">
        <v>0.51300000000000001</v>
      </c>
      <c r="X70" s="24">
        <f>M70*W70</f>
        <v>7479.54</v>
      </c>
      <c r="Y70" s="38">
        <v>0.4</v>
      </c>
      <c r="Z70" s="24">
        <f>Y70*M70</f>
        <v>5832</v>
      </c>
      <c r="AA70" s="147">
        <v>2.8300000000000001E-3</v>
      </c>
      <c r="AB70" s="148">
        <f>M70*AA70</f>
        <v>41.261400000000002</v>
      </c>
      <c r="AC70" s="46">
        <v>2.6800000000000001E-3</v>
      </c>
      <c r="AD70" s="17">
        <f>M70*AC70</f>
        <v>39.074400000000004</v>
      </c>
      <c r="AE70" s="26">
        <f>IF(M70&gt;0,(AG70+AP70)/M70,0)</f>
        <v>2.6822686419753087E-3</v>
      </c>
      <c r="AF70" s="46">
        <v>4.0999999999999999E-4</v>
      </c>
      <c r="AG70" s="36">
        <f>AF70*M70</f>
        <v>5.9778000000000002</v>
      </c>
      <c r="AH70" s="27">
        <v>0.20100000000000001</v>
      </c>
      <c r="AI70" s="40">
        <f>AL70*(1-AM70)*AH70</f>
        <v>31.529664000000004</v>
      </c>
      <c r="AJ70" s="27">
        <f>IF(AND(AH70&gt;0,AF70&gt;0,AC70&gt;0),((AC70-AF70)*AH70)/((AH70-AF70)*AC70),0)</f>
        <v>0.84874619871379442</v>
      </c>
      <c r="AK70" s="28">
        <f t="shared" si="2"/>
        <v>0.84879206871511947</v>
      </c>
      <c r="AL70" s="42">
        <v>172</v>
      </c>
      <c r="AM70" s="38">
        <v>8.7999999999999995E-2</v>
      </c>
      <c r="AN70" s="27">
        <v>0.2112</v>
      </c>
      <c r="AO70" s="134">
        <v>0.221</v>
      </c>
      <c r="AP70" s="40">
        <f>AL70*(1-AM70)*AN70</f>
        <v>33.129676799999999</v>
      </c>
      <c r="AQ70" s="135">
        <f>AL70*(1-AM70)*AO70</f>
        <v>34.666944000000001</v>
      </c>
      <c r="AR70" s="17">
        <v>1.55</v>
      </c>
      <c r="AS70" s="17"/>
      <c r="AT70" s="117">
        <f>AT69+AL70-AS70</f>
        <v>350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>SUM(D68:D70)</f>
        <v>38360</v>
      </c>
      <c r="E71" s="50"/>
      <c r="F71" s="50">
        <f>SUM(F68:F70)</f>
        <v>47654</v>
      </c>
      <c r="G71" s="51"/>
      <c r="H71" s="51"/>
      <c r="I71" s="50">
        <f>SUM(I68:I70)</f>
        <v>49713</v>
      </c>
      <c r="J71" s="51"/>
      <c r="K71" s="50">
        <f>SUM(K68:K70)</f>
        <v>47421</v>
      </c>
      <c r="L71" s="20">
        <f>IF(K71&gt;0,(K68*L68+K69*L69+K70*L70)/K71,0)</f>
        <v>8.3661774319394366E-2</v>
      </c>
      <c r="M71" s="51">
        <f>M68+M69+M70</f>
        <v>43454</v>
      </c>
      <c r="N71" s="52">
        <f>IF(M71&gt;0,O71/M71,0)</f>
        <v>0.58799074883785163</v>
      </c>
      <c r="O71" s="53">
        <f>O68+O69+O70</f>
        <v>25550.550000000003</v>
      </c>
      <c r="P71" s="20">
        <f>IF(M71&gt;0,Q71/M71,0)</f>
        <v>0.32963561467298752</v>
      </c>
      <c r="Q71" s="53">
        <f>Q68+Q69+Q70</f>
        <v>14323.986000000001</v>
      </c>
      <c r="R71" s="20">
        <f>IF(M71&gt;0,T71/M71,0)</f>
        <v>8.2373636489160948E-2</v>
      </c>
      <c r="S71" s="136"/>
      <c r="T71" s="53">
        <f>T68+T69+T70</f>
        <v>3579.4639999999999</v>
      </c>
      <c r="U71" s="20">
        <f>IF(M71&gt;0,V71/M71,0)</f>
        <v>0.19998858563078198</v>
      </c>
      <c r="V71" s="53">
        <f>V68+V69+V70</f>
        <v>8690.3040000000001</v>
      </c>
      <c r="W71" s="20">
        <f>IF(M71&gt;0,X71/M71,0)</f>
        <v>0.50837193353891474</v>
      </c>
      <c r="X71" s="53">
        <f>X68+X69+X70</f>
        <v>22090.794000000002</v>
      </c>
      <c r="Y71" s="20">
        <f>IF(M71&gt;0,Z71/M71,0)</f>
        <v>0.40004648593915404</v>
      </c>
      <c r="Z71" s="53">
        <f>Z68+Z69+Z70</f>
        <v>17383.62</v>
      </c>
      <c r="AA71" s="152">
        <f>IF(M71&gt;0,AB71/M71,0)</f>
        <v>2.6807957840474985E-3</v>
      </c>
      <c r="AB71" s="55">
        <f>SUM(AB68:AB70)</f>
        <v>116.4913</v>
      </c>
      <c r="AC71" s="54">
        <f>IF(M71&gt;0,AD71/M71,0)</f>
        <v>2.5705246927785704E-3</v>
      </c>
      <c r="AD71" s="55">
        <f>SUM(AD68:AD70)</f>
        <v>111.69958</v>
      </c>
      <c r="AE71" s="54">
        <f>IF(M71&gt;0,(AE68*M68+AE69*M69+AE70*M70)/M71,0)</f>
        <v>2.626257265153956E-3</v>
      </c>
      <c r="AF71" s="54">
        <f>IF(K71&gt;0,(K68*AF68+K69*AF69+K70*AF70)/K71,0)</f>
        <v>3.9003669260454231E-4</v>
      </c>
      <c r="AG71" s="51">
        <f>SUM(AG68:AG70)</f>
        <v>16.949919999999999</v>
      </c>
      <c r="AH71" s="52">
        <f>IF(K71&gt;0,(K68*AH68+K69*AH69+K70*AH70)/K71,0)</f>
        <v>0.20234294932624788</v>
      </c>
      <c r="AI71" s="57">
        <f>SUM(AI68:AI70)</f>
        <v>93.208342399999992</v>
      </c>
      <c r="AJ71" s="52">
        <f>IF(AND(AD71&gt;0),((AD68*AJ68+AD69*AJ69+AD70*AJ70)/AD71),0)</f>
        <v>0.84989503914187625</v>
      </c>
      <c r="AK71" s="56">
        <f t="shared" si="2"/>
        <v>0.85306148301593432</v>
      </c>
      <c r="AL71" s="50">
        <f>SUM(AL68:AL70)</f>
        <v>506</v>
      </c>
      <c r="AM71" s="20">
        <f>IF(AL71&gt;0,(AM68*AL68+AM69*AL69+AM70*AL70)/AL71,0)</f>
        <v>9.0023715415019759E-2</v>
      </c>
      <c r="AN71" s="52">
        <f>IF(K71&gt;0,(AN68*K68+AN69*K69+AN70*K70)/K71,0)</f>
        <v>0.21115257797178463</v>
      </c>
      <c r="AO71" s="136">
        <f>IF(L71&gt;0,(AO68*K68+AO69*K69+AO70*K70)/K71,0)</f>
        <v>0.22068500875139707</v>
      </c>
      <c r="AP71" s="57">
        <f>SUM(AP68:AP70)</f>
        <v>97.171463200000005</v>
      </c>
      <c r="AQ71" s="137">
        <f>SUM(AQ68:AQ70)</f>
        <v>101.5565208</v>
      </c>
      <c r="AR71" s="55"/>
      <c r="AS71" s="55">
        <f>SUM(AS68:AS70)</f>
        <v>714.18</v>
      </c>
      <c r="AT71" s="102"/>
      <c r="AU71" s="103">
        <f>AT70</f>
        <v>350</v>
      </c>
      <c r="AV71" s="50">
        <f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10" t="s">
        <v>48</v>
      </c>
      <c r="D72" s="11">
        <v>21200</v>
      </c>
      <c r="E72" s="11">
        <v>10</v>
      </c>
      <c r="F72" s="11">
        <v>18985</v>
      </c>
      <c r="G72" s="12">
        <v>0.6</v>
      </c>
      <c r="H72" s="12">
        <v>3.5</v>
      </c>
      <c r="I72" s="11">
        <v>20318</v>
      </c>
      <c r="J72" s="121">
        <v>6</v>
      </c>
      <c r="K72" s="11">
        <v>15994</v>
      </c>
      <c r="L72" s="13">
        <v>7.8E-2</v>
      </c>
      <c r="M72" s="23">
        <f>ROUND(K72*(1-L72),0)</f>
        <v>14746</v>
      </c>
      <c r="N72" s="14">
        <v>0.59199999999999997</v>
      </c>
      <c r="O72" s="24">
        <f>M72*N72</f>
        <v>8729.6319999999996</v>
      </c>
      <c r="P72" s="13">
        <v>0.30399999999999999</v>
      </c>
      <c r="Q72" s="24">
        <f>M72*P72</f>
        <v>4482.7839999999997</v>
      </c>
      <c r="R72" s="15">
        <v>0.104</v>
      </c>
      <c r="S72" s="143">
        <v>0.21759999999999999</v>
      </c>
      <c r="T72" s="24">
        <f>M72*R72</f>
        <v>1533.5839999999998</v>
      </c>
      <c r="U72" s="25">
        <v>0.20100000000000001</v>
      </c>
      <c r="V72" s="24">
        <f>M72*U72</f>
        <v>2963.9460000000004</v>
      </c>
      <c r="W72" s="15">
        <v>0.47099999999999997</v>
      </c>
      <c r="X72" s="24">
        <f>M72*W72</f>
        <v>6945.366</v>
      </c>
      <c r="Y72" s="15">
        <v>0.39</v>
      </c>
      <c r="Z72" s="24">
        <f>Y72*M72</f>
        <v>5750.9400000000005</v>
      </c>
      <c r="AA72" s="145">
        <v>2.4599999999999999E-3</v>
      </c>
      <c r="AB72" s="18">
        <f>M72*AA72</f>
        <v>36.27516</v>
      </c>
      <c r="AC72" s="16">
        <v>2.4499999999999999E-3</v>
      </c>
      <c r="AD72" s="17">
        <f>M72*AC72</f>
        <v>36.127699999999997</v>
      </c>
      <c r="AE72" s="26">
        <f>IF(M72&gt;0,(AG72+AP72)/M72,0)</f>
        <v>2.595224128577241E-3</v>
      </c>
      <c r="AF72" s="16">
        <v>3.5E-4</v>
      </c>
      <c r="AG72" s="23">
        <f>AF72*M72</f>
        <v>5.1611000000000002</v>
      </c>
      <c r="AH72" s="114">
        <v>0.20349999999999999</v>
      </c>
      <c r="AI72" s="29">
        <f>AL72*(1-AM72)*AH72</f>
        <v>30.555524999999999</v>
      </c>
      <c r="AJ72" s="27">
        <f>IF(AND(AH72&gt;0,AF72&gt;0,AC72&gt;0),((AC72-AF72)*AH72)/((AH72-AF72)*AC72),0)</f>
        <v>0.85861959846700175</v>
      </c>
      <c r="AK72" s="59">
        <f t="shared" si="2"/>
        <v>0.86651230525049405</v>
      </c>
      <c r="AL72" s="11">
        <v>165</v>
      </c>
      <c r="AM72" s="13">
        <v>0.09</v>
      </c>
      <c r="AN72" s="14">
        <v>0.2205</v>
      </c>
      <c r="AO72" s="130">
        <v>0.22869999999999999</v>
      </c>
      <c r="AP72" s="29">
        <f>AL72*(1-AM72)*AN72</f>
        <v>33.108074999999999</v>
      </c>
      <c r="AQ72" s="131">
        <f>AL72*(1-AM72)*AO72</f>
        <v>34.339304999999996</v>
      </c>
      <c r="AR72" s="18">
        <v>1.58</v>
      </c>
      <c r="AS72" s="18"/>
      <c r="AT72" s="98">
        <f>AT70+AL72-AS72</f>
        <v>515</v>
      </c>
      <c r="AU72" s="99"/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10" t="s">
        <v>51</v>
      </c>
      <c r="D73" s="33">
        <v>19000</v>
      </c>
      <c r="E73" s="33">
        <v>12</v>
      </c>
      <c r="F73" s="33">
        <v>17208</v>
      </c>
      <c r="G73" s="34">
        <v>0.9</v>
      </c>
      <c r="H73" s="34">
        <v>4.0999999999999996</v>
      </c>
      <c r="I73" s="33">
        <v>18200</v>
      </c>
      <c r="J73" s="122">
        <v>5.8</v>
      </c>
      <c r="K73" s="33">
        <v>16335</v>
      </c>
      <c r="L73" s="35">
        <v>7.9000000000000001E-2</v>
      </c>
      <c r="M73" s="36">
        <f>ROUND(K73*(1-L73),0)</f>
        <v>15045</v>
      </c>
      <c r="N73" s="37">
        <v>0.66500000000000004</v>
      </c>
      <c r="O73" s="24">
        <f>M73*N73</f>
        <v>10004.925000000001</v>
      </c>
      <c r="P73" s="35">
        <v>0.29599999999999999</v>
      </c>
      <c r="Q73" s="24">
        <f>M73*P73</f>
        <v>4453.32</v>
      </c>
      <c r="R73" s="38">
        <v>3.9E-2</v>
      </c>
      <c r="S73" s="134">
        <v>0.2132</v>
      </c>
      <c r="T73" s="24">
        <f>M73*R73</f>
        <v>586.755</v>
      </c>
      <c r="U73" s="27">
        <v>0.22500000000000001</v>
      </c>
      <c r="V73" s="24">
        <f>M73*U73</f>
        <v>3385.125</v>
      </c>
      <c r="W73" s="38">
        <v>0.49299999999999999</v>
      </c>
      <c r="X73" s="24">
        <f>M73*W73</f>
        <v>7417.1849999999995</v>
      </c>
      <c r="Y73" s="38">
        <v>0.4</v>
      </c>
      <c r="Z73" s="24">
        <f>Y73*M73</f>
        <v>6018</v>
      </c>
      <c r="AA73" s="146">
        <v>2.4599999999999999E-3</v>
      </c>
      <c r="AB73" s="18">
        <f>M73*AA73</f>
        <v>37.0107</v>
      </c>
      <c r="AC73" s="39">
        <v>2.3700000000000001E-3</v>
      </c>
      <c r="AD73" s="17">
        <f>M73*AC73</f>
        <v>35.656649999999999</v>
      </c>
      <c r="AE73" s="26">
        <f>IF(M73&gt;0,(AG73+AP73)/M73,0)</f>
        <v>2.4404187437686944E-3</v>
      </c>
      <c r="AF73" s="39">
        <v>3.4000000000000002E-4</v>
      </c>
      <c r="AG73" s="36">
        <f>AF73*M73</f>
        <v>5.1153000000000004</v>
      </c>
      <c r="AH73" s="27">
        <v>0.19939999999999999</v>
      </c>
      <c r="AI73" s="40">
        <f>AL73*(1-AM73)*AH73</f>
        <v>30.005712000000003</v>
      </c>
      <c r="AJ73" s="27">
        <f>IF(AND(AH73&gt;0,AF73&gt;0,AC73&gt;0),((AC73-AF73)*AH73)/((AH73-AF73)*AC73),0)</f>
        <v>0.85800307860446212</v>
      </c>
      <c r="AK73" s="28">
        <f t="shared" si="2"/>
        <v>0.86207538845328091</v>
      </c>
      <c r="AL73" s="33">
        <v>165</v>
      </c>
      <c r="AM73" s="35">
        <v>8.7999999999999995E-2</v>
      </c>
      <c r="AN73" s="37">
        <v>0.21</v>
      </c>
      <c r="AO73" s="132">
        <v>0.21879999999999999</v>
      </c>
      <c r="AP73" s="40">
        <f>AL73*(1-AM73)*AN73</f>
        <v>31.600800000000003</v>
      </c>
      <c r="AQ73" s="133">
        <f>AL73*(1-AM73)*AO73</f>
        <v>32.925024000000001</v>
      </c>
      <c r="AR73" s="41">
        <v>1.6</v>
      </c>
      <c r="AS73" s="41"/>
      <c r="AT73" s="117">
        <f>AT72+AL73-AS73</f>
        <v>680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10" t="s">
        <v>52</v>
      </c>
      <c r="D74" s="42">
        <v>21000</v>
      </c>
      <c r="E74" s="42">
        <v>8</v>
      </c>
      <c r="F74" s="42">
        <v>18462</v>
      </c>
      <c r="G74" s="36">
        <v>0.5</v>
      </c>
      <c r="H74" s="36">
        <v>4.2</v>
      </c>
      <c r="I74" s="42">
        <v>19737</v>
      </c>
      <c r="J74" s="36">
        <v>4.7</v>
      </c>
      <c r="K74" s="42">
        <v>16482</v>
      </c>
      <c r="L74" s="38">
        <v>7.3999999999999996E-2</v>
      </c>
      <c r="M74" s="36">
        <f>ROUND(K74*(1-L74),0)</f>
        <v>15262</v>
      </c>
      <c r="N74" s="27">
        <v>0.48199999999999998</v>
      </c>
      <c r="O74" s="24">
        <f>M74*N74</f>
        <v>7356.2839999999997</v>
      </c>
      <c r="P74" s="38">
        <v>0.39300000000000002</v>
      </c>
      <c r="Q74" s="24">
        <f>M74*P74</f>
        <v>5997.9660000000003</v>
      </c>
      <c r="R74" s="38">
        <v>0.125</v>
      </c>
      <c r="S74" s="134">
        <v>0.22259999999999999</v>
      </c>
      <c r="T74" s="24">
        <f>M74*R74</f>
        <v>1907.75</v>
      </c>
      <c r="U74" s="27">
        <v>0.24</v>
      </c>
      <c r="V74" s="24">
        <f>M74*U74</f>
        <v>3662.8799999999997</v>
      </c>
      <c r="W74" s="38">
        <v>0.48299999999999998</v>
      </c>
      <c r="X74" s="24">
        <f>M74*W74</f>
        <v>7371.5459999999994</v>
      </c>
      <c r="Y74" s="38">
        <v>0.41</v>
      </c>
      <c r="Z74" s="24">
        <f>Y74*M74</f>
        <v>6257.42</v>
      </c>
      <c r="AA74" s="147">
        <v>2.2799999999999999E-3</v>
      </c>
      <c r="AB74" s="148">
        <f>M74*AA74</f>
        <v>34.797359999999998</v>
      </c>
      <c r="AC74" s="46">
        <v>2.3600000000000001E-3</v>
      </c>
      <c r="AD74" s="17">
        <f>M74*AC74</f>
        <v>36.018320000000003</v>
      </c>
      <c r="AE74" s="26">
        <f>IF(M74&gt;0,(AG74+AP74)/M74,0)</f>
        <v>2.2715877342419084E-3</v>
      </c>
      <c r="AF74" s="46">
        <v>3.3E-4</v>
      </c>
      <c r="AG74" s="36">
        <f>AF74*M74</f>
        <v>5.0364599999999999</v>
      </c>
      <c r="AH74" s="27">
        <v>0.19650000000000001</v>
      </c>
      <c r="AI74" s="40">
        <f>AL74*(1-AM74)*AH74</f>
        <v>28.431585000000002</v>
      </c>
      <c r="AJ74" s="27">
        <f>IF(AND(AH74&gt;0,AF74&gt;0,AC74&gt;0),((AC74-AF74)*AH74)/((AH74-AF74)*AC74),0)</f>
        <v>0.86161648103555977</v>
      </c>
      <c r="AK74" s="28">
        <f t="shared" si="2"/>
        <v>0.85610662933366144</v>
      </c>
      <c r="AL74" s="42">
        <v>159</v>
      </c>
      <c r="AM74" s="38">
        <v>0.09</v>
      </c>
      <c r="AN74" s="27">
        <v>0.20480000000000001</v>
      </c>
      <c r="AO74" s="134">
        <v>0.21179999999999999</v>
      </c>
      <c r="AP74" s="40">
        <f>AL74*(1-AM74)*AN74</f>
        <v>29.632512000000002</v>
      </c>
      <c r="AQ74" s="135">
        <f>AL74*(1-AM74)*AO74</f>
        <v>30.645341999999999</v>
      </c>
      <c r="AR74" s="17">
        <v>1.6</v>
      </c>
      <c r="AS74" s="17"/>
      <c r="AT74" s="117">
        <f>AT73+AL74-AS74</f>
        <v>839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>SUM(D72:D74)</f>
        <v>61200</v>
      </c>
      <c r="E75" s="50"/>
      <c r="F75" s="50">
        <f>SUM(F72:F74)</f>
        <v>54655</v>
      </c>
      <c r="G75" s="51"/>
      <c r="H75" s="51"/>
      <c r="I75" s="50">
        <f>SUM(I72:I74)</f>
        <v>58255</v>
      </c>
      <c r="J75" s="51"/>
      <c r="K75" s="50">
        <f>SUM(K72:K74)</f>
        <v>48811</v>
      </c>
      <c r="L75" s="20">
        <f>IF(K75&gt;0,(K72*L72+K73*L73+K74*L74)/K75,0)</f>
        <v>7.6983979021122292E-2</v>
      </c>
      <c r="M75" s="51">
        <f>M72+M73+M74</f>
        <v>45053</v>
      </c>
      <c r="N75" s="52">
        <f>IF(M75&gt;0,O75/M75,0)</f>
        <v>0.5791143985972077</v>
      </c>
      <c r="O75" s="53">
        <f>O72+O73+O74</f>
        <v>26090.841</v>
      </c>
      <c r="P75" s="20">
        <f>IF(M75&gt;0,Q75/M75,0)</f>
        <v>0.33147781501786783</v>
      </c>
      <c r="Q75" s="53">
        <f>Q72+Q73+Q74</f>
        <v>14934.07</v>
      </c>
      <c r="R75" s="20">
        <f>IF(M75&gt;0,T75/M75,0)</f>
        <v>8.9407786384924415E-2</v>
      </c>
      <c r="S75" s="136"/>
      <c r="T75" s="53">
        <f>T72+T73+T74</f>
        <v>4028.0889999999999</v>
      </c>
      <c r="U75" s="20">
        <f>IF(M75&gt;0,V75/M75,0)</f>
        <v>0.22222606707655426</v>
      </c>
      <c r="V75" s="53">
        <f>V72+V73+V74</f>
        <v>10011.950999999999</v>
      </c>
      <c r="W75" s="20">
        <f>IF(M75&gt;0,X75/M75,0)</f>
        <v>0.48241175948327519</v>
      </c>
      <c r="X75" s="53">
        <f>X72+X73+X74</f>
        <v>21734.096999999998</v>
      </c>
      <c r="Y75" s="20">
        <f>IF(M75&gt;0,Z75/M75,0)</f>
        <v>0.40011453177368878</v>
      </c>
      <c r="Z75" s="53">
        <f>Z72+Z73+Z74</f>
        <v>18026.36</v>
      </c>
      <c r="AA75" s="152">
        <f>IF(M75&gt;0,AB75/M75,0)</f>
        <v>2.3990238163940246E-3</v>
      </c>
      <c r="AB75" s="55">
        <f>SUM(AB72:AB74)</f>
        <v>108.08322</v>
      </c>
      <c r="AC75" s="54">
        <f>IF(M75&gt;0,AD75/M75,0)</f>
        <v>2.3927967061017023E-3</v>
      </c>
      <c r="AD75" s="55">
        <f>SUM(AD72:AD74)</f>
        <v>107.80266999999999</v>
      </c>
      <c r="AE75" s="54">
        <f>IF(M75&gt;0,(AE72*M72+AE73*M73+AE74*M74)/M75,0)</f>
        <v>2.4338944576387809E-3</v>
      </c>
      <c r="AF75" s="54">
        <f>IF(K75&gt;0,(K72*AF72+K73*AF73+K74*AF74)/K75,0)</f>
        <v>3.3990002253590377E-4</v>
      </c>
      <c r="AG75" s="51">
        <f>SUM(AG72:AG74)</f>
        <v>15.312860000000001</v>
      </c>
      <c r="AH75" s="52">
        <f>IF(K75&gt;0,(K72*AH72+K73*AH73+K74*AH74)/K75,0)</f>
        <v>0.19976421298477803</v>
      </c>
      <c r="AI75" s="57">
        <f>SUM(AI72:AI74)</f>
        <v>88.992822000000004</v>
      </c>
      <c r="AJ75" s="52">
        <f>IF(AND(AD75&gt;0),((AD72*AJ72+AD73*AJ73+AD74*AJ74)/AD75),0)</f>
        <v>0.8594169779975841</v>
      </c>
      <c r="AK75" s="56">
        <f t="shared" si="2"/>
        <v>0.86173093600461137</v>
      </c>
      <c r="AL75" s="50">
        <f>SUM(AL72:AL74)</f>
        <v>489</v>
      </c>
      <c r="AM75" s="20">
        <f>IF(AL75&gt;0,(AM72*AL72+AM73*AL73+AM74*AL74)/AL75,0)</f>
        <v>8.9325153374233107E-2</v>
      </c>
      <c r="AN75" s="52">
        <f>IF(K75&gt;0,(AN72*K72+AN73*K73+AN74*K74)/K75,0)</f>
        <v>0.21168467353670281</v>
      </c>
      <c r="AO75" s="136">
        <f>IF(L75&gt;0,(AO72*K72+AO73*K73+AO74*K74)/K75,0)</f>
        <v>0.21968026469443361</v>
      </c>
      <c r="AP75" s="57">
        <f>SUM(AP72:AP74)</f>
        <v>94.341387000000012</v>
      </c>
      <c r="AQ75" s="137">
        <f>SUM(AQ72:AQ74)</f>
        <v>97.909671000000003</v>
      </c>
      <c r="AR75" s="55"/>
      <c r="AS75" s="55">
        <f>SUM(AS72:AS74)</f>
        <v>0</v>
      </c>
      <c r="AT75" s="102"/>
      <c r="AU75" s="103">
        <f>AT74</f>
        <v>839</v>
      </c>
      <c r="AV75" s="50">
        <f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0" t="s">
        <v>49</v>
      </c>
      <c r="D76" s="11">
        <v>16000</v>
      </c>
      <c r="E76" s="11">
        <v>6</v>
      </c>
      <c r="F76" s="11">
        <v>11334</v>
      </c>
      <c r="G76" s="12">
        <v>0.9</v>
      </c>
      <c r="H76" s="12">
        <v>3.5</v>
      </c>
      <c r="I76" s="11">
        <v>12488</v>
      </c>
      <c r="J76" s="12">
        <v>6.8</v>
      </c>
      <c r="K76" s="11">
        <v>16275</v>
      </c>
      <c r="L76" s="13">
        <v>7.5999999999999998E-2</v>
      </c>
      <c r="M76" s="23">
        <f>ROUND(K76*(1-L76),0)</f>
        <v>15038</v>
      </c>
      <c r="N76" s="14">
        <v>0.53600000000000003</v>
      </c>
      <c r="O76" s="24">
        <f>M76*N76</f>
        <v>8060.3680000000004</v>
      </c>
      <c r="P76" s="13">
        <v>0.34799999999999998</v>
      </c>
      <c r="Q76" s="24">
        <f>M76*P76</f>
        <v>5233.2239999999993</v>
      </c>
      <c r="R76" s="15">
        <v>0.11600000000000001</v>
      </c>
      <c r="S76" s="143">
        <v>0.2122</v>
      </c>
      <c r="T76" s="24">
        <f>M76*R76</f>
        <v>1744.4080000000001</v>
      </c>
      <c r="U76" s="25">
        <v>0.23</v>
      </c>
      <c r="V76" s="24">
        <f>M76*U76</f>
        <v>3458.7400000000002</v>
      </c>
      <c r="W76" s="15">
        <v>0.49</v>
      </c>
      <c r="X76" s="24">
        <f>M76*W76</f>
        <v>7368.62</v>
      </c>
      <c r="Y76" s="15">
        <v>0.41</v>
      </c>
      <c r="Z76" s="24">
        <f>Y76*M76</f>
        <v>6165.58</v>
      </c>
      <c r="AA76" s="145">
        <v>2.65E-3</v>
      </c>
      <c r="AB76" s="18">
        <f>M76*AA76</f>
        <v>39.850700000000003</v>
      </c>
      <c r="AC76" s="16">
        <v>2.5500000000000002E-3</v>
      </c>
      <c r="AD76" s="17">
        <f>M76*AC76</f>
        <v>38.346900000000005</v>
      </c>
      <c r="AE76" s="26">
        <f>IF(M76&gt;0,(AG76+AP76)/M76,0)</f>
        <v>2.6159432371325973E-3</v>
      </c>
      <c r="AF76" s="16">
        <v>3.3E-4</v>
      </c>
      <c r="AG76" s="23">
        <f>AF76*M76</f>
        <v>4.9625399999999997</v>
      </c>
      <c r="AH76" s="114">
        <v>0.20050000000000001</v>
      </c>
      <c r="AI76" s="29">
        <f>AL76*(1-AM76)*AH76</f>
        <v>33.425756000000007</v>
      </c>
      <c r="AJ76" s="27">
        <f>IF(AND(AH76&gt;0,AF76&gt;0,AC76&gt;0),((AC76-AF76)*AH76)/((AH76-AF76)*AC76),0)</f>
        <v>0.87202348591932155</v>
      </c>
      <c r="AK76" s="59">
        <f t="shared" si="2"/>
        <v>0.87525121529155081</v>
      </c>
      <c r="AL76" s="11">
        <v>182</v>
      </c>
      <c r="AM76" s="13">
        <v>8.4000000000000005E-2</v>
      </c>
      <c r="AN76" s="14">
        <v>0.20619999999999999</v>
      </c>
      <c r="AO76" s="130">
        <v>0.21310000000000001</v>
      </c>
      <c r="AP76" s="29">
        <f>AL76*(1-AM76)*AN76</f>
        <v>34.376014400000003</v>
      </c>
      <c r="AQ76" s="131">
        <f>AL76*(1-AM76)*AO76</f>
        <v>35.526327200000004</v>
      </c>
      <c r="AR76" s="18">
        <v>1.6</v>
      </c>
      <c r="AS76" s="18"/>
      <c r="AT76" s="98">
        <f>AT74+AL76-AS76</f>
        <v>1021</v>
      </c>
      <c r="AU76" s="99"/>
      <c r="AV76" s="11"/>
      <c r="AW76" s="30"/>
      <c r="AX76" s="19"/>
      <c r="AY76" s="19"/>
      <c r="AZ76" s="19"/>
      <c r="BA76" s="19"/>
    </row>
    <row r="77" spans="1:53" x14ac:dyDescent="0.2">
      <c r="A77" s="184"/>
      <c r="B77" s="32">
        <v>2</v>
      </c>
      <c r="C77" s="10" t="s">
        <v>51</v>
      </c>
      <c r="D77" s="33">
        <v>17600</v>
      </c>
      <c r="E77" s="33">
        <v>10</v>
      </c>
      <c r="F77" s="33">
        <v>15680</v>
      </c>
      <c r="G77" s="34">
        <v>0.7</v>
      </c>
      <c r="H77" s="34">
        <v>3.4</v>
      </c>
      <c r="I77" s="33">
        <v>15634</v>
      </c>
      <c r="J77" s="34">
        <v>7.1</v>
      </c>
      <c r="K77" s="33">
        <v>15991</v>
      </c>
      <c r="L77" s="35">
        <v>8.4000000000000005E-2</v>
      </c>
      <c r="M77" s="36">
        <f>ROUND(K77*(1-L77),0)</f>
        <v>14648</v>
      </c>
      <c r="N77" s="37">
        <v>0.54900000000000004</v>
      </c>
      <c r="O77" s="24">
        <f>M77*N77</f>
        <v>8041.7520000000004</v>
      </c>
      <c r="P77" s="35">
        <v>0.35899999999999999</v>
      </c>
      <c r="Q77" s="24">
        <f>M77*P77</f>
        <v>5258.6319999999996</v>
      </c>
      <c r="R77" s="38">
        <v>9.1999999999999998E-2</v>
      </c>
      <c r="S77" s="134">
        <v>0.21279999999999999</v>
      </c>
      <c r="T77" s="24">
        <f>M77*R77</f>
        <v>1347.616</v>
      </c>
      <c r="U77" s="27">
        <v>0.224</v>
      </c>
      <c r="V77" s="24">
        <f>M77*U77</f>
        <v>3281.152</v>
      </c>
      <c r="W77" s="38">
        <v>0.51200000000000001</v>
      </c>
      <c r="X77" s="24">
        <f>M77*W77</f>
        <v>7499.7759999999998</v>
      </c>
      <c r="Y77" s="38">
        <v>0.41</v>
      </c>
      <c r="Z77" s="24">
        <f>Y77*M77</f>
        <v>6005.6799999999994</v>
      </c>
      <c r="AA77" s="146">
        <v>2.6800000000000001E-3</v>
      </c>
      <c r="AB77" s="18">
        <f>M77*AA77</f>
        <v>39.256640000000004</v>
      </c>
      <c r="AC77" s="39">
        <v>2.5699999999999998E-3</v>
      </c>
      <c r="AD77" s="17">
        <f>M77*AC77</f>
        <v>37.645359999999997</v>
      </c>
      <c r="AE77" s="26">
        <f>IF(M77&gt;0,(AG77+AP77)/M77,0)</f>
        <v>2.6277677225559808E-3</v>
      </c>
      <c r="AF77" s="39">
        <v>3.6999999999999999E-4</v>
      </c>
      <c r="AG77" s="36">
        <f>AF77*M77</f>
        <v>5.4197600000000001</v>
      </c>
      <c r="AH77" s="27">
        <v>0.1958</v>
      </c>
      <c r="AI77" s="40">
        <f>AL77*(1-AM77)*AH77</f>
        <v>30.7476488</v>
      </c>
      <c r="AJ77" s="27">
        <f>IF(AND(AH77&gt;0,AF77&gt;0,AC77&gt;0),((AC77-AF77)*AH77)/((AH77-AF77)*AC77),0)</f>
        <v>0.85765181876699692</v>
      </c>
      <c r="AK77" s="28">
        <f t="shared" si="2"/>
        <v>0.86070824402929547</v>
      </c>
      <c r="AL77" s="33">
        <v>172</v>
      </c>
      <c r="AM77" s="35">
        <v>8.6999999999999994E-2</v>
      </c>
      <c r="AN77" s="37">
        <v>0.21060000000000001</v>
      </c>
      <c r="AO77" s="132">
        <v>0.219</v>
      </c>
      <c r="AP77" s="40">
        <f>AL77*(1-AM77)*AN77</f>
        <v>33.071781600000001</v>
      </c>
      <c r="AQ77" s="133">
        <f>AL77*(1-AM77)*AO77</f>
        <v>34.390884</v>
      </c>
      <c r="AR77" s="41">
        <v>1.6</v>
      </c>
      <c r="AS77" s="41"/>
      <c r="AT77" s="117">
        <f>AT76+AL77-AS77</f>
        <v>1193</v>
      </c>
      <c r="AU77" s="101"/>
      <c r="AV77" s="42"/>
      <c r="AW77" s="43"/>
      <c r="AX77" s="44"/>
      <c r="AY77" s="44"/>
      <c r="AZ77" s="44"/>
      <c r="BA77" s="44"/>
    </row>
    <row r="78" spans="1:53" x14ac:dyDescent="0.2">
      <c r="A78" s="184"/>
      <c r="B78" s="32">
        <v>3</v>
      </c>
      <c r="C78" s="10" t="s">
        <v>52</v>
      </c>
      <c r="D78" s="42">
        <v>18500</v>
      </c>
      <c r="E78" s="42">
        <v>5</v>
      </c>
      <c r="F78" s="42">
        <v>16362</v>
      </c>
      <c r="G78" s="36">
        <v>0.8</v>
      </c>
      <c r="H78" s="36">
        <v>3.3</v>
      </c>
      <c r="I78" s="42">
        <v>16845</v>
      </c>
      <c r="J78" s="123">
        <v>7.3</v>
      </c>
      <c r="K78" s="42">
        <v>17049</v>
      </c>
      <c r="L78" s="38">
        <v>0.08</v>
      </c>
      <c r="M78" s="36">
        <f>ROUND(K78*(1-L78),0)</f>
        <v>15685</v>
      </c>
      <c r="N78" s="27">
        <v>0.52400000000000002</v>
      </c>
      <c r="O78" s="24">
        <f>M78*N78</f>
        <v>8218.94</v>
      </c>
      <c r="P78" s="38">
        <v>0.34300000000000003</v>
      </c>
      <c r="Q78" s="24">
        <f>M78*P78</f>
        <v>5379.9550000000008</v>
      </c>
      <c r="R78" s="38">
        <v>0.13300000000000001</v>
      </c>
      <c r="S78" s="134">
        <v>0.21990000000000001</v>
      </c>
      <c r="T78" s="24">
        <f>M78*R78</f>
        <v>2086.105</v>
      </c>
      <c r="U78" s="27">
        <v>0.221</v>
      </c>
      <c r="V78" s="24">
        <f>M78*U78</f>
        <v>3466.3850000000002</v>
      </c>
      <c r="W78" s="38">
        <v>0.496</v>
      </c>
      <c r="X78" s="24">
        <f>M78*W78</f>
        <v>7779.76</v>
      </c>
      <c r="Y78" s="38">
        <v>0.42</v>
      </c>
      <c r="Z78" s="24">
        <f>Y78*M78</f>
        <v>6587.7</v>
      </c>
      <c r="AA78" s="147">
        <v>2.5400000000000002E-3</v>
      </c>
      <c r="AB78" s="148">
        <f>M78*AA78</f>
        <v>39.8399</v>
      </c>
      <c r="AC78" s="46">
        <v>2.47E-3</v>
      </c>
      <c r="AD78" s="17">
        <f>M78*AC78</f>
        <v>38.741950000000003</v>
      </c>
      <c r="AE78" s="26">
        <f>IF(M78&gt;0,(AG78+AP78)/M78,0)</f>
        <v>2.4593383487408354E-3</v>
      </c>
      <c r="AF78" s="46">
        <v>3.5E-4</v>
      </c>
      <c r="AG78" s="36">
        <f>AF78*M78</f>
        <v>5.4897499999999999</v>
      </c>
      <c r="AH78" s="27">
        <v>0.2014</v>
      </c>
      <c r="AI78" s="40">
        <f>AL78*(1-AM78)*AH78</f>
        <v>33.134328000000004</v>
      </c>
      <c r="AJ78" s="27">
        <f>IF(AND(AH78&gt;0,AF78&gt;0,AC78&gt;0),((AC78-AF78)*AH78)/((AH78-AF78)*AC78),0)</f>
        <v>0.859793774989</v>
      </c>
      <c r="AK78" s="28">
        <f t="shared" si="2"/>
        <v>0.85918064145815198</v>
      </c>
      <c r="AL78" s="42">
        <v>180</v>
      </c>
      <c r="AM78" s="38">
        <v>8.5999999999999993E-2</v>
      </c>
      <c r="AN78" s="27">
        <v>0.2011</v>
      </c>
      <c r="AO78" s="134">
        <v>0.2145</v>
      </c>
      <c r="AP78" s="40">
        <f>AL78*(1-AM78)*AN78</f>
        <v>33.084972</v>
      </c>
      <c r="AQ78" s="135">
        <f>AL78*(1-AM78)*AO78</f>
        <v>35.289540000000002</v>
      </c>
      <c r="AR78" s="17">
        <v>1.6</v>
      </c>
      <c r="AS78" s="17"/>
      <c r="AT78" s="117">
        <f>AT77+AL78-AS78</f>
        <v>1373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>SUM(D76:D78)</f>
        <v>52100</v>
      </c>
      <c r="E79" s="50"/>
      <c r="F79" s="50">
        <f>SUM(F76:F78)</f>
        <v>43376</v>
      </c>
      <c r="G79" s="51"/>
      <c r="H79" s="51"/>
      <c r="I79" s="50">
        <f>SUM(I76:I78)</f>
        <v>44967</v>
      </c>
      <c r="J79" s="51"/>
      <c r="K79" s="50">
        <f>SUM(K76:K78)</f>
        <v>49315</v>
      </c>
      <c r="L79" s="20">
        <f>IF(K79&gt;0,(K76*L76+K77*L77+K78*L78)/K79,0)</f>
        <v>7.9976964412450585E-2</v>
      </c>
      <c r="M79" s="51">
        <f>M76+M77+M78</f>
        <v>45371</v>
      </c>
      <c r="N79" s="52">
        <f>IF(M79&gt;0,O79/M79,0)</f>
        <v>0.53604857728504995</v>
      </c>
      <c r="O79" s="53">
        <f>O76+O77+O78</f>
        <v>24321.06</v>
      </c>
      <c r="P79" s="20">
        <f>IF(M79&gt;0,Q79/M79,0)</f>
        <v>0.34982281633642637</v>
      </c>
      <c r="Q79" s="53">
        <f>Q76+Q77+Q78</f>
        <v>15871.811000000002</v>
      </c>
      <c r="R79" s="20">
        <f>IF(M79&gt;0,T79/M79,0)</f>
        <v>0.11412860637852375</v>
      </c>
      <c r="S79" s="136"/>
      <c r="T79" s="53">
        <f>T76+T77+T78</f>
        <v>5178.1290000000008</v>
      </c>
      <c r="U79" s="20">
        <f>IF(M79&gt;0,V79/M79,0)</f>
        <v>0.22495155495801283</v>
      </c>
      <c r="V79" s="53">
        <f>V76+V77+V78</f>
        <v>10206.277</v>
      </c>
      <c r="W79" s="20">
        <f>IF(M79&gt;0,X79/M79,0)</f>
        <v>0.49917691917744822</v>
      </c>
      <c r="X79" s="53">
        <f>X76+X77+X78</f>
        <v>22648.156000000003</v>
      </c>
      <c r="Y79" s="20">
        <f>IF(M79&gt;0,Z79/M79,0)</f>
        <v>0.41345705406537214</v>
      </c>
      <c r="Z79" s="53">
        <f>Z76+Z77+Z78</f>
        <v>18758.96</v>
      </c>
      <c r="AA79" s="152">
        <f>IF(M79&gt;0,AB79/M79,0)</f>
        <v>2.6216578871966676E-3</v>
      </c>
      <c r="AB79" s="55">
        <f>SUM(AB76:AB78)</f>
        <v>118.94724000000001</v>
      </c>
      <c r="AC79" s="54">
        <f>IF(M79&gt;0,AD79/M79,0)</f>
        <v>2.5288005554208637E-3</v>
      </c>
      <c r="AD79" s="55">
        <f>SUM(AD76:AD78)</f>
        <v>114.73421</v>
      </c>
      <c r="AE79" s="54">
        <f>IF(M79&gt;0,(AE76*M76+AE77*M77+AE78*M78)/M79,0)</f>
        <v>2.5656216085164535E-3</v>
      </c>
      <c r="AF79" s="54">
        <f>IF(K79&gt;0,(K76*AF76+K77*AF77+K78*AF78)/K79,0)</f>
        <v>3.4988482206225286E-4</v>
      </c>
      <c r="AG79" s="51">
        <f>SUM(AG76:AG78)</f>
        <v>15.872050000000002</v>
      </c>
      <c r="AH79" s="52">
        <f>IF(K79&gt;0,(K76*AH76+K77*AH77+K78*AH78)/K79,0)</f>
        <v>0.19928711142654365</v>
      </c>
      <c r="AI79" s="57">
        <f>SUM(AI76:AI78)</f>
        <v>97.307732800000025</v>
      </c>
      <c r="AJ79" s="52">
        <f>IF(AND(AD79&gt;0),((AD76*AJ76+AD77*AJ77+AD78*AJ78)/AD79),0)</f>
        <v>0.86317843932749516</v>
      </c>
      <c r="AK79" s="56">
        <f t="shared" si="2"/>
        <v>0.86509602444123712</v>
      </c>
      <c r="AL79" s="50">
        <f>SUM(AL76:AL78)</f>
        <v>534</v>
      </c>
      <c r="AM79" s="20">
        <f>IF(AL79&gt;0,(AM76*AL76+AM77*AL77+AM78*AL78)/AL79,0)</f>
        <v>8.5640449438202246E-2</v>
      </c>
      <c r="AN79" s="52">
        <f>IF(K79&gt;0,(AN76*K76+AN77*K77+AN78*K78)/K79,0)</f>
        <v>0.20586360133833517</v>
      </c>
      <c r="AO79" s="136">
        <f>IF(L79&gt;0,(AO76*K76+AO77*K77+AO78*K78)/K79,0)</f>
        <v>0.21549715096826524</v>
      </c>
      <c r="AP79" s="57">
        <f>SUM(AP76:AP78)</f>
        <v>100.532768</v>
      </c>
      <c r="AQ79" s="137">
        <f>SUM(AQ76:AQ78)</f>
        <v>105.2067512</v>
      </c>
      <c r="AR79" s="55"/>
      <c r="AS79" s="55">
        <f>SUM(AS76:AS78)</f>
        <v>0</v>
      </c>
      <c r="AT79" s="102"/>
      <c r="AU79" s="103">
        <f>AT78</f>
        <v>1373</v>
      </c>
      <c r="AV79" s="50">
        <f>SUM(AV76:AV78)</f>
        <v>0</v>
      </c>
      <c r="AW79" s="58"/>
      <c r="AX79" s="57"/>
      <c r="AY79" s="57"/>
      <c r="AZ79" s="57"/>
      <c r="BA79" s="57"/>
    </row>
    <row r="80" spans="1:53" ht="13.5" thickBot="1" x14ac:dyDescent="0.25">
      <c r="A80" s="186">
        <v>20</v>
      </c>
      <c r="B80" s="22">
        <v>1</v>
      </c>
      <c r="C80" s="10" t="s">
        <v>49</v>
      </c>
      <c r="D80" s="11">
        <v>14800</v>
      </c>
      <c r="E80" s="11">
        <v>3</v>
      </c>
      <c r="F80" s="11">
        <v>16113</v>
      </c>
      <c r="G80" s="12">
        <v>0.5</v>
      </c>
      <c r="H80" s="12">
        <v>4.0999999999999996</v>
      </c>
      <c r="I80" s="11">
        <v>17183</v>
      </c>
      <c r="J80" s="121">
        <v>7.5</v>
      </c>
      <c r="K80" s="11">
        <v>16759</v>
      </c>
      <c r="L80" s="13">
        <v>8.3000000000000004E-2</v>
      </c>
      <c r="M80" s="23">
        <f>ROUND(K80*(1-L80),0)</f>
        <v>15368</v>
      </c>
      <c r="N80" s="14">
        <v>0.54900000000000004</v>
      </c>
      <c r="O80" s="24">
        <f>M80*N80</f>
        <v>8437.0320000000011</v>
      </c>
      <c r="P80" s="13">
        <v>0.33400000000000002</v>
      </c>
      <c r="Q80" s="24">
        <f>M80*P80</f>
        <v>5132.9120000000003</v>
      </c>
      <c r="R80" s="15">
        <v>0.11700000000000001</v>
      </c>
      <c r="S80" s="143">
        <v>0.22189999999999999</v>
      </c>
      <c r="T80" s="24">
        <f>M80*R80</f>
        <v>1798.056</v>
      </c>
      <c r="U80" s="25">
        <v>0.25</v>
      </c>
      <c r="V80" s="24">
        <f>M80*U80</f>
        <v>3842</v>
      </c>
      <c r="W80" s="15">
        <v>0.48</v>
      </c>
      <c r="X80" s="24">
        <f>M80*W80</f>
        <v>7376.6399999999994</v>
      </c>
      <c r="Y80" s="15">
        <v>0.42</v>
      </c>
      <c r="Z80" s="24">
        <f>Y80*M80</f>
        <v>6454.5599999999995</v>
      </c>
      <c r="AA80" s="145">
        <v>2.5500000000000002E-3</v>
      </c>
      <c r="AB80" s="18">
        <f>M80*AA80</f>
        <v>39.188400000000001</v>
      </c>
      <c r="AC80" s="16">
        <v>2.5200000000000001E-3</v>
      </c>
      <c r="AD80" s="17">
        <f>M80*AC80</f>
        <v>38.727360000000004</v>
      </c>
      <c r="AE80" s="26">
        <f>IF(M80&gt;0,(AG80+AP80)/M80,0)</f>
        <v>2.5323872071837585E-3</v>
      </c>
      <c r="AF80" s="16">
        <v>3.3E-4</v>
      </c>
      <c r="AG80" s="23">
        <f>AF80*M80</f>
        <v>5.0714399999999999</v>
      </c>
      <c r="AH80" s="114">
        <v>0.20030000000000001</v>
      </c>
      <c r="AI80" s="29">
        <f>AL80*(1-AM80)*AH80</f>
        <v>32.877842900000005</v>
      </c>
      <c r="AJ80" s="27">
        <f>IF(AND(AH80&gt;0,AF80&gt;0,AC80&gt;0),((AC80-AF80)*AH80)/((AH80-AF80)*AC80),0)</f>
        <v>0.87048176274060152</v>
      </c>
      <c r="AK80" s="59">
        <f t="shared" si="2"/>
        <v>0.87108224398382639</v>
      </c>
      <c r="AL80" s="11">
        <v>179</v>
      </c>
      <c r="AM80" s="13">
        <v>8.3000000000000004E-2</v>
      </c>
      <c r="AN80" s="14">
        <v>0.20619999999999999</v>
      </c>
      <c r="AO80" s="130">
        <v>0.2145</v>
      </c>
      <c r="AP80" s="29">
        <f>AL80*(1-AM80)*AN80</f>
        <v>33.846286599999999</v>
      </c>
      <c r="AQ80" s="131">
        <f>AL80*(1-AM80)*AO80</f>
        <v>35.208673499999996</v>
      </c>
      <c r="AR80" s="18">
        <v>1.6</v>
      </c>
      <c r="AS80" s="18"/>
      <c r="AT80" s="98">
        <f>AT78+AL80-AS80</f>
        <v>1552</v>
      </c>
      <c r="AU80" s="99"/>
      <c r="AV80" s="11"/>
      <c r="AW80" s="30"/>
      <c r="AX80" s="19"/>
      <c r="AY80" s="19"/>
      <c r="AZ80" s="19"/>
      <c r="BA80" s="19"/>
    </row>
    <row r="81" spans="1:53" x14ac:dyDescent="0.2">
      <c r="A81" s="184"/>
      <c r="B81" s="32">
        <v>2</v>
      </c>
      <c r="C81" s="10" t="s">
        <v>49</v>
      </c>
      <c r="D81" s="33">
        <v>18050</v>
      </c>
      <c r="E81" s="33">
        <v>6</v>
      </c>
      <c r="F81" s="33">
        <v>16360</v>
      </c>
      <c r="G81" s="34">
        <v>0.4</v>
      </c>
      <c r="H81" s="34">
        <v>6.3</v>
      </c>
      <c r="I81" s="33">
        <v>16984</v>
      </c>
      <c r="J81" s="34">
        <v>7.8</v>
      </c>
      <c r="K81" s="33">
        <v>16669</v>
      </c>
      <c r="L81" s="35">
        <v>7.8E-2</v>
      </c>
      <c r="M81" s="36">
        <f>ROUND(K81*(1-L81),0)</f>
        <v>15369</v>
      </c>
      <c r="N81" s="37">
        <v>0.60199999999999998</v>
      </c>
      <c r="O81" s="24">
        <f>M81*N81</f>
        <v>9252.137999999999</v>
      </c>
      <c r="P81" s="35">
        <v>0.29299999999999998</v>
      </c>
      <c r="Q81" s="24">
        <f>M81*P81</f>
        <v>4503.1169999999993</v>
      </c>
      <c r="R81" s="38">
        <v>0.105</v>
      </c>
      <c r="S81" s="134">
        <v>0.2084</v>
      </c>
      <c r="T81" s="24">
        <f>M81*R81</f>
        <v>1613.7449999999999</v>
      </c>
      <c r="U81" s="27">
        <v>0.23400000000000001</v>
      </c>
      <c r="V81" s="24">
        <f>M81*U81</f>
        <v>3596.346</v>
      </c>
      <c r="W81" s="38">
        <v>0.48799999999999999</v>
      </c>
      <c r="X81" s="24">
        <f>M81*W81</f>
        <v>7500.0720000000001</v>
      </c>
      <c r="Y81" s="38">
        <v>0.39</v>
      </c>
      <c r="Z81" s="24">
        <f>Y81*M81</f>
        <v>5993.91</v>
      </c>
      <c r="AA81" s="146">
        <v>2.49E-3</v>
      </c>
      <c r="AB81" s="18">
        <f>M81*AA81</f>
        <v>38.268810000000002</v>
      </c>
      <c r="AC81" s="39">
        <v>2.4599999999999999E-3</v>
      </c>
      <c r="AD81" s="17">
        <f>M81*AC81</f>
        <v>37.807740000000003</v>
      </c>
      <c r="AE81" s="26">
        <f>IF(M81&gt;0,(AG81+AP81)/M81,0)</f>
        <v>2.4094648057778651E-3</v>
      </c>
      <c r="AF81" s="39">
        <v>3.2000000000000003E-4</v>
      </c>
      <c r="AG81" s="36">
        <f>AF81*M81</f>
        <v>4.9180800000000007</v>
      </c>
      <c r="AH81" s="27">
        <v>0.2102</v>
      </c>
      <c r="AI81" s="40">
        <f>AL81*(1-AM81)*AH81</f>
        <v>31.294155600000003</v>
      </c>
      <c r="AJ81" s="27">
        <f>IF(AND(AH81&gt;0,AF81&gt;0,AC81&gt;0),((AC81-AF81)*AH81)/((AH81-AF81)*AC81),0)</f>
        <v>0.87124504749907405</v>
      </c>
      <c r="AK81" s="28">
        <f t="shared" si="2"/>
        <v>0.86847884849553103</v>
      </c>
      <c r="AL81" s="33">
        <v>162</v>
      </c>
      <c r="AM81" s="35">
        <v>8.1000000000000003E-2</v>
      </c>
      <c r="AN81" s="37">
        <v>0.2157</v>
      </c>
      <c r="AO81" s="132">
        <v>0.22489999999999999</v>
      </c>
      <c r="AP81" s="40">
        <f>AL81*(1-AM81)*AN81</f>
        <v>32.112984600000004</v>
      </c>
      <c r="AQ81" s="133">
        <f>AL81*(1-AM81)*AO81</f>
        <v>33.4826622</v>
      </c>
      <c r="AR81" s="41">
        <v>1.58</v>
      </c>
      <c r="AS81" s="41"/>
      <c r="AT81" s="117">
        <f>AT80+AL81-AS81</f>
        <v>1714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10" t="s">
        <v>52</v>
      </c>
      <c r="D82" s="42">
        <v>19375</v>
      </c>
      <c r="E82" s="42">
        <v>1</v>
      </c>
      <c r="F82" s="42">
        <v>16583</v>
      </c>
      <c r="G82" s="36">
        <v>0.4</v>
      </c>
      <c r="H82" s="36">
        <v>4.5999999999999996</v>
      </c>
      <c r="I82" s="42">
        <v>18069</v>
      </c>
      <c r="J82" s="36">
        <v>7.1</v>
      </c>
      <c r="K82" s="42">
        <v>16904</v>
      </c>
      <c r="L82" s="38">
        <v>8.1000000000000003E-2</v>
      </c>
      <c r="M82" s="36">
        <f>ROUND(K82*(1-L82),0)</f>
        <v>15535</v>
      </c>
      <c r="N82" s="27">
        <v>0.60599999999999998</v>
      </c>
      <c r="O82" s="24">
        <f>M82*N82</f>
        <v>9414.2099999999991</v>
      </c>
      <c r="P82" s="38">
        <v>0.26100000000000001</v>
      </c>
      <c r="Q82" s="24">
        <f>M82*P82</f>
        <v>4054.6350000000002</v>
      </c>
      <c r="R82" s="38">
        <v>0.13300000000000001</v>
      </c>
      <c r="S82" s="134">
        <v>0.21240000000000001</v>
      </c>
      <c r="T82" s="24">
        <f>M82*R82</f>
        <v>2066.1550000000002</v>
      </c>
      <c r="U82" s="27">
        <v>0.23499999999999999</v>
      </c>
      <c r="V82" s="24">
        <f>M82*U82</f>
        <v>3650.7249999999999</v>
      </c>
      <c r="W82" s="38">
        <v>0.49199999999999999</v>
      </c>
      <c r="X82" s="24">
        <f>M82*W82</f>
        <v>7643.22</v>
      </c>
      <c r="Y82" s="38">
        <v>0.42</v>
      </c>
      <c r="Z82" s="24">
        <f>Y82*M82</f>
        <v>6524.7</v>
      </c>
      <c r="AA82" s="147">
        <v>2.3800000000000002E-3</v>
      </c>
      <c r="AB82" s="148">
        <f>M82*AA82</f>
        <v>36.973300000000002</v>
      </c>
      <c r="AC82" s="46">
        <v>2.3500000000000001E-3</v>
      </c>
      <c r="AD82" s="17">
        <f>M82*AC82</f>
        <v>36.507249999999999</v>
      </c>
      <c r="AE82" s="26">
        <f>IF(M82&gt;0,(AG82+AP82)/M82,0)</f>
        <v>2.6002030254264567E-3</v>
      </c>
      <c r="AF82" s="46">
        <v>3.3E-4</v>
      </c>
      <c r="AG82" s="36">
        <f>AF82*M82</f>
        <v>5.1265499999999999</v>
      </c>
      <c r="AH82" s="27">
        <v>0.1991</v>
      </c>
      <c r="AI82" s="40">
        <f>AL82*(1-AM82)*AH82</f>
        <v>32.209999800000006</v>
      </c>
      <c r="AJ82" s="27">
        <f>IF(AND(AH82&gt;0,AF82&gt;0,AC82&gt;0),((AC82-AF82)*AH82)/((AH82-AF82)*AC82),0)</f>
        <v>0.86100154246488247</v>
      </c>
      <c r="AK82" s="28">
        <f t="shared" si="2"/>
        <v>0.87441048220268924</v>
      </c>
      <c r="AL82" s="42">
        <v>177</v>
      </c>
      <c r="AM82" s="38">
        <v>8.5999999999999993E-2</v>
      </c>
      <c r="AN82" s="27">
        <v>0.218</v>
      </c>
      <c r="AO82" s="134">
        <v>0.22439999999999999</v>
      </c>
      <c r="AP82" s="40">
        <f>AL82*(1-AM82)*AN82</f>
        <v>35.267604000000006</v>
      </c>
      <c r="AQ82" s="135">
        <f>AL82*(1-AM82)*AO82</f>
        <v>36.3029832</v>
      </c>
      <c r="AR82" s="17">
        <v>1.6</v>
      </c>
      <c r="AS82" s="17"/>
      <c r="AT82" s="117">
        <f>AT81+AL82-AS82</f>
        <v>1891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>SUM(D80:D82)</f>
        <v>52225</v>
      </c>
      <c r="E83" s="50"/>
      <c r="F83" s="50">
        <f>SUM(F80:F82)</f>
        <v>49056</v>
      </c>
      <c r="G83" s="51"/>
      <c r="H83" s="51"/>
      <c r="I83" s="50">
        <f>SUM(I80:I82)</f>
        <v>52236</v>
      </c>
      <c r="J83" s="51"/>
      <c r="K83" s="50">
        <f>SUM(K80:K82)</f>
        <v>50332</v>
      </c>
      <c r="L83" s="20">
        <f>IF(K83&gt;0,(K80*L80+K81*L81+K82*L82)/K83,0)</f>
        <v>8.0672395295239618E-2</v>
      </c>
      <c r="M83" s="51">
        <f>M80+M81+M82</f>
        <v>46272</v>
      </c>
      <c r="N83" s="52">
        <f>IF(M83&gt;0,O83/M83,0)</f>
        <v>0.58574040456431531</v>
      </c>
      <c r="O83" s="53">
        <f>O80+O81+O82</f>
        <v>27103.379999999997</v>
      </c>
      <c r="P83" s="20">
        <f>IF(M83&gt;0,Q83/M83,0)</f>
        <v>0.29587361687413555</v>
      </c>
      <c r="Q83" s="53">
        <f>Q80+Q81+Q82</f>
        <v>13690.663999999999</v>
      </c>
      <c r="R83" s="20">
        <f>IF(M83&gt;0,T83/M83,0)</f>
        <v>0.1183859785615491</v>
      </c>
      <c r="S83" s="136"/>
      <c r="T83" s="53">
        <f>T80+T81+T82</f>
        <v>5477.9560000000001</v>
      </c>
      <c r="U83" s="20">
        <f>IF(M83&gt;0,V83/M83,0)</f>
        <v>0.23964970176348546</v>
      </c>
      <c r="V83" s="53">
        <f>V80+V81+V82</f>
        <v>11089.071</v>
      </c>
      <c r="W83" s="20">
        <f>IF(M83&gt;0,X83/M83,0)</f>
        <v>0.48668594398340248</v>
      </c>
      <c r="X83" s="53">
        <f>X80+X81+X82</f>
        <v>22519.932000000001</v>
      </c>
      <c r="Y83" s="20">
        <f>IF(M83&gt;0,Z83/M83,0)</f>
        <v>0.41003565871369291</v>
      </c>
      <c r="Z83" s="53">
        <f>Z80+Z81+Z82</f>
        <v>18973.169999999998</v>
      </c>
      <c r="AA83" s="152">
        <f>IF(M83&gt;0,AB83/M83,0)</f>
        <v>2.4729968447441217E-3</v>
      </c>
      <c r="AB83" s="55">
        <f>SUM(AB80:AB82)</f>
        <v>114.43051</v>
      </c>
      <c r="AC83" s="54">
        <f>IF(M83&gt;0,AD83/M83,0)</f>
        <v>2.4429968447441217E-3</v>
      </c>
      <c r="AD83" s="55">
        <f>SUM(AD80:AD82)</f>
        <v>113.04235</v>
      </c>
      <c r="AE83" s="54">
        <f>IF(M83&gt;0,(AE80*M80+AE81*M81+AE82*M82)/M83,0)</f>
        <v>2.5143271352005541E-3</v>
      </c>
      <c r="AF83" s="54">
        <f>IF(K83&gt;0,(K80*AF80+K81*AF81+K82*AF82)/K83,0)</f>
        <v>3.2668819041564012E-4</v>
      </c>
      <c r="AG83" s="51">
        <f>SUM(AG80:AG82)</f>
        <v>15.116070000000001</v>
      </c>
      <c r="AH83" s="52">
        <f>IF(K83&gt;0,(K80*AH80+K81*AH81+K82*AH82)/K83,0)</f>
        <v>0.20317567154096797</v>
      </c>
      <c r="AI83" s="57">
        <f>SUM(AI80:AI82)</f>
        <v>96.381998300000006</v>
      </c>
      <c r="AJ83" s="52">
        <f>IF(AND(AD83&gt;0),((AD80*AJ80+AD81*AJ81+AD82*AJ82)/AD83),0)</f>
        <v>0.86767539238500957</v>
      </c>
      <c r="AK83" s="56">
        <f t="shared" si="2"/>
        <v>0.87140391333146816</v>
      </c>
      <c r="AL83" s="50">
        <f>SUM(AL80:AL82)</f>
        <v>518</v>
      </c>
      <c r="AM83" s="20">
        <f>IF(AL83&gt;0,(AM80*AL80+AM81*AL81+AM82*AL82)/AL83,0)</f>
        <v>8.3399613899613895E-2</v>
      </c>
      <c r="AN83" s="52">
        <f>IF(K83&gt;0,(AN80*K80+AN81*K81+AN82*K82)/K83,0)</f>
        <v>0.21330924858936662</v>
      </c>
      <c r="AO83" s="136">
        <f>IF(L83&gt;0,(AO80*K80+AO81*K81+AO82*K82)/K83,0)</f>
        <v>0.22126919653500757</v>
      </c>
      <c r="AP83" s="57">
        <f>SUM(AP80:AP82)</f>
        <v>101.22687520000001</v>
      </c>
      <c r="AQ83" s="137">
        <f>SUM(AQ80:AQ82)</f>
        <v>104.9943189</v>
      </c>
      <c r="AR83" s="55"/>
      <c r="AS83" s="55">
        <f>SUM(AS80:AS82)</f>
        <v>0</v>
      </c>
      <c r="AT83" s="102"/>
      <c r="AU83" s="103">
        <f>AT82</f>
        <v>1891</v>
      </c>
      <c r="AV83" s="50">
        <f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0" t="s">
        <v>49</v>
      </c>
      <c r="D84" s="11">
        <v>18200</v>
      </c>
      <c r="E84" s="11">
        <v>0</v>
      </c>
      <c r="F84" s="11">
        <v>18424</v>
      </c>
      <c r="G84" s="12">
        <v>0.9</v>
      </c>
      <c r="H84" s="12">
        <v>4.5</v>
      </c>
      <c r="I84" s="11">
        <v>18826</v>
      </c>
      <c r="J84" s="12">
        <v>6.9</v>
      </c>
      <c r="K84" s="11">
        <v>17037</v>
      </c>
      <c r="L84" s="13">
        <v>7.9000000000000001E-2</v>
      </c>
      <c r="M84" s="23">
        <f>ROUND(K84*(1-L84),0)</f>
        <v>15691</v>
      </c>
      <c r="N84" s="14">
        <v>0.58599999999999997</v>
      </c>
      <c r="O84" s="24">
        <f>M84*N84</f>
        <v>9194.9259999999995</v>
      </c>
      <c r="P84" s="13">
        <v>0.30599999999999999</v>
      </c>
      <c r="Q84" s="24">
        <f>M84*P84</f>
        <v>4801.4459999999999</v>
      </c>
      <c r="R84" s="15">
        <v>0.108</v>
      </c>
      <c r="S84" s="143">
        <v>0.2074</v>
      </c>
      <c r="T84" s="24">
        <f>M84*R84</f>
        <v>1694.6279999999999</v>
      </c>
      <c r="U84" s="25">
        <v>0.218</v>
      </c>
      <c r="V84" s="24">
        <f>M84*U84</f>
        <v>3420.6379999999999</v>
      </c>
      <c r="W84" s="15">
        <v>0.495</v>
      </c>
      <c r="X84" s="24">
        <f>M84*W84</f>
        <v>7767.0450000000001</v>
      </c>
      <c r="Y84" s="15">
        <v>0.41</v>
      </c>
      <c r="Z84" s="24">
        <f>Y84*M84</f>
        <v>6433.3099999999995</v>
      </c>
      <c r="AA84" s="145">
        <v>2.4099999999999998E-3</v>
      </c>
      <c r="AB84" s="18">
        <f>M84*AA84</f>
        <v>37.815309999999997</v>
      </c>
      <c r="AC84" s="16">
        <v>2.4299999999999999E-3</v>
      </c>
      <c r="AD84" s="17">
        <f>M84*AC84</f>
        <v>38.129129999999996</v>
      </c>
      <c r="AE84" s="26">
        <f>IF(M84&gt;0,(AG84+AP84)/M84,0)</f>
        <v>2.395092091007584E-3</v>
      </c>
      <c r="AF84" s="16">
        <v>3.3E-4</v>
      </c>
      <c r="AG84" s="23">
        <f>AF84*M84</f>
        <v>5.1780299999999997</v>
      </c>
      <c r="AH84" s="114">
        <v>0.2014</v>
      </c>
      <c r="AI84" s="29">
        <f>AL84*(1-AM84)*AH84</f>
        <v>31.225055999999999</v>
      </c>
      <c r="AJ84" s="27">
        <f>IF(AND(AH84&gt;0,AF84&gt;0,AC84&gt;0),((AC84-AF84)*AH84)/((AH84-AF84)*AC84),0)</f>
        <v>0.86561586868279394</v>
      </c>
      <c r="AK84" s="59">
        <f t="shared" si="2"/>
        <v>0.86358179172604843</v>
      </c>
      <c r="AL84" s="11">
        <v>170</v>
      </c>
      <c r="AM84" s="13">
        <v>8.7999999999999995E-2</v>
      </c>
      <c r="AN84" s="14">
        <v>0.20899999999999999</v>
      </c>
      <c r="AO84" s="130">
        <v>0.2185</v>
      </c>
      <c r="AP84" s="29">
        <f>AL84*(1-AM84)*AN84</f>
        <v>32.403359999999999</v>
      </c>
      <c r="AQ84" s="131">
        <f>AL84*(1-AM84)*AO84</f>
        <v>33.876239999999996</v>
      </c>
      <c r="AR84" s="18">
        <v>1.6</v>
      </c>
      <c r="AS84" s="18"/>
      <c r="AT84" s="98">
        <f>AT82+AL84-AS84</f>
        <v>2061</v>
      </c>
      <c r="AU84" s="99"/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10" t="s">
        <v>53</v>
      </c>
      <c r="D85" s="33">
        <v>19600</v>
      </c>
      <c r="E85" s="33">
        <v>2</v>
      </c>
      <c r="F85" s="33">
        <v>17806</v>
      </c>
      <c r="G85" s="34">
        <v>0.4</v>
      </c>
      <c r="H85" s="34">
        <v>3.5</v>
      </c>
      <c r="I85" s="33">
        <v>18307</v>
      </c>
      <c r="J85" s="34">
        <v>7</v>
      </c>
      <c r="K85" s="33">
        <v>17287</v>
      </c>
      <c r="L85" s="35">
        <v>0.08</v>
      </c>
      <c r="M85" s="36">
        <f>ROUND(K85*(1-L85),0)</f>
        <v>15904</v>
      </c>
      <c r="N85" s="37">
        <v>0.61799999999999999</v>
      </c>
      <c r="O85" s="24">
        <f>M85*N85</f>
        <v>9828.6720000000005</v>
      </c>
      <c r="P85" s="35">
        <v>0.28799999999999998</v>
      </c>
      <c r="Q85" s="24">
        <f>M85*P85</f>
        <v>4580.3519999999999</v>
      </c>
      <c r="R85" s="38">
        <v>9.4E-2</v>
      </c>
      <c r="S85" s="134">
        <v>0.20930000000000001</v>
      </c>
      <c r="T85" s="24">
        <f>M85*R85</f>
        <v>1494.9760000000001</v>
      </c>
      <c r="U85" s="27">
        <v>0.216</v>
      </c>
      <c r="V85" s="24">
        <f>M85*U85</f>
        <v>3435.2640000000001</v>
      </c>
      <c r="W85" s="38">
        <v>0.49099999999999999</v>
      </c>
      <c r="X85" s="24">
        <f>M85*W85</f>
        <v>7808.8639999999996</v>
      </c>
      <c r="Y85" s="38">
        <v>0.4</v>
      </c>
      <c r="Z85" s="24">
        <f>Y85*M85</f>
        <v>6361.6</v>
      </c>
      <c r="AA85" s="146">
        <v>2.4399999999999999E-3</v>
      </c>
      <c r="AB85" s="18">
        <f>M85*AA85</f>
        <v>38.805759999999999</v>
      </c>
      <c r="AC85" s="39">
        <v>2.5300000000000001E-3</v>
      </c>
      <c r="AD85" s="17">
        <f>M85*AC85</f>
        <v>40.237120000000004</v>
      </c>
      <c r="AE85" s="26">
        <f>IF(M85&gt;0,(AG85+AP85)/M85,0)</f>
        <v>2.4741380784708247E-3</v>
      </c>
      <c r="AF85" s="39">
        <v>3.2000000000000003E-4</v>
      </c>
      <c r="AG85" s="36">
        <f>AF85*M85</f>
        <v>5.0892800000000005</v>
      </c>
      <c r="AH85" s="27">
        <v>0.2064</v>
      </c>
      <c r="AI85" s="40">
        <f>AL85*(1-AM85)*AH85</f>
        <v>33.3544464</v>
      </c>
      <c r="AJ85" s="27">
        <f>IF(AND(AH85&gt;0,AF85&gt;0,AC85&gt;0),((AC85-AF85)*AH85)/((AH85-AF85)*AC85),0)</f>
        <v>0.87487418063977607</v>
      </c>
      <c r="AK85" s="28">
        <f t="shared" si="2"/>
        <v>0.87197822215617904</v>
      </c>
      <c r="AL85" s="33">
        <v>177</v>
      </c>
      <c r="AM85" s="35">
        <v>8.6999999999999994E-2</v>
      </c>
      <c r="AN85" s="37">
        <v>0.21199999999999999</v>
      </c>
      <c r="AO85" s="132">
        <v>0.221</v>
      </c>
      <c r="AP85" s="40">
        <f>AL85*(1-AM85)*AN85</f>
        <v>34.259411999999998</v>
      </c>
      <c r="AQ85" s="133">
        <f>AL85*(1-AM85)*AO85</f>
        <v>35.713821000000003</v>
      </c>
      <c r="AR85" s="41">
        <v>1.6</v>
      </c>
      <c r="AS85" s="41"/>
      <c r="AT85" s="117">
        <f>AT84+AL85-AS85</f>
        <v>2238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45" t="s">
        <v>48</v>
      </c>
      <c r="D86" s="42">
        <v>17630</v>
      </c>
      <c r="E86" s="42">
        <v>1</v>
      </c>
      <c r="F86" s="42">
        <v>16544</v>
      </c>
      <c r="G86" s="36">
        <v>0.4</v>
      </c>
      <c r="H86" s="36">
        <v>3.6</v>
      </c>
      <c r="I86" s="42">
        <v>17432</v>
      </c>
      <c r="J86" s="123">
        <v>7</v>
      </c>
      <c r="K86" s="42">
        <v>17075</v>
      </c>
      <c r="L86" s="38">
        <v>7.4999999999999997E-2</v>
      </c>
      <c r="M86" s="36">
        <f>ROUND(K86*(1-L86),0)</f>
        <v>15794</v>
      </c>
      <c r="N86" s="27">
        <v>0.53400000000000003</v>
      </c>
      <c r="O86" s="24">
        <f>M86*N86</f>
        <v>8433.996000000001</v>
      </c>
      <c r="P86" s="38">
        <v>0.36699999999999999</v>
      </c>
      <c r="Q86" s="24">
        <f>M86*P86</f>
        <v>5796.3980000000001</v>
      </c>
      <c r="R86" s="38">
        <v>9.9000000000000005E-2</v>
      </c>
      <c r="S86" s="134">
        <v>0.1961</v>
      </c>
      <c r="T86" s="24">
        <f>M86*R86</f>
        <v>1563.606</v>
      </c>
      <c r="U86" s="27">
        <v>0.21299999999999999</v>
      </c>
      <c r="V86" s="24">
        <f>M86*U86</f>
        <v>3364.1219999999998</v>
      </c>
      <c r="W86" s="38">
        <v>0.51</v>
      </c>
      <c r="X86" s="24">
        <f>M86*W86</f>
        <v>8054.9400000000005</v>
      </c>
      <c r="Y86" s="38">
        <v>0.4</v>
      </c>
      <c r="Z86" s="24">
        <f>Y86*M86</f>
        <v>6317.6</v>
      </c>
      <c r="AA86" s="147">
        <v>2.3400000000000001E-3</v>
      </c>
      <c r="AB86" s="148">
        <f>M86*AA86</f>
        <v>36.95796</v>
      </c>
      <c r="AC86" s="46">
        <v>2.3600000000000001E-3</v>
      </c>
      <c r="AD86" s="17">
        <f>M86*AC86</f>
        <v>37.27384</v>
      </c>
      <c r="AE86" s="26">
        <f>IF(M86&gt;0,(AG86+AP86)/M86,0)</f>
        <v>2.3776201595542613E-3</v>
      </c>
      <c r="AF86" s="46">
        <v>3.3E-4</v>
      </c>
      <c r="AG86" s="36">
        <f>AF86*M86</f>
        <v>5.2120199999999999</v>
      </c>
      <c r="AH86" s="27">
        <v>0.2024</v>
      </c>
      <c r="AI86" s="40">
        <f>AL86*(1-AM86)*AH86</f>
        <v>30.219939199999999</v>
      </c>
      <c r="AJ86" s="27">
        <f>IF(AND(AH86&gt;0,AF86&gt;0,AC86&gt;0),((AC86-AF86)*AH86)/((AH86-AF86)*AC86),0)</f>
        <v>0.8615742321212736</v>
      </c>
      <c r="AK86" s="28">
        <f t="shared" si="2"/>
        <v>0.86251984127354253</v>
      </c>
      <c r="AL86" s="42">
        <v>163</v>
      </c>
      <c r="AM86" s="38">
        <v>8.4000000000000005E-2</v>
      </c>
      <c r="AN86" s="27">
        <v>0.21659999999999999</v>
      </c>
      <c r="AO86" s="134">
        <v>0.221</v>
      </c>
      <c r="AP86" s="40">
        <f>AL86*(1-AM86)*AN86</f>
        <v>32.3401128</v>
      </c>
      <c r="AQ86" s="135">
        <f>AL86*(1-AM86)*AO86</f>
        <v>32.997067999999999</v>
      </c>
      <c r="AR86" s="17">
        <v>1.58</v>
      </c>
      <c r="AS86" s="17"/>
      <c r="AT86" s="117">
        <f>AT85+AL86-AS86</f>
        <v>2401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>SUM(D84:D86)</f>
        <v>55430</v>
      </c>
      <c r="E87" s="50"/>
      <c r="F87" s="50">
        <f>SUM(F84:F86)</f>
        <v>52774</v>
      </c>
      <c r="G87" s="51"/>
      <c r="H87" s="51"/>
      <c r="I87" s="50">
        <f>SUM(I84:I86)</f>
        <v>54565</v>
      </c>
      <c r="J87" s="51"/>
      <c r="K87" s="50">
        <f>SUM(K84:K86)</f>
        <v>51399</v>
      </c>
      <c r="L87" s="20">
        <f>IF(K87&gt;0,(K84*L84+K85*L85+K86*L86)/K87,0)</f>
        <v>7.800750987373295E-2</v>
      </c>
      <c r="M87" s="51">
        <f>M84+M85+M86</f>
        <v>47389</v>
      </c>
      <c r="N87" s="52">
        <f>IF(M87&gt;0,O87/M87,0)</f>
        <v>0.57940859693177738</v>
      </c>
      <c r="O87" s="53">
        <f>O84+O85+O86</f>
        <v>27457.593999999997</v>
      </c>
      <c r="P87" s="20">
        <f>IF(M87&gt;0,Q87/M87,0)</f>
        <v>0.32028943425689504</v>
      </c>
      <c r="Q87" s="53">
        <f>Q84+Q85+Q86</f>
        <v>15178.196</v>
      </c>
      <c r="R87" s="20">
        <f>IF(M87&gt;0,T87/M87,0)</f>
        <v>0.10030196881132752</v>
      </c>
      <c r="S87" s="136"/>
      <c r="T87" s="53">
        <f>T84+T85+T86</f>
        <v>4753.21</v>
      </c>
      <c r="U87" s="20">
        <f>IF(M87&gt;0,V87/M87,0)</f>
        <v>0.21566236890417606</v>
      </c>
      <c r="V87" s="53">
        <f>V84+V85+V86</f>
        <v>10220.023999999999</v>
      </c>
      <c r="W87" s="20">
        <f>IF(M87&gt;0,X87/M87,0)</f>
        <v>0.49865684019498202</v>
      </c>
      <c r="X87" s="53">
        <f>X84+X85+X86</f>
        <v>23630.849000000002</v>
      </c>
      <c r="Y87" s="20">
        <f>IF(M87&gt;0,Z87/M87,0)</f>
        <v>0.4033111059528583</v>
      </c>
      <c r="Z87" s="53">
        <f>Z84+Z85+Z86</f>
        <v>19112.510000000002</v>
      </c>
      <c r="AA87" s="152">
        <f>IF(M87&gt;0,AB87/M87,0)</f>
        <v>2.3967382725949061E-3</v>
      </c>
      <c r="AB87" s="55">
        <f>SUM(AB84:AB86)</f>
        <v>113.57903</v>
      </c>
      <c r="AC87" s="54">
        <f>IF(M87&gt;0,AD87/M87,0)</f>
        <v>2.4402306442423351E-3</v>
      </c>
      <c r="AD87" s="55">
        <f>SUM(AD84:AD86)</f>
        <v>115.64009000000001</v>
      </c>
      <c r="AE87" s="54">
        <f>IF(M87&gt;0,(AE84*M84+AE85*M85+AE86*M86)/M87,0)</f>
        <v>2.4157972272046257E-3</v>
      </c>
      <c r="AF87" s="54">
        <f>IF(K87&gt;0,(K84*AF84+K85*AF85+K86*AF86)/K87,0)</f>
        <v>3.2663670499426061E-4</v>
      </c>
      <c r="AG87" s="51">
        <f>SUM(AG84:AG86)</f>
        <v>15.479330000000001</v>
      </c>
      <c r="AH87" s="52">
        <f>IF(K87&gt;0,(K84*AH84+K85*AH85+K86*AH86)/K87,0)</f>
        <v>0.20341385240957993</v>
      </c>
      <c r="AI87" s="57">
        <f>SUM(AI84:AI86)</f>
        <v>94.799441599999994</v>
      </c>
      <c r="AJ87" s="52">
        <f>IF(AND(AD87&gt;0),((AD84*AJ84+AD85*AJ85+AD86*AJ86)/AD87),0)</f>
        <v>0.86753458471525502</v>
      </c>
      <c r="AK87" s="56">
        <f t="shared" si="2"/>
        <v>0.86612245787179765</v>
      </c>
      <c r="AL87" s="50">
        <f>SUM(AL84:AL86)</f>
        <v>510</v>
      </c>
      <c r="AM87" s="20">
        <f>IF(AL87&gt;0,(AM84*AL84+AM85*AL85+AM86*AL86)/AL87,0)</f>
        <v>8.637450980392157E-2</v>
      </c>
      <c r="AN87" s="52">
        <f>IF(K87&gt;0,(AN84*K84+AN85*K85+AN86*K86)/K87,0)</f>
        <v>0.21253374579271969</v>
      </c>
      <c r="AO87" s="136">
        <f>IF(L87&gt;0,(AO84*K84+AO85*K85+AO86*K86)/K87,0)</f>
        <v>0.22017133601821048</v>
      </c>
      <c r="AP87" s="57">
        <f>SUM(AP84:AP86)</f>
        <v>99.00288479999999</v>
      </c>
      <c r="AQ87" s="137">
        <f>SUM(AQ84:AQ86)</f>
        <v>102.58712899999999</v>
      </c>
      <c r="AR87" s="55"/>
      <c r="AS87" s="55">
        <f>SUM(AS84:AS86)</f>
        <v>0</v>
      </c>
      <c r="AT87" s="102"/>
      <c r="AU87" s="103">
        <f>AT86</f>
        <v>2401</v>
      </c>
      <c r="AV87" s="50">
        <f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10" t="s">
        <v>51</v>
      </c>
      <c r="D88" s="11">
        <v>4260</v>
      </c>
      <c r="E88" s="11">
        <v>0</v>
      </c>
      <c r="F88" s="11">
        <v>12025</v>
      </c>
      <c r="G88" s="12">
        <v>1.1000000000000001</v>
      </c>
      <c r="H88" s="12">
        <v>4.3</v>
      </c>
      <c r="I88" s="11">
        <v>13104</v>
      </c>
      <c r="J88" s="121">
        <v>7.4</v>
      </c>
      <c r="K88" s="11">
        <v>14576</v>
      </c>
      <c r="L88" s="13">
        <v>7.3999999999999996E-2</v>
      </c>
      <c r="M88" s="23">
        <f>ROUND(K88*(1-L88),0)</f>
        <v>13497</v>
      </c>
      <c r="N88" s="14">
        <v>0.57899999999999996</v>
      </c>
      <c r="O88" s="24">
        <f>M88*N88</f>
        <v>7814.762999999999</v>
      </c>
      <c r="P88" s="13">
        <v>0.31900000000000001</v>
      </c>
      <c r="Q88" s="24">
        <f>M88*P88</f>
        <v>4305.5429999999997</v>
      </c>
      <c r="R88" s="15">
        <v>0.10199999999999999</v>
      </c>
      <c r="S88" s="143">
        <v>0.20169999999999999</v>
      </c>
      <c r="T88" s="24">
        <f>M88*R88</f>
        <v>1376.694</v>
      </c>
      <c r="U88" s="25">
        <v>0.223</v>
      </c>
      <c r="V88" s="24">
        <f>M88*U88</f>
        <v>3009.8310000000001</v>
      </c>
      <c r="W88" s="15">
        <v>0.501</v>
      </c>
      <c r="X88" s="24">
        <f>M88*W88</f>
        <v>6761.9970000000003</v>
      </c>
      <c r="Y88" s="15">
        <v>0.41</v>
      </c>
      <c r="Z88" s="24">
        <f>Y88*M88</f>
        <v>5533.7699999999995</v>
      </c>
      <c r="AA88" s="145">
        <v>2.3400000000000001E-3</v>
      </c>
      <c r="AB88" s="18">
        <f>M88*AA88</f>
        <v>31.582979999999999</v>
      </c>
      <c r="AC88" s="16">
        <v>2.2599999999999999E-3</v>
      </c>
      <c r="AD88" s="17">
        <f>M88*AC88</f>
        <v>30.503219999999999</v>
      </c>
      <c r="AE88" s="26">
        <f>IF(M88&gt;0,(AG88+AP88)/M88,0)</f>
        <v>2.3838948655256721E-3</v>
      </c>
      <c r="AF88" s="16">
        <v>3.3E-4</v>
      </c>
      <c r="AG88" s="23">
        <f>AF88*M88</f>
        <v>4.4540100000000002</v>
      </c>
      <c r="AH88" s="114">
        <v>0.20880000000000001</v>
      </c>
      <c r="AI88" s="29">
        <f>AL88*(1-AM88)*AH88</f>
        <v>27.641988000000001</v>
      </c>
      <c r="AJ88" s="27">
        <f>IF(AND(AH88&gt;0,AF88&gt;0,AC88&gt;0),((AC88-AF88)*AH88)/((AH88-AF88)*AC88),0)</f>
        <v>0.85533412205487014</v>
      </c>
      <c r="AK88" s="59">
        <f t="shared" si="2"/>
        <v>0.86293099639657223</v>
      </c>
      <c r="AL88" s="11">
        <v>145</v>
      </c>
      <c r="AM88" s="13">
        <v>8.6999999999999994E-2</v>
      </c>
      <c r="AN88" s="14">
        <v>0.2094</v>
      </c>
      <c r="AO88" s="130">
        <v>0.21329999999999999</v>
      </c>
      <c r="AP88" s="29">
        <f>AL88*(1-AM88)*AN88</f>
        <v>27.721418999999997</v>
      </c>
      <c r="AQ88" s="131">
        <f>AL88*(1-AM88)*AO88</f>
        <v>28.237720499999998</v>
      </c>
      <c r="AR88" s="18">
        <v>1.6</v>
      </c>
      <c r="AS88" s="18">
        <v>944.16</v>
      </c>
      <c r="AT88" s="98">
        <f>AT86+AL88-AS88</f>
        <v>1601.8400000000001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10" t="s">
        <v>53</v>
      </c>
      <c r="D89" s="33">
        <v>19300</v>
      </c>
      <c r="E89" s="33">
        <v>3</v>
      </c>
      <c r="F89" s="33">
        <v>17875</v>
      </c>
      <c r="G89" s="34">
        <v>1.1000000000000001</v>
      </c>
      <c r="H89" s="34">
        <v>5.2</v>
      </c>
      <c r="I89" s="33">
        <v>18711</v>
      </c>
      <c r="J89" s="34">
        <v>6.7</v>
      </c>
      <c r="K89" s="33">
        <v>16277</v>
      </c>
      <c r="L89" s="35">
        <v>7.9000000000000001E-2</v>
      </c>
      <c r="M89" s="36">
        <f>ROUND(K89*(1-L89),0)</f>
        <v>14991</v>
      </c>
      <c r="N89" s="37">
        <v>0.623</v>
      </c>
      <c r="O89" s="24">
        <f>M89*N89</f>
        <v>9339.393</v>
      </c>
      <c r="P89" s="35">
        <v>0.25</v>
      </c>
      <c r="Q89" s="24">
        <f>M89*P89</f>
        <v>3747.75</v>
      </c>
      <c r="R89" s="38">
        <v>0.127</v>
      </c>
      <c r="S89" s="134">
        <v>0.20030000000000001</v>
      </c>
      <c r="T89" s="24">
        <f>M89*R89</f>
        <v>1903.857</v>
      </c>
      <c r="U89" s="27">
        <v>0.191</v>
      </c>
      <c r="V89" s="24">
        <f>M89*U89</f>
        <v>2863.2809999999999</v>
      </c>
      <c r="W89" s="38">
        <v>0.51300000000000001</v>
      </c>
      <c r="X89" s="24">
        <f>M89*W89</f>
        <v>7690.3829999999998</v>
      </c>
      <c r="Y89" s="38">
        <v>0.4</v>
      </c>
      <c r="Z89" s="24">
        <f>Y89*M89</f>
        <v>5996.4000000000005</v>
      </c>
      <c r="AA89" s="146">
        <v>2.2699999999999999E-3</v>
      </c>
      <c r="AB89" s="18">
        <f>M89*AA89</f>
        <v>34.02957</v>
      </c>
      <c r="AC89" s="39">
        <v>2.32E-3</v>
      </c>
      <c r="AD89" s="17">
        <f>M89*AC89</f>
        <v>34.779119999999999</v>
      </c>
      <c r="AE89" s="26">
        <f>IF(M89&gt;0,(AG89+AP89)/M89,0)</f>
        <v>2.3312486358481755E-3</v>
      </c>
      <c r="AF89" s="39">
        <v>2.9999999999999997E-4</v>
      </c>
      <c r="AG89" s="36">
        <f>AF89*M89</f>
        <v>4.4972999999999992</v>
      </c>
      <c r="AH89" s="27">
        <v>0.2069</v>
      </c>
      <c r="AI89" s="40">
        <f>AL89*(1-AM89)*AH89</f>
        <v>29.592286300000005</v>
      </c>
      <c r="AJ89" s="27">
        <f>IF(AND(AH89&gt;0,AF89&gt;0,AC89&gt;0),((AC89-AF89)*AH89)/((AH89-AF89)*AC89),0)</f>
        <v>0.87195396735320629</v>
      </c>
      <c r="AK89" s="28">
        <f t="shared" si="2"/>
        <v>0.87254310881162445</v>
      </c>
      <c r="AL89" s="33">
        <v>157</v>
      </c>
      <c r="AM89" s="35">
        <v>8.8999999999999996E-2</v>
      </c>
      <c r="AN89" s="37">
        <v>0.21290000000000001</v>
      </c>
      <c r="AO89" s="132">
        <v>0.21920000000000001</v>
      </c>
      <c r="AP89" s="40">
        <f>AL89*(1-AM89)*AN89</f>
        <v>30.450448300000005</v>
      </c>
      <c r="AQ89" s="133">
        <f>AL89*(1-AM89)*AO89</f>
        <v>31.351518400000003</v>
      </c>
      <c r="AR89" s="41">
        <v>1.6</v>
      </c>
      <c r="AS89" s="41"/>
      <c r="AT89" s="117">
        <f>AT88+AL89-AS89</f>
        <v>1758.8400000000001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45" t="s">
        <v>48</v>
      </c>
      <c r="D90" s="42">
        <v>21840</v>
      </c>
      <c r="E90" s="42">
        <v>1</v>
      </c>
      <c r="F90" s="42">
        <v>18428</v>
      </c>
      <c r="G90" s="36">
        <v>2.2999999999999998</v>
      </c>
      <c r="H90" s="36">
        <v>6</v>
      </c>
      <c r="I90" s="42">
        <v>18565</v>
      </c>
      <c r="J90" s="123">
        <v>6.5</v>
      </c>
      <c r="K90" s="42">
        <v>17093</v>
      </c>
      <c r="L90" s="38">
        <v>7.3999999999999996E-2</v>
      </c>
      <c r="M90" s="36">
        <f>ROUND(K90*(1-L90),0)</f>
        <v>15828</v>
      </c>
      <c r="N90" s="27">
        <v>0.76400000000000001</v>
      </c>
      <c r="O90" s="24">
        <f>M90*N90</f>
        <v>12092.592000000001</v>
      </c>
      <c r="P90" s="38">
        <v>0.14499999999999999</v>
      </c>
      <c r="Q90" s="24">
        <f>M90*P90</f>
        <v>2295.06</v>
      </c>
      <c r="R90" s="38">
        <v>9.0999999999999998E-2</v>
      </c>
      <c r="S90" s="134">
        <v>0.20119999999999999</v>
      </c>
      <c r="T90" s="24">
        <f>M90*R90</f>
        <v>1440.348</v>
      </c>
      <c r="U90" s="27">
        <v>0.19900000000000001</v>
      </c>
      <c r="V90" s="24">
        <f>M90*U90</f>
        <v>3149.7719999999999</v>
      </c>
      <c r="W90" s="38">
        <v>0.48899999999999999</v>
      </c>
      <c r="X90" s="24">
        <f>M90*W90</f>
        <v>7739.8919999999998</v>
      </c>
      <c r="Y90" s="38">
        <v>0.4</v>
      </c>
      <c r="Z90" s="24">
        <f>Y90*M90</f>
        <v>6331.2000000000007</v>
      </c>
      <c r="AA90" s="147">
        <v>2.3500000000000001E-3</v>
      </c>
      <c r="AB90" s="148">
        <f>M90*AA90</f>
        <v>37.195799999999998</v>
      </c>
      <c r="AC90" s="46">
        <v>2.4599999999999999E-3</v>
      </c>
      <c r="AD90" s="17">
        <f>M90*AC90</f>
        <v>38.936880000000002</v>
      </c>
      <c r="AE90" s="26">
        <f>IF(M90&gt;0,(AG90+AP90)/M90,0)</f>
        <v>2.455749507202426E-3</v>
      </c>
      <c r="AF90" s="46">
        <v>2.9999999999999997E-4</v>
      </c>
      <c r="AG90" s="36">
        <f>AF90*M90</f>
        <v>4.7483999999999993</v>
      </c>
      <c r="AH90" s="27">
        <v>0.2069</v>
      </c>
      <c r="AI90" s="40">
        <f>AL90*(1-AM90)*AH90</f>
        <v>31.700390400000003</v>
      </c>
      <c r="AJ90" s="27">
        <f>IF(AND(AH90&gt;0,AF90&gt;0,AC90&gt;0),((AC90-AF90)*AH90)/((AH90-AF90)*AC90),0)</f>
        <v>0.87932377871697398</v>
      </c>
      <c r="AK90" s="28">
        <f t="shared" si="2"/>
        <v>0.87902183685985491</v>
      </c>
      <c r="AL90" s="42">
        <v>168</v>
      </c>
      <c r="AM90" s="38">
        <v>8.7999999999999995E-2</v>
      </c>
      <c r="AN90" s="27">
        <v>0.22270000000000001</v>
      </c>
      <c r="AO90" s="134">
        <v>0.22869999999999999</v>
      </c>
      <c r="AP90" s="40">
        <f>AL90*(1-AM90)*AN90</f>
        <v>34.121203200000004</v>
      </c>
      <c r="AQ90" s="135">
        <f>AL90*(1-AM90)*AO90</f>
        <v>35.040499199999999</v>
      </c>
      <c r="AR90" s="17">
        <v>1.6</v>
      </c>
      <c r="AS90" s="17"/>
      <c r="AT90" s="117">
        <f>AT89+AL90-AS90</f>
        <v>1926.8400000000001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>SUM(D88:D90)</f>
        <v>45400</v>
      </c>
      <c r="E91" s="50"/>
      <c r="F91" s="50">
        <f>SUM(F88:F90)</f>
        <v>48328</v>
      </c>
      <c r="G91" s="51"/>
      <c r="H91" s="51"/>
      <c r="I91" s="50">
        <f>SUM(I88:I90)</f>
        <v>50380</v>
      </c>
      <c r="J91" s="51"/>
      <c r="K91" s="50">
        <f>SUM(K88:K90)</f>
        <v>47946</v>
      </c>
      <c r="L91" s="20">
        <f>IF(K91&gt;0,(K88*L88+K89*L89+K90*L90)/K91,0)</f>
        <v>7.5697430442581246E-2</v>
      </c>
      <c r="M91" s="51">
        <f>M88+M89+M90</f>
        <v>44316</v>
      </c>
      <c r="N91" s="52">
        <f>IF(M91&gt;0,O91/M91,0)</f>
        <v>0.65995911183319789</v>
      </c>
      <c r="O91" s="53">
        <f>O88+O89+O90</f>
        <v>29246.748</v>
      </c>
      <c r="P91" s="20">
        <f>IF(M91&gt;0,Q91/M91,0)</f>
        <v>0.23351279447603573</v>
      </c>
      <c r="Q91" s="53">
        <f>Q88+Q89+Q90</f>
        <v>10348.352999999999</v>
      </c>
      <c r="R91" s="20">
        <f>IF(M91&gt;0,T91/M91,0)</f>
        <v>0.1065280936907663</v>
      </c>
      <c r="S91" s="136"/>
      <c r="T91" s="53">
        <f>T88+T89+T90</f>
        <v>4720.8989999999994</v>
      </c>
      <c r="U91" s="20">
        <f>IF(M91&gt;0,V91/M91,0)</f>
        <v>0.20360330354725156</v>
      </c>
      <c r="V91" s="53">
        <f>V88+V89+V90</f>
        <v>9022.884</v>
      </c>
      <c r="W91" s="20">
        <f>IF(M91&gt;0,X91/M91,0)</f>
        <v>0.50077335499593834</v>
      </c>
      <c r="X91" s="53">
        <f>X88+X89+X90</f>
        <v>22192.272000000001</v>
      </c>
      <c r="Y91" s="20">
        <f>IF(M91&gt;0,Z91/M91,0)</f>
        <v>0.40304562686163015</v>
      </c>
      <c r="Z91" s="53">
        <f>Z88+Z89+Z90</f>
        <v>17861.370000000003</v>
      </c>
      <c r="AA91" s="152">
        <f>IF(M91&gt;0,AB91/M91,0)</f>
        <v>2.3198923639317624E-3</v>
      </c>
      <c r="AB91" s="55">
        <f>SUM(AB88:AB90)</f>
        <v>102.80834999999999</v>
      </c>
      <c r="AC91" s="54">
        <f>IF(M91&gt;0,AD91/M91,0)</f>
        <v>2.3517289466558357E-3</v>
      </c>
      <c r="AD91" s="55">
        <f>SUM(AD88:AD90)</f>
        <v>104.21922000000001</v>
      </c>
      <c r="AE91" s="54">
        <f>IF(M91&gt;0,(AE88*M88+AE89*M89+AE90*M90)/M91,0)</f>
        <v>2.3917497179348317E-3</v>
      </c>
      <c r="AF91" s="54">
        <f>IF(K91&gt;0,(K88*AF88+K89*AF89+K90*AF90)/K91,0)</f>
        <v>3.0912026029282941E-4</v>
      </c>
      <c r="AG91" s="51">
        <f>SUM(AG88:AG90)</f>
        <v>13.69971</v>
      </c>
      <c r="AH91" s="52">
        <f>IF(K91&gt;0,(K88*AH88+K89*AH89+K90*AH90)/K91,0)</f>
        <v>0.20747761648521251</v>
      </c>
      <c r="AI91" s="57">
        <f>SUM(AI88:AI90)</f>
        <v>88.934664700000013</v>
      </c>
      <c r="AJ91" s="52">
        <f>IF(AND(AD91&gt;0),((AD88*AJ88+AD89*AJ89+AD90*AJ90)/AD91),0)</f>
        <v>0.86984301951836873</v>
      </c>
      <c r="AK91" s="56">
        <f t="shared" si="2"/>
        <v>0.872007423883153</v>
      </c>
      <c r="AL91" s="50">
        <f>SUM(AL88:AL90)</f>
        <v>470</v>
      </c>
      <c r="AM91" s="20">
        <f>IF(AL91&gt;0,(AM88*AL88+AM89*AL89+AM90*AL90)/AL91,0)</f>
        <v>8.8025531914893623E-2</v>
      </c>
      <c r="AN91" s="52">
        <f>IF(K91&gt;0,(AN88*K88+AN89*K89+AN90*K90)/K91,0)</f>
        <v>0.21532972093605307</v>
      </c>
      <c r="AO91" s="136">
        <f>IF(L91&gt;0,(AO88*K88+AO89*K89+AO90*K90)/K91,0)</f>
        <v>0.22079314854210985</v>
      </c>
      <c r="AP91" s="57">
        <f>SUM(AP88:AP90)</f>
        <v>92.293070499999999</v>
      </c>
      <c r="AQ91" s="137">
        <f>SUM(AQ88:AQ90)</f>
        <v>94.629738099999997</v>
      </c>
      <c r="AR91" s="55"/>
      <c r="AS91" s="55">
        <f>SUM(AS88:AS90)</f>
        <v>944.16</v>
      </c>
      <c r="AT91" s="102"/>
      <c r="AU91" s="103">
        <f>AT90</f>
        <v>1926.8400000000001</v>
      </c>
      <c r="AV91" s="50">
        <f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10" t="s">
        <v>51</v>
      </c>
      <c r="D92" s="11">
        <v>4517</v>
      </c>
      <c r="E92" s="11">
        <v>0</v>
      </c>
      <c r="F92" s="11">
        <v>15224</v>
      </c>
      <c r="G92" s="12">
        <v>1.5</v>
      </c>
      <c r="H92" s="12">
        <v>4.5999999999999996</v>
      </c>
      <c r="I92" s="11">
        <v>16154</v>
      </c>
      <c r="J92" s="12">
        <v>6.6</v>
      </c>
      <c r="K92" s="11">
        <v>16836</v>
      </c>
      <c r="L92" s="13">
        <v>7.5999999999999998E-2</v>
      </c>
      <c r="M92" s="23">
        <f>ROUND(K92*(1-L92),0)</f>
        <v>15556</v>
      </c>
      <c r="N92" s="14">
        <v>0.66200000000000003</v>
      </c>
      <c r="O92" s="24">
        <f>M92*N92</f>
        <v>10298.072</v>
      </c>
      <c r="P92" s="13">
        <v>0.24299999999999999</v>
      </c>
      <c r="Q92" s="24">
        <f>M92*P92</f>
        <v>3780.1079999999997</v>
      </c>
      <c r="R92" s="15">
        <v>9.5000000000000001E-2</v>
      </c>
      <c r="S92" s="143">
        <v>0.21290000000000001</v>
      </c>
      <c r="T92" s="24">
        <f>M92*R92</f>
        <v>1477.82</v>
      </c>
      <c r="U92" s="25">
        <v>0.23300000000000001</v>
      </c>
      <c r="V92" s="24">
        <f>M92*U92</f>
        <v>3624.5480000000002</v>
      </c>
      <c r="W92" s="15">
        <v>0.49099999999999999</v>
      </c>
      <c r="X92" s="24">
        <f>M92*W92</f>
        <v>7637.9960000000001</v>
      </c>
      <c r="Y92" s="15">
        <v>0.42</v>
      </c>
      <c r="Z92" s="24">
        <f>Y92*M92</f>
        <v>6533.5199999999995</v>
      </c>
      <c r="AA92" s="145">
        <v>2.4199999999999998E-3</v>
      </c>
      <c r="AB92" s="18">
        <f>M92*AA92</f>
        <v>37.645519999999998</v>
      </c>
      <c r="AC92" s="16">
        <v>2.4599999999999999E-3</v>
      </c>
      <c r="AD92" s="17">
        <f>M92*AC92</f>
        <v>38.267760000000003</v>
      </c>
      <c r="AE92" s="26">
        <f>IF(M92&gt;0,(AG92+AP92)/M92,0)</f>
        <v>2.2939379660581126E-3</v>
      </c>
      <c r="AF92" s="16">
        <v>3.1E-4</v>
      </c>
      <c r="AG92" s="23">
        <f>AF92*M92</f>
        <v>4.8223599999999998</v>
      </c>
      <c r="AH92" s="114">
        <v>0.21199999999999999</v>
      </c>
      <c r="AI92" s="29">
        <f>AL92*(1-AM92)*AH92</f>
        <v>29.807624000000001</v>
      </c>
      <c r="AJ92" s="27">
        <f>IF(AND(AH92&gt;0,AF92&gt;0,AC92&gt;0),((AC92-AF92)*AH92)/((AH92-AF92)*AC92),0)</f>
        <v>0.87526360643170886</v>
      </c>
      <c r="AK92" s="59">
        <f t="shared" si="2"/>
        <v>0.86608438203024085</v>
      </c>
      <c r="AL92" s="11">
        <v>154</v>
      </c>
      <c r="AM92" s="13">
        <v>8.6999999999999994E-2</v>
      </c>
      <c r="AN92" s="14">
        <v>0.2195</v>
      </c>
      <c r="AO92" s="130">
        <v>0.22259999999999999</v>
      </c>
      <c r="AP92" s="29">
        <f>AL92*(1-AM92)*AN92</f>
        <v>30.862139000000003</v>
      </c>
      <c r="AQ92" s="131">
        <f>AL92*(1-AM92)*AO92</f>
        <v>31.298005199999999</v>
      </c>
      <c r="AR92" s="18">
        <v>1.6</v>
      </c>
      <c r="AS92" s="18">
        <v>949.26</v>
      </c>
      <c r="AT92" s="98">
        <f>AT90+AL92-AS92+AU92</f>
        <v>1109.8000000000002</v>
      </c>
      <c r="AU92" s="144">
        <v>-21.78</v>
      </c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10" t="s">
        <v>53</v>
      </c>
      <c r="D93" s="33">
        <v>22300</v>
      </c>
      <c r="E93" s="33">
        <v>4</v>
      </c>
      <c r="F93" s="33">
        <v>18617</v>
      </c>
      <c r="G93" s="34">
        <v>1</v>
      </c>
      <c r="H93" s="34">
        <v>4.7</v>
      </c>
      <c r="I93" s="33">
        <v>18545</v>
      </c>
      <c r="J93" s="34">
        <v>6.2</v>
      </c>
      <c r="K93" s="33">
        <v>16736</v>
      </c>
      <c r="L93" s="35">
        <v>8.7999999999999995E-2</v>
      </c>
      <c r="M93" s="36">
        <f>ROUND(K93*(1-L93),0)</f>
        <v>15263</v>
      </c>
      <c r="N93" s="37">
        <v>0.66300000000000003</v>
      </c>
      <c r="O93" s="24">
        <f>M93*N93</f>
        <v>10119.369000000001</v>
      </c>
      <c r="P93" s="35">
        <v>0.214</v>
      </c>
      <c r="Q93" s="24">
        <f>M93*P93</f>
        <v>3266.2820000000002</v>
      </c>
      <c r="R93" s="38">
        <v>0.123</v>
      </c>
      <c r="S93" s="134">
        <v>0.21079999999999999</v>
      </c>
      <c r="T93" s="24">
        <f>M93*R93</f>
        <v>1877.3489999999999</v>
      </c>
      <c r="U93" s="27">
        <v>0.22800000000000001</v>
      </c>
      <c r="V93" s="24">
        <f>M93*U93</f>
        <v>3479.9639999999999</v>
      </c>
      <c r="W93" s="38">
        <v>0.5</v>
      </c>
      <c r="X93" s="24">
        <f>M93*W93</f>
        <v>7631.5</v>
      </c>
      <c r="Y93" s="38">
        <v>0.42</v>
      </c>
      <c r="Z93" s="24">
        <f>Y93*M93</f>
        <v>6410.46</v>
      </c>
      <c r="AA93" s="146">
        <v>2.4299999999999999E-3</v>
      </c>
      <c r="AB93" s="18">
        <f>M93*AA93</f>
        <v>37.089089999999999</v>
      </c>
      <c r="AC93" s="39">
        <v>2.4599999999999999E-3</v>
      </c>
      <c r="AD93" s="17">
        <f>M93*AC93</f>
        <v>37.546979999999998</v>
      </c>
      <c r="AE93" s="26">
        <f>IF(M93&gt;0,(AG93+AP93)/M93,0)</f>
        <v>2.7218992793028893E-3</v>
      </c>
      <c r="AF93" s="39">
        <v>3.2000000000000003E-4</v>
      </c>
      <c r="AG93" s="36">
        <f>AF93*M93</f>
        <v>4.8841600000000005</v>
      </c>
      <c r="AH93" s="27">
        <v>0.2036</v>
      </c>
      <c r="AI93" s="40">
        <f>AL93*(1-AM93)*AH93</f>
        <v>33.942766800000001</v>
      </c>
      <c r="AJ93" s="27">
        <f>IF(AND(AH93&gt;0,AF93&gt;0,AC93&gt;0),((AC93-AF93)*AH93)/((AH93-AF93)*AC93),0)</f>
        <v>0.87128811075595991</v>
      </c>
      <c r="AK93" s="28">
        <f t="shared" si="2"/>
        <v>0.88372102956442156</v>
      </c>
      <c r="AL93" s="33">
        <v>183</v>
      </c>
      <c r="AM93" s="35">
        <v>8.8999999999999996E-2</v>
      </c>
      <c r="AN93" s="37">
        <v>0.21990000000000001</v>
      </c>
      <c r="AO93" s="132">
        <v>0.2185</v>
      </c>
      <c r="AP93" s="40">
        <f>AL93*(1-AM93)*AN93</f>
        <v>36.660188699999999</v>
      </c>
      <c r="AQ93" s="133">
        <f>AL93*(1-AM93)*AO93</f>
        <v>36.426790499999996</v>
      </c>
      <c r="AR93" s="41">
        <v>1.65</v>
      </c>
      <c r="AS93" s="41"/>
      <c r="AT93" s="117">
        <f>AT92+AL93-AS93</f>
        <v>1292.8000000000002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45" t="s">
        <v>48</v>
      </c>
      <c r="D94" s="42">
        <v>22383</v>
      </c>
      <c r="E94" s="42">
        <v>1</v>
      </c>
      <c r="F94" s="42">
        <v>18541</v>
      </c>
      <c r="G94" s="36">
        <v>1</v>
      </c>
      <c r="H94" s="36">
        <v>7.2</v>
      </c>
      <c r="I94" s="42">
        <v>19234</v>
      </c>
      <c r="J94" s="36">
        <v>5</v>
      </c>
      <c r="K94" s="42">
        <v>16656</v>
      </c>
      <c r="L94" s="38">
        <v>7.8E-2</v>
      </c>
      <c r="M94" s="36">
        <f>ROUND(K94*(1-L94),0)</f>
        <v>15357</v>
      </c>
      <c r="N94" s="27">
        <v>0.61</v>
      </c>
      <c r="O94" s="24">
        <f>M94*N94</f>
        <v>9367.77</v>
      </c>
      <c r="P94" s="38">
        <v>0.27</v>
      </c>
      <c r="Q94" s="24">
        <f>M94*P94</f>
        <v>4146.3900000000003</v>
      </c>
      <c r="R94" s="38">
        <v>0.12</v>
      </c>
      <c r="S94" s="134">
        <v>0.20749999999999999</v>
      </c>
      <c r="T94" s="24">
        <f>M94*R94</f>
        <v>1842.84</v>
      </c>
      <c r="U94" s="27">
        <v>0.22500000000000001</v>
      </c>
      <c r="V94" s="24">
        <f>M94*U94</f>
        <v>3455.3250000000003</v>
      </c>
      <c r="W94" s="38">
        <v>0.504</v>
      </c>
      <c r="X94" s="24">
        <f>M94*W94</f>
        <v>7739.9279999999999</v>
      </c>
      <c r="Y94" s="38">
        <v>0.42</v>
      </c>
      <c r="Z94" s="24">
        <f>Y94*M94</f>
        <v>6449.94</v>
      </c>
      <c r="AA94" s="147">
        <v>2.5899999999999999E-3</v>
      </c>
      <c r="AB94" s="148">
        <f>M94*AA94</f>
        <v>39.774629999999995</v>
      </c>
      <c r="AC94" s="46">
        <v>2.6199999999999999E-3</v>
      </c>
      <c r="AD94" s="17">
        <f>M94*AC94</f>
        <v>40.235340000000001</v>
      </c>
      <c r="AE94" s="26">
        <f>IF(M94&gt;0,(AG94+AP94)/M94,0)</f>
        <v>2.6213909357296343E-3</v>
      </c>
      <c r="AF94" s="46">
        <v>3.2000000000000003E-4</v>
      </c>
      <c r="AG94" s="36">
        <f>AF94*M94</f>
        <v>4.9142400000000004</v>
      </c>
      <c r="AH94" s="27">
        <v>0.20710000000000001</v>
      </c>
      <c r="AI94" s="40">
        <f>AL94*(1-AM94)*AH94</f>
        <v>34.639960200000004</v>
      </c>
      <c r="AJ94" s="27">
        <f>IF(AND(AH94&gt;0,AF94&gt;0,AC94&gt;0),((AC94-AF94)*AH94)/((AH94-AF94)*AC94),0)</f>
        <v>0.87922112153714282</v>
      </c>
      <c r="AK94" s="28">
        <f t="shared" si="2"/>
        <v>0.87925898282113857</v>
      </c>
      <c r="AL94" s="42">
        <v>183</v>
      </c>
      <c r="AM94" s="38">
        <v>8.5999999999999993E-2</v>
      </c>
      <c r="AN94" s="27">
        <v>0.21129999999999999</v>
      </c>
      <c r="AO94" s="134">
        <v>0.214</v>
      </c>
      <c r="AP94" s="40">
        <f>AL94*(1-AM94)*AN94</f>
        <v>35.342460599999995</v>
      </c>
      <c r="AQ94" s="135">
        <f>AL94*(1-AM94)*AO94</f>
        <v>35.794068000000003</v>
      </c>
      <c r="AR94" s="17">
        <v>1.6</v>
      </c>
      <c r="AS94" s="17"/>
      <c r="AT94" s="117">
        <f>AT93+AL94-AS94</f>
        <v>1475.8000000000002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>SUM(D92:D94)</f>
        <v>49200</v>
      </c>
      <c r="E95" s="50"/>
      <c r="F95" s="50">
        <f>SUM(F92:F94)</f>
        <v>52382</v>
      </c>
      <c r="G95" s="51"/>
      <c r="H95" s="51"/>
      <c r="I95" s="50">
        <f>SUM(I92:I94)</f>
        <v>53933</v>
      </c>
      <c r="J95" s="51"/>
      <c r="K95" s="50">
        <f>SUM(K92:K94)</f>
        <v>50228</v>
      </c>
      <c r="L95" s="20">
        <f>IF(K95&gt;0,(K92*L92+K93*L93+K94*L94)/K95,0)</f>
        <v>8.0661622999123994E-2</v>
      </c>
      <c r="M95" s="51">
        <f>M92+M93+M94</f>
        <v>46176</v>
      </c>
      <c r="N95" s="52">
        <f>IF(M95&gt;0,O95/M95,0)</f>
        <v>0.64503662075537072</v>
      </c>
      <c r="O95" s="53">
        <f>O92+O93+O94</f>
        <v>29785.210999999999</v>
      </c>
      <c r="P95" s="20">
        <f>IF(M95&gt;0,Q95/M95,0)</f>
        <v>0.24239388426888425</v>
      </c>
      <c r="Q95" s="53">
        <f>Q92+Q93+Q94</f>
        <v>11192.779999999999</v>
      </c>
      <c r="R95" s="20">
        <f>IF(M95&gt;0,T95/M95,0)</f>
        <v>0.11256949497574498</v>
      </c>
      <c r="S95" s="136"/>
      <c r="T95" s="53">
        <f>T92+T93+T94</f>
        <v>5198.009</v>
      </c>
      <c r="U95" s="20">
        <f>IF(M95&gt;0,V95/M95,0)</f>
        <v>0.22868669871794875</v>
      </c>
      <c r="V95" s="53">
        <f>V92+V93+V94</f>
        <v>10559.837000000001</v>
      </c>
      <c r="W95" s="20">
        <f>IF(M95&gt;0,X95/M95,0)</f>
        <v>0.49829833679833679</v>
      </c>
      <c r="X95" s="53">
        <f>X92+X93+X94</f>
        <v>23009.423999999999</v>
      </c>
      <c r="Y95" s="20">
        <f>IF(M95&gt;0,Z95/M95,0)</f>
        <v>0.42</v>
      </c>
      <c r="Z95" s="53">
        <f>Z92+Z93+Z94</f>
        <v>19393.919999999998</v>
      </c>
      <c r="AA95" s="152">
        <f>IF(M95&gt;0,AB95/M95,0)</f>
        <v>2.4798432085932089E-3</v>
      </c>
      <c r="AB95" s="55">
        <f>SUM(AB92:AB94)</f>
        <v>114.50924000000001</v>
      </c>
      <c r="AC95" s="54">
        <f>IF(M95&gt;0,AD95/M95,0)</f>
        <v>2.5132120582120583E-3</v>
      </c>
      <c r="AD95" s="55">
        <f>SUM(AD92:AD94)</f>
        <v>116.05008000000001</v>
      </c>
      <c r="AE95" s="54">
        <f>IF(M95&gt;0,(AE92*M92+AE93*M93+AE94*M94)/M95,0)</f>
        <v>2.5442989496708246E-3</v>
      </c>
      <c r="AF95" s="54">
        <f>IF(K95&gt;0,(K92*AF92+K93*AF93+K94*AF94)/K95,0)</f>
        <v>3.1664808473361476E-4</v>
      </c>
      <c r="AG95" s="51">
        <f>SUM(AG92:AG94)</f>
        <v>14.620760000000001</v>
      </c>
      <c r="AH95" s="52">
        <f>IF(K95&gt;0,(K92*AH92+K93*AH93+K94*AH94)/K95,0)</f>
        <v>0.20757623636218842</v>
      </c>
      <c r="AI95" s="57">
        <f>SUM(AI92:AI94)</f>
        <v>98.39035100000001</v>
      </c>
      <c r="AJ95" s="52">
        <f>IF(AND(AD95&gt;0),((AD92*AJ92+AD93*AJ93+AD94*AJ94)/AD95),0)</f>
        <v>0.87534946685674975</v>
      </c>
      <c r="AK95" s="56">
        <f t="shared" si="2"/>
        <v>0.87682601606356081</v>
      </c>
      <c r="AL95" s="50">
        <f>SUM(AL92:AL94)</f>
        <v>520</v>
      </c>
      <c r="AM95" s="20">
        <f>IF(AL95&gt;0,(AM92*AL92+AM93*AL93+AM94*AL94)/AL95,0)</f>
        <v>8.7351923076923077E-2</v>
      </c>
      <c r="AN95" s="52">
        <f>IF(K95&gt;0,(AN92*K92+AN93*K93+AN94*K94)/K95,0)</f>
        <v>0.21691409572350084</v>
      </c>
      <c r="AO95" s="136">
        <f>IF(L95&gt;0,(AO92*K92+AO93*K93+AO94*K94)/K95,0)</f>
        <v>0.21838204985267182</v>
      </c>
      <c r="AP95" s="57">
        <f>SUM(AP92:AP94)</f>
        <v>102.8647883</v>
      </c>
      <c r="AQ95" s="137">
        <f>SUM(AQ92:AQ94)</f>
        <v>103.5188637</v>
      </c>
      <c r="AR95" s="55"/>
      <c r="AS95" s="55">
        <f>SUM(AS92:AS94)</f>
        <v>949.26</v>
      </c>
      <c r="AT95" s="102"/>
      <c r="AU95" s="103">
        <f>AT94</f>
        <v>1475.8000000000002</v>
      </c>
      <c r="AV95" s="50">
        <f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10" t="s">
        <v>51</v>
      </c>
      <c r="D96" s="11">
        <v>6516</v>
      </c>
      <c r="E96" s="11">
        <v>0</v>
      </c>
      <c r="F96" s="11">
        <v>8508</v>
      </c>
      <c r="G96" s="12">
        <v>0.5</v>
      </c>
      <c r="H96" s="12">
        <v>4.5999999999999996</v>
      </c>
      <c r="I96" s="11">
        <v>9157</v>
      </c>
      <c r="J96" s="12">
        <v>8.6999999999999993</v>
      </c>
      <c r="K96" s="11">
        <v>16596</v>
      </c>
      <c r="L96" s="13">
        <v>7.9000000000000001E-2</v>
      </c>
      <c r="M96" s="23">
        <f>ROUND(K96*(1-L96),0)</f>
        <v>15285</v>
      </c>
      <c r="N96" s="14">
        <v>0.67100000000000004</v>
      </c>
      <c r="O96" s="24">
        <f>M96*N96</f>
        <v>10256.235000000001</v>
      </c>
      <c r="P96" s="13">
        <v>0.188</v>
      </c>
      <c r="Q96" s="24">
        <f>M96*P96</f>
        <v>2873.58</v>
      </c>
      <c r="R96" s="15">
        <v>0.14099999999999999</v>
      </c>
      <c r="S96" s="143">
        <v>0.2215</v>
      </c>
      <c r="T96" s="24">
        <f>M96*R96</f>
        <v>2155.1849999999999</v>
      </c>
      <c r="U96" s="25">
        <v>0.23599999999999999</v>
      </c>
      <c r="V96" s="24">
        <f>M96*U96</f>
        <v>3607.2599999999998</v>
      </c>
      <c r="W96" s="15">
        <v>0.49199999999999999</v>
      </c>
      <c r="X96" s="24">
        <f>M96*W96</f>
        <v>7520.22</v>
      </c>
      <c r="Y96" s="15">
        <v>0.41</v>
      </c>
      <c r="Z96" s="24">
        <f>Y96*M96</f>
        <v>6266.8499999999995</v>
      </c>
      <c r="AA96" s="145">
        <v>2.6700000000000001E-3</v>
      </c>
      <c r="AB96" s="18">
        <f>M96*AA96</f>
        <v>40.810949999999998</v>
      </c>
      <c r="AC96" s="16">
        <v>2.6800000000000001E-3</v>
      </c>
      <c r="AD96" s="17">
        <f>M96*AC96</f>
        <v>40.963799999999999</v>
      </c>
      <c r="AE96" s="26">
        <f>IF(M96&gt;0,(AG96+AP96)/M96,0)</f>
        <v>2.8861770363101079E-3</v>
      </c>
      <c r="AF96" s="16">
        <v>3.2000000000000003E-4</v>
      </c>
      <c r="AG96" s="23">
        <f>AF96*M96</f>
        <v>4.8912000000000004</v>
      </c>
      <c r="AH96" s="114">
        <v>0.21290000000000001</v>
      </c>
      <c r="AI96" s="29">
        <f>AL96*(1-AM96)*AH96</f>
        <v>37.820620500000004</v>
      </c>
      <c r="AJ96" s="27">
        <f>IF(AND(AH96&gt;0,AF96&gt;0,AC96&gt;0),((AC96-AF96)*AH96)/((AH96-AF96)*AC96),0)</f>
        <v>0.88192259138965057</v>
      </c>
      <c r="AK96" s="59">
        <f t="shared" si="2"/>
        <v>0.8904171500749396</v>
      </c>
      <c r="AL96" s="11">
        <v>195</v>
      </c>
      <c r="AM96" s="13">
        <v>8.8999999999999996E-2</v>
      </c>
      <c r="AN96" s="14">
        <v>0.2208</v>
      </c>
      <c r="AO96" s="130">
        <v>0.2172</v>
      </c>
      <c r="AP96" s="29">
        <f>AL96*(1-AM96)*AN96</f>
        <v>39.224015999999999</v>
      </c>
      <c r="AQ96" s="131">
        <f>AL96*(1-AM96)*AO96</f>
        <v>38.584494000000007</v>
      </c>
      <c r="AR96" s="18">
        <v>1.6</v>
      </c>
      <c r="AS96" s="18">
        <v>946.86</v>
      </c>
      <c r="AT96" s="98">
        <f>AT94+AL96-AS96</f>
        <v>723.94000000000017</v>
      </c>
      <c r="AU96" s="99"/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53</v>
      </c>
      <c r="D97" s="33">
        <v>20200</v>
      </c>
      <c r="E97" s="33">
        <v>2</v>
      </c>
      <c r="F97" s="33">
        <v>18701</v>
      </c>
      <c r="G97" s="34">
        <v>1.4</v>
      </c>
      <c r="H97" s="34">
        <v>7.5</v>
      </c>
      <c r="I97" s="33">
        <v>18911</v>
      </c>
      <c r="J97" s="34">
        <v>7.4</v>
      </c>
      <c r="K97" s="33">
        <v>16367</v>
      </c>
      <c r="L97" s="35">
        <v>7.4999999999999997E-2</v>
      </c>
      <c r="M97" s="36">
        <f>ROUND(K97*(1-L97),0)</f>
        <v>15139</v>
      </c>
      <c r="N97" s="37">
        <v>0.65400000000000003</v>
      </c>
      <c r="O97" s="24">
        <f>M97*N97</f>
        <v>9900.9060000000009</v>
      </c>
      <c r="P97" s="35">
        <v>0.20599999999999999</v>
      </c>
      <c r="Q97" s="24">
        <f>M97*P97</f>
        <v>3118.634</v>
      </c>
      <c r="R97" s="38">
        <v>0.14000000000000001</v>
      </c>
      <c r="S97" s="134">
        <v>0.21829999999999999</v>
      </c>
      <c r="T97" s="24">
        <f>M97*R97</f>
        <v>2119.46</v>
      </c>
      <c r="U97" s="27">
        <v>0.23200000000000001</v>
      </c>
      <c r="V97" s="24">
        <f>M97*U97</f>
        <v>3512.248</v>
      </c>
      <c r="W97" s="38">
        <v>0.48699999999999999</v>
      </c>
      <c r="X97" s="24">
        <f>M97*W97</f>
        <v>7372.6930000000002</v>
      </c>
      <c r="Y97" s="38">
        <v>0.42</v>
      </c>
      <c r="Z97" s="24">
        <f>Y97*M97</f>
        <v>6358.38</v>
      </c>
      <c r="AA97" s="146">
        <v>2.5500000000000002E-3</v>
      </c>
      <c r="AB97" s="18">
        <f>M97*AA97</f>
        <v>38.60445</v>
      </c>
      <c r="AC97" s="39">
        <v>2.65E-3</v>
      </c>
      <c r="AD97" s="17">
        <f>M97*AC97</f>
        <v>40.11835</v>
      </c>
      <c r="AE97" s="26">
        <f>IF(M97&gt;0,(AG97+AP97)/M97,0)</f>
        <v>2.5902468591056213E-3</v>
      </c>
      <c r="AF97" s="39">
        <v>3.2000000000000003E-4</v>
      </c>
      <c r="AG97" s="36">
        <f>AF97*M97</f>
        <v>4.8444800000000008</v>
      </c>
      <c r="AH97" s="27">
        <v>0.21829999999999999</v>
      </c>
      <c r="AI97" s="40">
        <f>AL97*(1-AM97)*AH97</f>
        <v>32.451604799999998</v>
      </c>
      <c r="AJ97" s="27">
        <f>IF(AND(AH97&gt;0,AF97&gt;0,AC97&gt;0),((AC97-AF97)*AH97)/((AH97-AF97)*AC97),0)</f>
        <v>0.8805360367144639</v>
      </c>
      <c r="AK97" s="28">
        <f t="shared" si="2"/>
        <v>0.877674425666085</v>
      </c>
      <c r="AL97" s="33">
        <v>163</v>
      </c>
      <c r="AM97" s="35">
        <v>8.7999999999999995E-2</v>
      </c>
      <c r="AN97" s="37">
        <v>0.23119999999999999</v>
      </c>
      <c r="AO97" s="132">
        <v>0.2366</v>
      </c>
      <c r="AP97" s="40">
        <f>AL97*(1-AM97)*AN97</f>
        <v>34.369267200000003</v>
      </c>
      <c r="AQ97" s="133">
        <f>AL97*(1-AM97)*AO97</f>
        <v>35.172009600000003</v>
      </c>
      <c r="AR97" s="41">
        <v>1.65</v>
      </c>
      <c r="AS97" s="41"/>
      <c r="AT97" s="117">
        <f>AT96+AL97-AS97</f>
        <v>886.94000000000017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10" t="s">
        <v>52</v>
      </c>
      <c r="D98" s="42">
        <v>17800</v>
      </c>
      <c r="E98" s="42">
        <v>2</v>
      </c>
      <c r="F98" s="42">
        <v>18139</v>
      </c>
      <c r="G98" s="36">
        <v>1.3</v>
      </c>
      <c r="H98" s="36">
        <v>3.9</v>
      </c>
      <c r="I98" s="42">
        <v>18622</v>
      </c>
      <c r="J98" s="36">
        <v>6.5</v>
      </c>
      <c r="K98" s="42">
        <v>16509</v>
      </c>
      <c r="L98" s="38">
        <v>7.4999999999999997E-2</v>
      </c>
      <c r="M98" s="36">
        <f>ROUND(K98*(1-L98),0)</f>
        <v>15271</v>
      </c>
      <c r="N98" s="27">
        <v>0.70499999999999996</v>
      </c>
      <c r="O98" s="24">
        <f>M98*N98</f>
        <v>10766.055</v>
      </c>
      <c r="P98" s="38">
        <v>0.215</v>
      </c>
      <c r="Q98" s="24">
        <f>M98*P98</f>
        <v>3283.2649999999999</v>
      </c>
      <c r="R98" s="38">
        <v>0.08</v>
      </c>
      <c r="S98" s="134">
        <v>0.21909999999999999</v>
      </c>
      <c r="T98" s="24">
        <f>M98*R98</f>
        <v>1221.68</v>
      </c>
      <c r="U98" s="27">
        <v>0.24</v>
      </c>
      <c r="V98" s="24">
        <f>M98*U98</f>
        <v>3665.04</v>
      </c>
      <c r="W98" s="38">
        <v>0.48</v>
      </c>
      <c r="X98" s="24">
        <f>M98*W98</f>
        <v>7330.08</v>
      </c>
      <c r="Y98" s="38">
        <v>0.43</v>
      </c>
      <c r="Z98" s="24">
        <f>Y98*M98</f>
        <v>6566.53</v>
      </c>
      <c r="AA98" s="147">
        <v>2.5400000000000002E-3</v>
      </c>
      <c r="AB98" s="148">
        <f>M98*AA98</f>
        <v>38.788340000000005</v>
      </c>
      <c r="AC98" s="46">
        <v>2.5999999999999999E-3</v>
      </c>
      <c r="AD98" s="17">
        <f>M98*AC98</f>
        <v>39.704599999999999</v>
      </c>
      <c r="AE98" s="26">
        <f>IF(M98&gt;0,(AG98+AP98)/M98,0)</f>
        <v>2.7385226900661385E-3</v>
      </c>
      <c r="AF98" s="46">
        <v>3.2000000000000003E-4</v>
      </c>
      <c r="AG98" s="36">
        <f>AF98*M98</f>
        <v>4.8867200000000004</v>
      </c>
      <c r="AH98" s="27">
        <v>0.19819999999999999</v>
      </c>
      <c r="AI98" s="40">
        <f>AL98*(1-AM98)*AH98</f>
        <v>32.825884000000002</v>
      </c>
      <c r="AJ98" s="27">
        <f>IF(AND(AH98&gt;0,AF98&gt;0,AC98&gt;0),((AC98-AF98)*AH98)/((AH98-AF98)*AC98),0)</f>
        <v>0.87834118580025178</v>
      </c>
      <c r="AK98" s="28">
        <f t="shared" si="2"/>
        <v>0.88441779648877727</v>
      </c>
      <c r="AL98" s="42">
        <v>182</v>
      </c>
      <c r="AM98" s="38">
        <v>0.09</v>
      </c>
      <c r="AN98" s="27">
        <v>0.223</v>
      </c>
      <c r="AO98" s="134">
        <v>0.22620000000000001</v>
      </c>
      <c r="AP98" s="40">
        <f>AL98*(1-AM98)*AN98</f>
        <v>36.933260000000004</v>
      </c>
      <c r="AQ98" s="135">
        <f>AL98*(1-AM98)*AO98</f>
        <v>37.463244000000003</v>
      </c>
      <c r="AR98" s="17">
        <v>1.6</v>
      </c>
      <c r="AS98" s="17"/>
      <c r="AT98" s="117">
        <f>AT97+AL98-AS98</f>
        <v>1068.94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>SUM(D96:D98)</f>
        <v>44516</v>
      </c>
      <c r="E99" s="50"/>
      <c r="F99" s="50">
        <f>SUM(F96:F98)</f>
        <v>45348</v>
      </c>
      <c r="G99" s="51"/>
      <c r="H99" s="51"/>
      <c r="I99" s="50">
        <f>SUM(I96:I98)</f>
        <v>46690</v>
      </c>
      <c r="J99" s="51"/>
      <c r="K99" s="50">
        <f>SUM(K96:K98)</f>
        <v>49472</v>
      </c>
      <c r="L99" s="20">
        <f>IF(K99&gt;0,(K96*L96+K97*L97+K98*L98)/K99,0)</f>
        <v>7.6341849935316938E-2</v>
      </c>
      <c r="M99" s="51">
        <f>M96+M97+M98</f>
        <v>45695</v>
      </c>
      <c r="N99" s="52">
        <f>IF(M99&gt;0,O99/M99,0)</f>
        <v>0.67673040814093455</v>
      </c>
      <c r="O99" s="53">
        <f>O96+O97+O98</f>
        <v>30923.196000000004</v>
      </c>
      <c r="P99" s="20">
        <f>IF(M99&gt;0,Q99/M99,0)</f>
        <v>0.20298673815515919</v>
      </c>
      <c r="Q99" s="53">
        <f>Q96+Q97+Q98</f>
        <v>9275.4789999999994</v>
      </c>
      <c r="R99" s="20">
        <f>IF(M99&gt;0,T99/M99,0)</f>
        <v>0.12028285370390635</v>
      </c>
      <c r="S99" s="136"/>
      <c r="T99" s="53">
        <f>T96+T97+T98</f>
        <v>5496.3250000000007</v>
      </c>
      <c r="U99" s="20">
        <f>IF(M99&gt;0,V99/M99,0)</f>
        <v>0.23601155487471273</v>
      </c>
      <c r="V99" s="53">
        <f>V96+V97+V98</f>
        <v>10784.547999999999</v>
      </c>
      <c r="W99" s="20">
        <f>IF(M99&gt;0,X99/M99,0)</f>
        <v>0.48633314366998581</v>
      </c>
      <c r="X99" s="53">
        <f>X96+X97+X98</f>
        <v>22222.993000000002</v>
      </c>
      <c r="Y99" s="20">
        <f>IF(M99&gt;0,Z99/M99,0)</f>
        <v>0.41999693620746248</v>
      </c>
      <c r="Z99" s="53">
        <f>Z96+Z97+Z98</f>
        <v>19191.759999999998</v>
      </c>
      <c r="AA99" s="152">
        <f>IF(M99&gt;0,AB99/M99,0)</f>
        <v>2.586798117956013E-3</v>
      </c>
      <c r="AB99" s="55">
        <f>SUM(AB96:AB98)</f>
        <v>118.20374000000001</v>
      </c>
      <c r="AC99" s="54">
        <f>IF(M99&gt;0,AD99/M99,0)</f>
        <v>2.6433253091147826E-3</v>
      </c>
      <c r="AD99" s="55">
        <f>SUM(AD96:AD98)</f>
        <v>120.78675</v>
      </c>
      <c r="AE99" s="54">
        <f>IF(M99&gt;0,(AE96*M96+AE97*M97+AE98*M98)/M99,0)</f>
        <v>2.7387885589232959E-3</v>
      </c>
      <c r="AF99" s="54">
        <f>IF(K99&gt;0,(K96*AF96+K97*AF97+K98*AF98)/K99,0)</f>
        <v>3.2000000000000003E-4</v>
      </c>
      <c r="AG99" s="51">
        <f>SUM(AG96:AG98)</f>
        <v>14.622400000000003</v>
      </c>
      <c r="AH99" s="52">
        <f>IF(K99&gt;0,(K96*AH96+K97*AH97+K98*AH98)/K99,0)</f>
        <v>0.20978105392949548</v>
      </c>
      <c r="AI99" s="57">
        <f>SUM(AI96:AI98)</f>
        <v>103.0981093</v>
      </c>
      <c r="AJ99" s="52">
        <f>IF(AND(AD99&gt;0),((AD96*AJ96+AD97*AJ97+AD98*AJ98)/AD99),0)</f>
        <v>0.88028479119949643</v>
      </c>
      <c r="AK99" s="56">
        <f t="shared" si="2"/>
        <v>0.88441799988970393</v>
      </c>
      <c r="AL99" s="50">
        <f>SUM(AL96:AL98)</f>
        <v>540</v>
      </c>
      <c r="AM99" s="20">
        <f>IF(AL99&gt;0,(AM96*AL96+AM97*AL97+AM98*AL98)/AL99,0)</f>
        <v>8.9035185185185176E-2</v>
      </c>
      <c r="AN99" s="52">
        <f>IF(K99&gt;0,(AN96*K96+AN97*K97+AN98*K98)/K99,0)</f>
        <v>0.22497481807891334</v>
      </c>
      <c r="AO99" s="136">
        <f>IF(L99&gt;0,(AO96*K96+AO97*K97+AO98*K98)/K99,0)</f>
        <v>0.22662150711513585</v>
      </c>
      <c r="AP99" s="57">
        <f>SUM(AP96:AP98)</f>
        <v>110.52654320000001</v>
      </c>
      <c r="AQ99" s="137">
        <f>SUM(AQ96:AQ98)</f>
        <v>111.21974760000001</v>
      </c>
      <c r="AR99" s="55"/>
      <c r="AS99" s="55">
        <f>SUM(AS96:AS98)</f>
        <v>946.86</v>
      </c>
      <c r="AT99" s="102"/>
      <c r="AU99" s="103">
        <f>AT98</f>
        <v>1068.94</v>
      </c>
      <c r="AV99" s="50">
        <f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45" t="s">
        <v>48</v>
      </c>
      <c r="D100" s="11">
        <v>5895</v>
      </c>
      <c r="E100" s="11">
        <v>0</v>
      </c>
      <c r="F100" s="11">
        <v>14039</v>
      </c>
      <c r="G100" s="12">
        <v>2.2999999999999998</v>
      </c>
      <c r="H100" s="12">
        <v>7</v>
      </c>
      <c r="I100" s="11">
        <v>14352</v>
      </c>
      <c r="J100" s="12">
        <v>7.5</v>
      </c>
      <c r="K100" s="11">
        <v>16524</v>
      </c>
      <c r="L100" s="13">
        <v>7.3999999999999996E-2</v>
      </c>
      <c r="M100" s="23">
        <f>ROUND(K100*(1-L100),0)</f>
        <v>15301</v>
      </c>
      <c r="N100" s="14">
        <v>0.68200000000000005</v>
      </c>
      <c r="O100" s="24">
        <f>M100*N100</f>
        <v>10435.282000000001</v>
      </c>
      <c r="P100" s="13">
        <v>0.19</v>
      </c>
      <c r="Q100" s="24">
        <f>M100*P100</f>
        <v>2907.19</v>
      </c>
      <c r="R100" s="15">
        <v>0.128</v>
      </c>
      <c r="S100" s="143">
        <v>0.21410000000000001</v>
      </c>
      <c r="T100" s="24">
        <f>M100*R100</f>
        <v>1958.528</v>
      </c>
      <c r="U100" s="25">
        <v>0.22600000000000001</v>
      </c>
      <c r="V100" s="24">
        <f>M100*U100</f>
        <v>3458.0260000000003</v>
      </c>
      <c r="W100" s="15">
        <v>0.47299999999999998</v>
      </c>
      <c r="X100" s="24">
        <f>M100*W100</f>
        <v>7237.3729999999996</v>
      </c>
      <c r="Y100" s="15">
        <v>0.42</v>
      </c>
      <c r="Z100" s="24">
        <f>Y100*M100</f>
        <v>6426.42</v>
      </c>
      <c r="AA100" s="145">
        <v>2.6099999999999999E-3</v>
      </c>
      <c r="AB100" s="18">
        <f>M100*AA100</f>
        <v>39.935609999999997</v>
      </c>
      <c r="AC100" s="16">
        <v>2.64E-3</v>
      </c>
      <c r="AD100" s="17">
        <f>M100*AC100</f>
        <v>40.394640000000003</v>
      </c>
      <c r="AE100" s="26">
        <f>IF(M100&gt;0,(AG100+AP100)/M100,0)</f>
        <v>2.4676741716227698E-3</v>
      </c>
      <c r="AF100" s="16">
        <v>3.1E-4</v>
      </c>
      <c r="AG100" s="23">
        <f>AF100*M100</f>
        <v>4.7433100000000001</v>
      </c>
      <c r="AH100" s="114">
        <v>0.20469999999999999</v>
      </c>
      <c r="AI100" s="29">
        <f>AL100*(1-AM100)*AH100</f>
        <v>31.653784500000004</v>
      </c>
      <c r="AJ100" s="27">
        <f>IF(AND(AH100&gt;0,AF100&gt;0,AC100&gt;0),((AC100-AF100)*AH100)/((AH100-AF100)*AC100),0)</f>
        <v>0.88391436751190178</v>
      </c>
      <c r="AK100" s="59">
        <f t="shared" ref="AK100:AK127" si="3">IF(AND(AE100&gt;0,AN100&gt;0,AF100&gt;0),((AN100*(AE100-AF100))/(AE100*(AN100-AF100))),0)</f>
        <v>0.87564706667722303</v>
      </c>
      <c r="AL100" s="11">
        <v>169</v>
      </c>
      <c r="AM100" s="13">
        <v>8.5000000000000006E-2</v>
      </c>
      <c r="AN100" s="14">
        <v>0.2135</v>
      </c>
      <c r="AO100" s="130">
        <v>0.21579999999999999</v>
      </c>
      <c r="AP100" s="29">
        <f>AL100*(1-AM100)*AN100</f>
        <v>33.0145725</v>
      </c>
      <c r="AQ100" s="131">
        <f>AL100*(1-AM100)*AO100</f>
        <v>33.370233000000006</v>
      </c>
      <c r="AR100" s="18">
        <v>1.6</v>
      </c>
      <c r="AS100" s="18">
        <v>475.68</v>
      </c>
      <c r="AT100" s="98">
        <f>AT98+AL100-AS100+AU100</f>
        <v>764.42</v>
      </c>
      <c r="AU100" s="116">
        <v>2.16</v>
      </c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53</v>
      </c>
      <c r="D101" s="33">
        <v>21889</v>
      </c>
      <c r="E101" s="33">
        <v>5</v>
      </c>
      <c r="F101" s="33">
        <v>19101</v>
      </c>
      <c r="G101" s="34">
        <v>1.6</v>
      </c>
      <c r="H101" s="34">
        <v>6.7</v>
      </c>
      <c r="I101" s="33">
        <v>19047</v>
      </c>
      <c r="J101" s="34">
        <v>6.8</v>
      </c>
      <c r="K101" s="33">
        <v>16475</v>
      </c>
      <c r="L101" s="35">
        <v>7.1999999999999995E-2</v>
      </c>
      <c r="M101" s="36">
        <f>ROUND(K101*(1-L101),0)</f>
        <v>15289</v>
      </c>
      <c r="N101" s="37">
        <v>0.63200000000000001</v>
      </c>
      <c r="O101" s="24">
        <f>M101*N101</f>
        <v>9662.6479999999992</v>
      </c>
      <c r="P101" s="35">
        <v>0.24</v>
      </c>
      <c r="Q101" s="24">
        <f>M101*P101</f>
        <v>3669.3599999999997</v>
      </c>
      <c r="R101" s="38">
        <v>0.128</v>
      </c>
      <c r="S101" s="134">
        <v>0.2172</v>
      </c>
      <c r="T101" s="24">
        <f>M101*R101</f>
        <v>1956.992</v>
      </c>
      <c r="U101" s="27">
        <v>0.22900000000000001</v>
      </c>
      <c r="V101" s="24">
        <f>M101*U101</f>
        <v>3501.181</v>
      </c>
      <c r="W101" s="38">
        <v>0.45300000000000001</v>
      </c>
      <c r="X101" s="24">
        <f>M101*W101</f>
        <v>6925.9170000000004</v>
      </c>
      <c r="Y101" s="38">
        <v>0.41</v>
      </c>
      <c r="Z101" s="24">
        <f>Y101*M101</f>
        <v>6268.49</v>
      </c>
      <c r="AA101" s="146">
        <v>2.5899999999999999E-3</v>
      </c>
      <c r="AB101" s="18">
        <f>M101*AA101</f>
        <v>39.598509999999997</v>
      </c>
      <c r="AC101" s="39">
        <v>2.63E-3</v>
      </c>
      <c r="AD101" s="17">
        <f>M101*AC101</f>
        <v>40.210070000000002</v>
      </c>
      <c r="AE101" s="26">
        <f>IF(M101&gt;0,(AG101+AP101)/M101,0)</f>
        <v>2.740999934593499E-3</v>
      </c>
      <c r="AF101" s="39">
        <v>2.9999999999999997E-4</v>
      </c>
      <c r="AG101" s="36">
        <f>AF101*M101</f>
        <v>4.5866999999999996</v>
      </c>
      <c r="AH101" s="27">
        <v>0.2145</v>
      </c>
      <c r="AI101" s="40">
        <f>AL101*(1-AM101)*AH101</f>
        <v>34.505327999999999</v>
      </c>
      <c r="AJ101" s="27">
        <f>IF(AND(AH101&gt;0,AF101&gt;0,AC101&gt;0),((AC101-AF101)*AH101)/((AH101-AF101)*AC101),0)</f>
        <v>0.88717235943807182</v>
      </c>
      <c r="AK101" s="28">
        <f t="shared" si="3"/>
        <v>0.89170395668389124</v>
      </c>
      <c r="AL101" s="33">
        <v>176</v>
      </c>
      <c r="AM101" s="35">
        <v>8.5999999999999993E-2</v>
      </c>
      <c r="AN101" s="37">
        <v>0.23200000000000001</v>
      </c>
      <c r="AO101" s="132">
        <v>0.2326</v>
      </c>
      <c r="AP101" s="40">
        <f>AL101*(1-AM101)*AN101</f>
        <v>37.320448000000006</v>
      </c>
      <c r="AQ101" s="133">
        <f>AL101*(1-AM101)*AO101</f>
        <v>37.4169664</v>
      </c>
      <c r="AR101" s="41">
        <v>1.65</v>
      </c>
      <c r="AS101" s="41"/>
      <c r="AT101" s="117">
        <f>AT100+AL101-AS101</f>
        <v>940.42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10" t="s">
        <v>52</v>
      </c>
      <c r="D102" s="42">
        <v>16600</v>
      </c>
      <c r="E102" s="42">
        <v>4</v>
      </c>
      <c r="F102" s="42">
        <v>19128</v>
      </c>
      <c r="G102" s="36">
        <v>1.9</v>
      </c>
      <c r="H102" s="36">
        <v>5.7</v>
      </c>
      <c r="I102" s="42">
        <v>19534</v>
      </c>
      <c r="J102" s="36">
        <v>5.8</v>
      </c>
      <c r="K102" s="42">
        <v>16810</v>
      </c>
      <c r="L102" s="38">
        <v>7.3999999999999996E-2</v>
      </c>
      <c r="M102" s="36">
        <f>ROUND(K102*(1-L102),0)</f>
        <v>15566</v>
      </c>
      <c r="N102" s="27">
        <v>0.72199999999999998</v>
      </c>
      <c r="O102" s="24">
        <f>M102*N102</f>
        <v>11238.652</v>
      </c>
      <c r="P102" s="38">
        <v>0.17599999999999999</v>
      </c>
      <c r="Q102" s="24">
        <f>M102*P102</f>
        <v>2739.616</v>
      </c>
      <c r="R102" s="38">
        <v>0.10199999999999999</v>
      </c>
      <c r="S102" s="134">
        <v>0.2248</v>
      </c>
      <c r="T102" s="24">
        <f>M102*R102</f>
        <v>1587.732</v>
      </c>
      <c r="U102" s="27">
        <v>0.24099999999999999</v>
      </c>
      <c r="V102" s="24">
        <f>M102*U102</f>
        <v>3751.4059999999999</v>
      </c>
      <c r="W102" s="38">
        <v>0.47199999999999998</v>
      </c>
      <c r="X102" s="24">
        <f>M102*W102</f>
        <v>7347.152</v>
      </c>
      <c r="Y102" s="38">
        <v>0.42</v>
      </c>
      <c r="Z102" s="24">
        <f>Y102*M102</f>
        <v>6537.7199999999993</v>
      </c>
      <c r="AA102" s="147">
        <v>2.5400000000000002E-3</v>
      </c>
      <c r="AB102" s="148">
        <f>M102*AA102</f>
        <v>39.537640000000003</v>
      </c>
      <c r="AC102" s="46">
        <v>2.6099999999999999E-3</v>
      </c>
      <c r="AD102" s="17">
        <f>M102*AC102</f>
        <v>40.62726</v>
      </c>
      <c r="AE102" s="26">
        <f>IF(M102&gt;0,(AG102+AP102)/M102,0)</f>
        <v>2.6154929975587818E-3</v>
      </c>
      <c r="AF102" s="46">
        <v>2.9E-4</v>
      </c>
      <c r="AG102" s="36">
        <f>AF102*M102</f>
        <v>4.5141400000000003</v>
      </c>
      <c r="AH102" s="27">
        <v>0.20810000000000001</v>
      </c>
      <c r="AI102" s="40">
        <f>AL102*(1-AM102)*AH102</f>
        <v>33.629168100000001</v>
      </c>
      <c r="AJ102" s="27">
        <f>IF(AND(AH102&gt;0,AF102&gt;0,AC102&gt;0),((AC102-AF102)*AH102)/((AH102-AF102)*AC102),0)</f>
        <v>0.89012933823096962</v>
      </c>
      <c r="AK102" s="28">
        <f t="shared" si="3"/>
        <v>0.890274829809378</v>
      </c>
      <c r="AL102" s="42">
        <v>177</v>
      </c>
      <c r="AM102" s="38">
        <v>8.6999999999999994E-2</v>
      </c>
      <c r="AN102" s="27">
        <v>0.224</v>
      </c>
      <c r="AO102" s="134">
        <v>0.22939999999999999</v>
      </c>
      <c r="AP102" s="40">
        <f>AL102*(1-AM102)*AN102</f>
        <v>36.198624000000002</v>
      </c>
      <c r="AQ102" s="135">
        <f>AL102*(1-AM102)*AO102</f>
        <v>37.071269399999998</v>
      </c>
      <c r="AR102" s="17">
        <v>1.6</v>
      </c>
      <c r="AS102" s="17"/>
      <c r="AT102" s="117">
        <f>AT101+AL102-AS102</f>
        <v>1117.42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>SUM(D100:D102)</f>
        <v>44384</v>
      </c>
      <c r="E103" s="50"/>
      <c r="F103" s="50">
        <f>SUM(F100:F102)</f>
        <v>52268</v>
      </c>
      <c r="G103" s="51"/>
      <c r="H103" s="51"/>
      <c r="I103" s="50">
        <f>SUM(I100:I102)</f>
        <v>52933</v>
      </c>
      <c r="J103" s="51"/>
      <c r="K103" s="50">
        <f>SUM(K100:K102)</f>
        <v>49809</v>
      </c>
      <c r="L103" s="20">
        <f>IF(K103&gt;0,(K100*L100+K101*L101+K102*L102)/K103,0)</f>
        <v>7.3338472966732904E-2</v>
      </c>
      <c r="M103" s="51">
        <f>M100+M101+M102</f>
        <v>46156</v>
      </c>
      <c r="N103" s="52">
        <f>IF(M103&gt;0,O103/M103,0)</f>
        <v>0.67892759337897568</v>
      </c>
      <c r="O103" s="53">
        <f>O100+O101+O102</f>
        <v>31336.582000000002</v>
      </c>
      <c r="P103" s="20">
        <f>IF(M103&gt;0,Q103/M103,0)</f>
        <v>0.20184084409394226</v>
      </c>
      <c r="Q103" s="53">
        <f>Q100+Q101+Q102</f>
        <v>9316.1659999999993</v>
      </c>
      <c r="R103" s="20">
        <f>IF(M103&gt;0,T103/M103,0)</f>
        <v>0.11923156252708207</v>
      </c>
      <c r="S103" s="136"/>
      <c r="T103" s="53">
        <f>T100+T101+T102</f>
        <v>5503.2520000000004</v>
      </c>
      <c r="U103" s="20">
        <f>IF(M103&gt;0,V103/M103,0)</f>
        <v>0.23205245255221427</v>
      </c>
      <c r="V103" s="53">
        <f>V100+V101+V102</f>
        <v>10710.613000000001</v>
      </c>
      <c r="W103" s="20">
        <f>IF(M103&gt;0,X103/M103,0)</f>
        <v>0.46603782823468243</v>
      </c>
      <c r="X103" s="53">
        <f>X100+X101+X102</f>
        <v>21510.442000000003</v>
      </c>
      <c r="Y103" s="20">
        <f>IF(M103&gt;0,Z103/M103,0)</f>
        <v>0.41668753791489727</v>
      </c>
      <c r="Z103" s="53">
        <f>Z100+Z101+Z102</f>
        <v>19232.629999999997</v>
      </c>
      <c r="AA103" s="152">
        <f>IF(M103&gt;0,AB103/M103,0)</f>
        <v>2.5797677441719391E-3</v>
      </c>
      <c r="AB103" s="55">
        <f>SUM(AB100:AB102)</f>
        <v>119.07176000000001</v>
      </c>
      <c r="AC103" s="54">
        <f>IF(M103&gt;0,AD103/M103,0)</f>
        <v>2.626570110061531E-3</v>
      </c>
      <c r="AD103" s="55">
        <f>SUM(AD100:AD102)</f>
        <v>121.23197000000002</v>
      </c>
      <c r="AE103" s="54">
        <f>IF(M103&gt;0,(AE100*M100+AE101*M101+AE102*M102)/M103,0)</f>
        <v>2.6080638378542334E-3</v>
      </c>
      <c r="AF103" s="54">
        <f>IF(K103&gt;0,(K100*AF100+K101*AF101+K102*AF102)/K103,0)</f>
        <v>2.9994258065811402E-4</v>
      </c>
      <c r="AG103" s="51">
        <f>SUM(AG100:AG102)</f>
        <v>13.844149999999999</v>
      </c>
      <c r="AH103" s="52">
        <f>IF(K103&gt;0,(K100*AH100+K101*AH101+K102*AH102)/K103,0)</f>
        <v>0.20908894577285231</v>
      </c>
      <c r="AI103" s="57">
        <f>SUM(AI100:AI102)</f>
        <v>99.788280600000007</v>
      </c>
      <c r="AJ103" s="52">
        <f>IF(AND(AD103&gt;0),((AD100*AJ100+AD101*AJ101+AD102*AJ102)/AD103),0)</f>
        <v>0.88707773534884005</v>
      </c>
      <c r="AK103" s="56">
        <f t="shared" si="3"/>
        <v>0.88618523678225591</v>
      </c>
      <c r="AL103" s="50">
        <f>SUM(AL100:AL102)</f>
        <v>522</v>
      </c>
      <c r="AM103" s="20">
        <f>IF(AL103&gt;0,(AM100*AL100+AM101*AL101+AM102*AL102)/AL103,0)</f>
        <v>8.6015325670498077E-2</v>
      </c>
      <c r="AN103" s="52">
        <f>IF(K103&gt;0,(AN100*K100+AN101*K101+AN102*K102)/K103,0)</f>
        <v>0.22316276174988459</v>
      </c>
      <c r="AO103" s="136">
        <f>IF(L103&gt;0,(AO100*K100+AO101*K101+AO102*K102)/K103,0)</f>
        <v>0.2259466803188179</v>
      </c>
      <c r="AP103" s="57">
        <f>SUM(AP100:AP102)</f>
        <v>106.53364450000001</v>
      </c>
      <c r="AQ103" s="137">
        <f>SUM(AQ100:AQ102)</f>
        <v>107.8584688</v>
      </c>
      <c r="AR103" s="55"/>
      <c r="AS103" s="55">
        <f>SUM(AS100:AS102)</f>
        <v>475.68</v>
      </c>
      <c r="AT103" s="118"/>
      <c r="AU103" s="103">
        <f>AT102</f>
        <v>1117.42</v>
      </c>
      <c r="AV103" s="50">
        <f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45" t="s">
        <v>48</v>
      </c>
      <c r="D104" s="11">
        <v>18600</v>
      </c>
      <c r="E104" s="11">
        <v>1</v>
      </c>
      <c r="F104" s="11">
        <v>18694</v>
      </c>
      <c r="G104" s="12">
        <v>3.2</v>
      </c>
      <c r="H104" s="12">
        <v>5.7</v>
      </c>
      <c r="I104" s="11">
        <v>18508</v>
      </c>
      <c r="J104" s="12">
        <v>5.6</v>
      </c>
      <c r="K104" s="11">
        <v>16765</v>
      </c>
      <c r="L104" s="13">
        <v>7.1999999999999995E-2</v>
      </c>
      <c r="M104" s="23">
        <f>ROUND(K104*(1-L104),0)</f>
        <v>15558</v>
      </c>
      <c r="N104" s="14">
        <v>0.78900000000000003</v>
      </c>
      <c r="O104" s="24">
        <f>M104*N104</f>
        <v>12275.262000000001</v>
      </c>
      <c r="P104" s="13">
        <v>0.14499999999999999</v>
      </c>
      <c r="Q104" s="24">
        <f>M104*P104</f>
        <v>2255.91</v>
      </c>
      <c r="R104" s="15">
        <v>6.6000000000000003E-2</v>
      </c>
      <c r="S104" s="143">
        <v>0.2203</v>
      </c>
      <c r="T104" s="24">
        <f>M104*R104</f>
        <v>1026.828</v>
      </c>
      <c r="U104" s="25">
        <v>0.247</v>
      </c>
      <c r="V104" s="24">
        <f>M104*U104</f>
        <v>3842.826</v>
      </c>
      <c r="W104" s="15">
        <v>0.47699999999999998</v>
      </c>
      <c r="X104" s="24">
        <f>M104*W104</f>
        <v>7421.1659999999993</v>
      </c>
      <c r="Y104" s="15">
        <v>0.41</v>
      </c>
      <c r="Z104" s="24">
        <f>Y104*M104</f>
        <v>6378.78</v>
      </c>
      <c r="AA104" s="145">
        <v>2.63E-3</v>
      </c>
      <c r="AB104" s="18">
        <f>M104*AA104</f>
        <v>40.917540000000002</v>
      </c>
      <c r="AC104" s="16">
        <v>2.6199999999999999E-3</v>
      </c>
      <c r="AD104" s="17">
        <f>M104*AC104</f>
        <v>40.761960000000002</v>
      </c>
      <c r="AE104" s="26">
        <f>IF(M104&gt;0,(AG104+AP104)/M104,0)</f>
        <v>2.415916853065947E-3</v>
      </c>
      <c r="AF104" s="16">
        <v>3.1E-4</v>
      </c>
      <c r="AG104" s="23">
        <f>AF104*M104</f>
        <v>4.8229800000000003</v>
      </c>
      <c r="AH104" s="114">
        <v>0.2145</v>
      </c>
      <c r="AI104" s="29">
        <f>AL104*(1-AM104)*AH104</f>
        <v>32.223048000000006</v>
      </c>
      <c r="AJ104" s="27">
        <f>IF(AND(AH104&gt;0,AF104&gt;0,AC104&gt;0),((AC104-AF104)*AH104)/((AH104-AF104)*AC104),0)</f>
        <v>0.88295545547240106</v>
      </c>
      <c r="AK104" s="59">
        <f t="shared" si="3"/>
        <v>0.87292507204203629</v>
      </c>
      <c r="AL104" s="11">
        <v>164</v>
      </c>
      <c r="AM104" s="13">
        <v>8.4000000000000005E-2</v>
      </c>
      <c r="AN104" s="14">
        <v>0.21809999999999999</v>
      </c>
      <c r="AO104" s="130">
        <v>0.22620000000000001</v>
      </c>
      <c r="AP104" s="29">
        <f>AL104*(1-AM104)*AN104</f>
        <v>32.7638544</v>
      </c>
      <c r="AQ104" s="131">
        <f>AL104*(1-AM104)*AO104</f>
        <v>33.980668800000004</v>
      </c>
      <c r="AR104" s="18">
        <v>1.6</v>
      </c>
      <c r="AS104" s="18"/>
      <c r="AT104" s="98">
        <f>AT102+AL104-AS104</f>
        <v>1281.42</v>
      </c>
      <c r="AU104" s="99"/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10" t="s">
        <v>50</v>
      </c>
      <c r="D105" s="33">
        <v>21000</v>
      </c>
      <c r="E105" s="33">
        <v>2</v>
      </c>
      <c r="F105" s="33">
        <v>18308</v>
      </c>
      <c r="G105" s="34">
        <v>1.4</v>
      </c>
      <c r="H105" s="34">
        <v>5.9</v>
      </c>
      <c r="I105" s="33">
        <v>17892</v>
      </c>
      <c r="J105" s="34">
        <v>5.3</v>
      </c>
      <c r="K105" s="33">
        <v>16811</v>
      </c>
      <c r="L105" s="35">
        <v>6.9000000000000006E-2</v>
      </c>
      <c r="M105" s="36">
        <f>ROUND(K105*(1-L105),0)</f>
        <v>15651</v>
      </c>
      <c r="N105" s="37">
        <v>0.59499999999999997</v>
      </c>
      <c r="O105" s="24">
        <f>M105*N105</f>
        <v>9312.3449999999993</v>
      </c>
      <c r="P105" s="35">
        <v>0.28799999999999998</v>
      </c>
      <c r="Q105" s="24">
        <f>M105*P105</f>
        <v>4507.4879999999994</v>
      </c>
      <c r="R105" s="38">
        <v>0.11700000000000001</v>
      </c>
      <c r="S105" s="134">
        <v>0.23069999999999999</v>
      </c>
      <c r="T105" s="24">
        <f>M105*R105</f>
        <v>1831.1670000000001</v>
      </c>
      <c r="U105" s="27">
        <v>0.26</v>
      </c>
      <c r="V105" s="24">
        <f>M105*U105</f>
        <v>4069.26</v>
      </c>
      <c r="W105" s="38">
        <v>0.45700000000000002</v>
      </c>
      <c r="X105" s="24">
        <f>M105*W105</f>
        <v>7152.5070000000005</v>
      </c>
      <c r="Y105" s="38">
        <v>0.42</v>
      </c>
      <c r="Z105" s="24">
        <f>Y105*M105</f>
        <v>6573.42</v>
      </c>
      <c r="AA105" s="146">
        <v>2.48E-3</v>
      </c>
      <c r="AB105" s="18">
        <f>M105*AA105</f>
        <v>38.814480000000003</v>
      </c>
      <c r="AC105" s="39">
        <v>2.5899999999999999E-3</v>
      </c>
      <c r="AD105" s="17">
        <f>M105*AC105</f>
        <v>40.536089999999994</v>
      </c>
      <c r="AE105" s="26">
        <f>IF(M105&gt;0,(AG105+AP105)/M105,0)</f>
        <v>2.662378097246182E-3</v>
      </c>
      <c r="AF105" s="39">
        <v>3.2000000000000003E-4</v>
      </c>
      <c r="AG105" s="36">
        <f>AF105*M105</f>
        <v>5.0083200000000003</v>
      </c>
      <c r="AH105" s="27">
        <v>0.2049</v>
      </c>
      <c r="AI105" s="40">
        <f>AL105*(1-AM105)*AH105</f>
        <v>33.445007400000001</v>
      </c>
      <c r="AJ105" s="27">
        <f>IF(AND(AH105&gt;0,AF105&gt;0,AC105&gt;0),((AC105-AF105)*AH105)/((AH105-AF105)*AC105),0)</f>
        <v>0.87781879892545633</v>
      </c>
      <c r="AK105" s="28">
        <f t="shared" si="3"/>
        <v>0.88106200111136268</v>
      </c>
      <c r="AL105" s="33">
        <v>178</v>
      </c>
      <c r="AM105" s="35">
        <v>8.3000000000000004E-2</v>
      </c>
      <c r="AN105" s="37">
        <v>0.22459999999999999</v>
      </c>
      <c r="AO105" s="132">
        <v>0.2263</v>
      </c>
      <c r="AP105" s="40">
        <f>AL105*(1-AM105)*AN105</f>
        <v>36.660559599999999</v>
      </c>
      <c r="AQ105" s="133">
        <f>AL105*(1-AM105)*AO105</f>
        <v>36.938043800000003</v>
      </c>
      <c r="AR105" s="41">
        <v>1.55</v>
      </c>
      <c r="AS105" s="41"/>
      <c r="AT105" s="117">
        <f>AT104+AL105-AS105</f>
        <v>1459.42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45" t="s">
        <v>52</v>
      </c>
      <c r="D106" s="42">
        <v>16400</v>
      </c>
      <c r="E106" s="42">
        <v>3</v>
      </c>
      <c r="F106" s="42">
        <v>18215</v>
      </c>
      <c r="G106" s="36">
        <v>0.8</v>
      </c>
      <c r="H106" s="36">
        <v>4.3</v>
      </c>
      <c r="I106" s="42">
        <v>18242</v>
      </c>
      <c r="J106" s="36">
        <v>4.9000000000000004</v>
      </c>
      <c r="K106" s="42">
        <v>16908</v>
      </c>
      <c r="L106" s="38">
        <v>7.0000000000000007E-2</v>
      </c>
      <c r="M106" s="36">
        <f>ROUND(K106*(1-L106),0)</f>
        <v>15724</v>
      </c>
      <c r="N106" s="27">
        <v>0.63200000000000001</v>
      </c>
      <c r="O106" s="24">
        <f>M106*N106</f>
        <v>9937.5679999999993</v>
      </c>
      <c r="P106" s="38">
        <v>0.185</v>
      </c>
      <c r="Q106" s="24">
        <f>M106*P106</f>
        <v>2908.94</v>
      </c>
      <c r="R106" s="38">
        <v>0.183</v>
      </c>
      <c r="S106" s="134">
        <v>0.22509999999999999</v>
      </c>
      <c r="T106" s="24">
        <f>M106*R106</f>
        <v>2877.4919999999997</v>
      </c>
      <c r="U106" s="27">
        <v>0.26400000000000001</v>
      </c>
      <c r="V106" s="24">
        <f>M106*U106</f>
        <v>4151.1360000000004</v>
      </c>
      <c r="W106" s="38">
        <v>0.45800000000000002</v>
      </c>
      <c r="X106" s="24">
        <f>M106*W106</f>
        <v>7201.5920000000006</v>
      </c>
      <c r="Y106" s="38">
        <v>0.43</v>
      </c>
      <c r="Z106" s="24">
        <f>Y106*M106</f>
        <v>6761.32</v>
      </c>
      <c r="AA106" s="147">
        <v>2.3500000000000001E-3</v>
      </c>
      <c r="AB106" s="148">
        <f>M106*AA106</f>
        <v>36.9514</v>
      </c>
      <c r="AC106" s="46">
        <v>2.48E-3</v>
      </c>
      <c r="AD106" s="17">
        <f>M106*AC106</f>
        <v>38.995519999999999</v>
      </c>
      <c r="AE106" s="26">
        <f>IF(M106&gt;0,(AG106+AP106)/M106,0)</f>
        <v>2.2507784278809465E-3</v>
      </c>
      <c r="AF106" s="46">
        <v>3.3E-4</v>
      </c>
      <c r="AG106" s="36">
        <f>AF106*M106</f>
        <v>5.1889199999999995</v>
      </c>
      <c r="AH106" s="27">
        <v>0.21260000000000001</v>
      </c>
      <c r="AI106" s="40">
        <f>AL106*(1-AM106)*AH106</f>
        <v>31.124640000000003</v>
      </c>
      <c r="AJ106" s="27">
        <f>IF(AND(AH106&gt;0,AF106&gt;0,AC106&gt;0),((AC106-AF106)*AH106)/((AH106-AF106)*AC106),0)</f>
        <v>0.86828324243165655</v>
      </c>
      <c r="AK106" s="28">
        <f t="shared" si="3"/>
        <v>0.85475132841579371</v>
      </c>
      <c r="AL106" s="42">
        <v>160</v>
      </c>
      <c r="AM106" s="38">
        <v>8.5000000000000006E-2</v>
      </c>
      <c r="AN106" s="27">
        <v>0.20630000000000001</v>
      </c>
      <c r="AO106" s="134">
        <v>0.21579999999999999</v>
      </c>
      <c r="AP106" s="40">
        <f>AL106*(1-AM106)*AN106</f>
        <v>30.202320000000004</v>
      </c>
      <c r="AQ106" s="135">
        <f>AL106*(1-AM106)*AO106</f>
        <v>31.593119999999999</v>
      </c>
      <c r="AR106" s="17">
        <v>1.55</v>
      </c>
      <c r="AS106" s="17"/>
      <c r="AT106" s="117">
        <f>AT105+AL106-AS106</f>
        <v>1619.42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>SUM(D104:D106)</f>
        <v>56000</v>
      </c>
      <c r="E107" s="50"/>
      <c r="F107" s="50">
        <f>SUM(F104:F106)</f>
        <v>55217</v>
      </c>
      <c r="G107" s="51"/>
      <c r="H107" s="51"/>
      <c r="I107" s="50">
        <f>SUM(I104:I106)</f>
        <v>54642</v>
      </c>
      <c r="J107" s="51"/>
      <c r="K107" s="50">
        <f>SUM(K104:K106)</f>
        <v>50484</v>
      </c>
      <c r="L107" s="20">
        <f>IF(K107&gt;0,(K104*L104+K105*L105+K106*L106)/K107,0)</f>
        <v>7.0331174233420488E-2</v>
      </c>
      <c r="M107" s="51">
        <f>M104+M105+M106</f>
        <v>46933</v>
      </c>
      <c r="N107" s="52">
        <f>IF(M107&gt;0,O107/M107,0)</f>
        <v>0.67170594251379623</v>
      </c>
      <c r="O107" s="53">
        <f>O104+O105+O106</f>
        <v>31525.174999999999</v>
      </c>
      <c r="P107" s="20">
        <f>IF(M107&gt;0,Q107/M107,0)</f>
        <v>0.20608821085377027</v>
      </c>
      <c r="Q107" s="53">
        <f>Q104+Q105+Q106</f>
        <v>9672.3379999999997</v>
      </c>
      <c r="R107" s="20">
        <f>IF(M107&gt;0,T107/M107,0)</f>
        <v>0.12220584663243345</v>
      </c>
      <c r="S107" s="136"/>
      <c r="T107" s="53">
        <f>T104+T105+T106</f>
        <v>5735.4869999999992</v>
      </c>
      <c r="U107" s="20">
        <f>IF(M107&gt;0,V107/M107,0)</f>
        <v>0.25703070334306355</v>
      </c>
      <c r="V107" s="53">
        <f>V104+V105+V106</f>
        <v>12063.222000000002</v>
      </c>
      <c r="W107" s="20">
        <f>IF(M107&gt;0,X107/M107,0)</f>
        <v>0.46396490742121749</v>
      </c>
      <c r="X107" s="53">
        <f>X104+X105+X106</f>
        <v>21775.264999999999</v>
      </c>
      <c r="Y107" s="20">
        <f>IF(M107&gt;0,Z107/M107,0)</f>
        <v>0.42003536956938614</v>
      </c>
      <c r="Z107" s="53">
        <f>Z104+Z105+Z106</f>
        <v>19713.52</v>
      </c>
      <c r="AA107" s="152">
        <f>IF(M107&gt;0,AB107/M107,0)</f>
        <v>2.4861700722306271E-3</v>
      </c>
      <c r="AB107" s="55">
        <f>SUM(AB104:AB106)</f>
        <v>116.68342000000001</v>
      </c>
      <c r="AC107" s="54">
        <f>IF(M107&gt;0,AD107/M107,0)</f>
        <v>2.5630914282061658E-3</v>
      </c>
      <c r="AD107" s="55">
        <f>SUM(AD104:AD106)</f>
        <v>120.29356999999999</v>
      </c>
      <c r="AE107" s="54">
        <f>IF(M107&gt;0,(AE104*M104+AE105*M105+AE106*M106)/M107,0)</f>
        <v>2.4427791532610314E-3</v>
      </c>
      <c r="AF107" s="54">
        <f>IF(K107&gt;0,(K104*AF104+K105*AF105+K106*AF106)/K107,0)</f>
        <v>3.2002832580619607E-4</v>
      </c>
      <c r="AG107" s="51">
        <f>SUM(AG104:AG106)</f>
        <v>15.02022</v>
      </c>
      <c r="AH107" s="52">
        <f>IF(K107&gt;0,(K104*AH104+K105*AH105+K106*AH106)/K107,0)</f>
        <v>0.21066688851913476</v>
      </c>
      <c r="AI107" s="57">
        <f>SUM(AI104:AI106)</f>
        <v>96.792695400000014</v>
      </c>
      <c r="AJ107" s="52">
        <f>IF(AND(AD107&gt;0),((AD104*AJ104+AD105*AJ105+AD106*AJ106)/AD107),0)</f>
        <v>0.87646823799967455</v>
      </c>
      <c r="AK107" s="56">
        <f t="shared" si="3"/>
        <v>0.87027762188199764</v>
      </c>
      <c r="AL107" s="50">
        <f>SUM(AL104:AL106)</f>
        <v>502</v>
      </c>
      <c r="AM107" s="20">
        <f>IF(AL107&gt;0,(AM104*AL104+AM105*AL105+AM106*AL106)/AL107,0)</f>
        <v>8.3964143426294838E-2</v>
      </c>
      <c r="AN107" s="52">
        <f>IF(K107&gt;0,(AN104*K104+AN105*K105+AN106*K106)/K107,0)</f>
        <v>0.21631244552729575</v>
      </c>
      <c r="AO107" s="136">
        <f>IF(L107&gt;0,(AO104*K104+AO105*K105+AO106*K106)/K107,0)</f>
        <v>0.22275015252357183</v>
      </c>
      <c r="AP107" s="57">
        <f>SUM(AP104:AP106)</f>
        <v>99.626733999999999</v>
      </c>
      <c r="AQ107" s="137">
        <f>SUM(AQ104:AQ106)</f>
        <v>102.51183260000001</v>
      </c>
      <c r="AR107" s="55"/>
      <c r="AS107" s="55">
        <f>SUM(AS104:AS106)</f>
        <v>0</v>
      </c>
      <c r="AT107" s="102"/>
      <c r="AU107" s="103">
        <f>AT106</f>
        <v>1619.42</v>
      </c>
      <c r="AV107" s="50">
        <f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45" t="s">
        <v>48</v>
      </c>
      <c r="D108" s="11">
        <v>14000</v>
      </c>
      <c r="E108" s="11">
        <v>1</v>
      </c>
      <c r="F108" s="11">
        <v>17892</v>
      </c>
      <c r="G108" s="12">
        <v>0.9</v>
      </c>
      <c r="H108" s="12">
        <v>3.6</v>
      </c>
      <c r="I108" s="11">
        <v>17892</v>
      </c>
      <c r="J108" s="12">
        <v>4.5999999999999996</v>
      </c>
      <c r="K108" s="11">
        <v>16448</v>
      </c>
      <c r="L108" s="13">
        <v>7.3999999999999996E-2</v>
      </c>
      <c r="M108" s="23">
        <f>ROUND(K108*(1-L108),0)</f>
        <v>15231</v>
      </c>
      <c r="N108" s="14">
        <v>0.60599999999999998</v>
      </c>
      <c r="O108" s="24">
        <f>M108*N108</f>
        <v>9229.985999999999</v>
      </c>
      <c r="P108" s="13">
        <v>0.308</v>
      </c>
      <c r="Q108" s="24">
        <f>M108*P108</f>
        <v>4691.1480000000001</v>
      </c>
      <c r="R108" s="15">
        <v>8.5999999999999993E-2</v>
      </c>
      <c r="S108" s="143">
        <v>0.2286</v>
      </c>
      <c r="T108" s="24">
        <f>M108*R108</f>
        <v>1309.866</v>
      </c>
      <c r="U108" s="25">
        <v>0.26</v>
      </c>
      <c r="V108" s="24">
        <f>M108*U108</f>
        <v>3960.06</v>
      </c>
      <c r="W108" s="15">
        <v>0.46100000000000002</v>
      </c>
      <c r="X108" s="24">
        <f>M108*W108</f>
        <v>7021.491</v>
      </c>
      <c r="Y108" s="15">
        <v>0.41</v>
      </c>
      <c r="Z108" s="24">
        <f>Y108*M108</f>
        <v>6244.71</v>
      </c>
      <c r="AA108" s="145">
        <v>2.33E-3</v>
      </c>
      <c r="AB108" s="18">
        <f>M108*AA108</f>
        <v>35.488230000000001</v>
      </c>
      <c r="AC108" s="16">
        <v>2.3999999999999998E-3</v>
      </c>
      <c r="AD108" s="17">
        <f>M108*AC108</f>
        <v>36.554399999999994</v>
      </c>
      <c r="AE108" s="26">
        <f>IF(M108&gt;0,(AG108+AP108)/M108,0)</f>
        <v>2.3370698969207536E-3</v>
      </c>
      <c r="AF108" s="16">
        <v>3.4000000000000002E-4</v>
      </c>
      <c r="AG108" s="23">
        <f>AF108*M108</f>
        <v>5.1785400000000008</v>
      </c>
      <c r="AH108" s="114">
        <v>0.21060000000000001</v>
      </c>
      <c r="AI108" s="29">
        <f>AL108*(1-AM108)*AH108</f>
        <v>29.643213600000003</v>
      </c>
      <c r="AJ108" s="27">
        <f>IF(AND(AH108&gt;0,AF108&gt;0,AC108&gt;0),((AC108-AF108)*AH108)/((AH108-AF108)*AC108),0)</f>
        <v>0.85972129744126313</v>
      </c>
      <c r="AK108" s="59">
        <f t="shared" si="3"/>
        <v>0.8558652576921113</v>
      </c>
      <c r="AL108" s="11">
        <v>154</v>
      </c>
      <c r="AM108" s="13">
        <v>8.5999999999999993E-2</v>
      </c>
      <c r="AN108" s="14">
        <v>0.21609999999999999</v>
      </c>
      <c r="AO108" s="130">
        <v>0.2301</v>
      </c>
      <c r="AP108" s="29">
        <f>AL108*(1-AM108)*AN108</f>
        <v>30.417371599999999</v>
      </c>
      <c r="AQ108" s="131">
        <f>AL108*(1-AM108)*AO108</f>
        <v>32.387955599999998</v>
      </c>
      <c r="AR108" s="18">
        <v>1.55</v>
      </c>
      <c r="AS108" s="18"/>
      <c r="AT108" s="98">
        <f>AT106+AL108-AS108</f>
        <v>1773.42</v>
      </c>
      <c r="AU108" s="99"/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10" t="s">
        <v>50</v>
      </c>
      <c r="D109" s="33">
        <v>19700</v>
      </c>
      <c r="E109" s="33">
        <v>2</v>
      </c>
      <c r="F109" s="33">
        <v>17135</v>
      </c>
      <c r="G109" s="34">
        <v>1.2</v>
      </c>
      <c r="H109" s="34">
        <v>4.8</v>
      </c>
      <c r="I109" s="33">
        <v>16669</v>
      </c>
      <c r="J109" s="34">
        <v>5.5</v>
      </c>
      <c r="K109" s="33">
        <v>16674</v>
      </c>
      <c r="L109" s="35">
        <v>6.4000000000000001E-2</v>
      </c>
      <c r="M109" s="36">
        <f>ROUND(K109*(1-L109),0)</f>
        <v>15607</v>
      </c>
      <c r="N109" s="37">
        <v>0.51400000000000001</v>
      </c>
      <c r="O109" s="24">
        <f>M109*N109</f>
        <v>8021.9980000000005</v>
      </c>
      <c r="P109" s="35">
        <v>0.44</v>
      </c>
      <c r="Q109" s="24">
        <f>M109*P109</f>
        <v>6867.08</v>
      </c>
      <c r="R109" s="38">
        <v>4.5999999999999999E-2</v>
      </c>
      <c r="S109" s="134">
        <v>0.2253</v>
      </c>
      <c r="T109" s="24">
        <f>M109*R109</f>
        <v>717.92200000000003</v>
      </c>
      <c r="U109" s="27">
        <v>0.26500000000000001</v>
      </c>
      <c r="V109" s="24">
        <f>M109*U109</f>
        <v>4135.8550000000005</v>
      </c>
      <c r="W109" s="38">
        <v>0.45900000000000002</v>
      </c>
      <c r="X109" s="24">
        <f>M109*W109</f>
        <v>7163.6130000000003</v>
      </c>
      <c r="Y109" s="38">
        <v>0.42</v>
      </c>
      <c r="Z109" s="24">
        <f>Y109*M109</f>
        <v>6554.94</v>
      </c>
      <c r="AA109" s="146">
        <v>2.3900000000000002E-3</v>
      </c>
      <c r="AB109" s="18">
        <f>M109*AA109</f>
        <v>37.300730000000001</v>
      </c>
      <c r="AC109" s="39">
        <v>2.4499999999999999E-3</v>
      </c>
      <c r="AD109" s="17">
        <f>M109*AC109</f>
        <v>38.23715</v>
      </c>
      <c r="AE109" s="26">
        <f>IF(M109&gt;0,(AG109+AP109)/M109,0)</f>
        <v>2.4407641058499393E-3</v>
      </c>
      <c r="AF109" s="39">
        <v>3.2000000000000003E-4</v>
      </c>
      <c r="AG109" s="36">
        <f>AF109*M109</f>
        <v>4.9942400000000005</v>
      </c>
      <c r="AH109" s="27">
        <v>0.20699999999999999</v>
      </c>
      <c r="AI109" s="40">
        <f>AL109*(1-AM109)*AH109</f>
        <v>31.734342000000002</v>
      </c>
      <c r="AJ109" s="27">
        <f>IF(AND(AH109&gt;0,AF109&gt;0,AC109&gt;0),((AC109-AF109)*AH109)/((AH109-AF109)*AC109),0)</f>
        <v>0.8707338170414286</v>
      </c>
      <c r="AK109" s="28">
        <f t="shared" si="3"/>
        <v>0.87018327359369851</v>
      </c>
      <c r="AL109" s="33">
        <v>167</v>
      </c>
      <c r="AM109" s="35">
        <v>8.2000000000000003E-2</v>
      </c>
      <c r="AN109" s="37">
        <v>0.21590000000000001</v>
      </c>
      <c r="AO109" s="132">
        <v>0.219</v>
      </c>
      <c r="AP109" s="40">
        <f>AL109*(1-AM109)*AN109</f>
        <v>33.098765400000005</v>
      </c>
      <c r="AQ109" s="133">
        <f>AL109*(1-AM109)*AO109</f>
        <v>33.574014000000005</v>
      </c>
      <c r="AR109" s="41">
        <v>1.55</v>
      </c>
      <c r="AS109" s="41"/>
      <c r="AT109" s="117">
        <f>AT108+AL109-AS109</f>
        <v>1940.42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10" t="s">
        <v>51</v>
      </c>
      <c r="D110" s="42">
        <v>16100</v>
      </c>
      <c r="E110" s="42">
        <v>1</v>
      </c>
      <c r="F110" s="42">
        <v>16311</v>
      </c>
      <c r="G110" s="36">
        <v>0.9</v>
      </c>
      <c r="H110" s="36">
        <v>5</v>
      </c>
      <c r="I110" s="42">
        <v>16638</v>
      </c>
      <c r="J110" s="36">
        <v>5.0999999999999996</v>
      </c>
      <c r="K110" s="42">
        <v>16676</v>
      </c>
      <c r="L110" s="38">
        <v>7.5999999999999998E-2</v>
      </c>
      <c r="M110" s="36">
        <f>ROUND(K110*(1-L110),0)</f>
        <v>15409</v>
      </c>
      <c r="N110" s="27">
        <v>0.56999999999999995</v>
      </c>
      <c r="O110" s="24">
        <f>M110*N110</f>
        <v>8783.1299999999992</v>
      </c>
      <c r="P110" s="38">
        <v>0.34699999999999998</v>
      </c>
      <c r="Q110" s="24">
        <f>M110*P110</f>
        <v>5346.9229999999998</v>
      </c>
      <c r="R110" s="38">
        <v>8.3000000000000004E-2</v>
      </c>
      <c r="S110" s="134">
        <v>0.22140000000000001</v>
      </c>
      <c r="T110" s="24">
        <f>M110*R110</f>
        <v>1278.9470000000001</v>
      </c>
      <c r="U110" s="27">
        <v>0.23899999999999999</v>
      </c>
      <c r="V110" s="24">
        <f>M110*U110</f>
        <v>3682.7509999999997</v>
      </c>
      <c r="W110" s="38">
        <v>0.48899999999999999</v>
      </c>
      <c r="X110" s="24">
        <f>M110*W110</f>
        <v>7535.0010000000002</v>
      </c>
      <c r="Y110" s="38">
        <v>0.42</v>
      </c>
      <c r="Z110" s="24">
        <f>Y110*M110</f>
        <v>6471.78</v>
      </c>
      <c r="AA110" s="147">
        <v>2.3700000000000001E-3</v>
      </c>
      <c r="AB110" s="148">
        <f>M110*AA110</f>
        <v>36.519330000000004</v>
      </c>
      <c r="AC110" s="46">
        <v>2.5100000000000001E-3</v>
      </c>
      <c r="AD110" s="17">
        <f>M110*AC110</f>
        <v>38.676590000000004</v>
      </c>
      <c r="AE110" s="26">
        <f>IF(M110&gt;0,(AG110+AP110)/M110,0)</f>
        <v>2.6412743980790453E-3</v>
      </c>
      <c r="AF110" s="46">
        <v>3.1E-4</v>
      </c>
      <c r="AG110" s="36">
        <f>AF110*M110</f>
        <v>4.7767900000000001</v>
      </c>
      <c r="AH110" s="27">
        <v>0.20610000000000001</v>
      </c>
      <c r="AI110" s="40">
        <f>AL110*(1-AM110)*AH110</f>
        <v>34.661279700000009</v>
      </c>
      <c r="AJ110" s="27">
        <f>IF(AND(AH110&gt;0,AF110&gt;0,AC110&gt;0),((AC110-AF110)*AH110)/((AH110-AF110)*AC110),0)</f>
        <v>0.87781436574514438</v>
      </c>
      <c r="AK110" s="28">
        <f t="shared" si="3"/>
        <v>0.88391524982769376</v>
      </c>
      <c r="AL110" s="42">
        <v>183</v>
      </c>
      <c r="AM110" s="38">
        <v>8.1000000000000003E-2</v>
      </c>
      <c r="AN110" s="27">
        <v>0.21360000000000001</v>
      </c>
      <c r="AO110" s="134">
        <v>0.2122</v>
      </c>
      <c r="AP110" s="40">
        <f>AL110*(1-AM110)*AN110</f>
        <v>35.922607200000009</v>
      </c>
      <c r="AQ110" s="135">
        <f>AL110*(1-AM110)*AO110</f>
        <v>35.687159400000006</v>
      </c>
      <c r="AR110" s="17">
        <v>1.6</v>
      </c>
      <c r="AS110" s="17"/>
      <c r="AT110" s="117">
        <f>AT109+AL110-AS110</f>
        <v>2123.42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>SUM(D108:D110)</f>
        <v>49800</v>
      </c>
      <c r="E111" s="50"/>
      <c r="F111" s="50">
        <f>SUM(F108:F110)</f>
        <v>51338</v>
      </c>
      <c r="G111" s="51"/>
      <c r="H111" s="51"/>
      <c r="I111" s="50">
        <f>SUM(I108:I110)</f>
        <v>51199</v>
      </c>
      <c r="J111" s="51"/>
      <c r="K111" s="50">
        <f>SUM(K108:K110)</f>
        <v>49798</v>
      </c>
      <c r="L111" s="20">
        <f>IF(K111&gt;0,(K108*L108+K109*L109+K110*L110)/K111,0)</f>
        <v>7.1321418530864683E-2</v>
      </c>
      <c r="M111" s="51">
        <f>M108+M109+M110</f>
        <v>46247</v>
      </c>
      <c r="N111" s="52">
        <f>IF(M111&gt;0,O111/M111,0)</f>
        <v>0.56295789997189005</v>
      </c>
      <c r="O111" s="53">
        <f>O108+O109+O110</f>
        <v>26035.114000000001</v>
      </c>
      <c r="P111" s="20">
        <f>IF(M111&gt;0,Q111/M111,0)</f>
        <v>0.36554048911280729</v>
      </c>
      <c r="Q111" s="53">
        <f>Q108+Q109+Q110</f>
        <v>16905.150999999998</v>
      </c>
      <c r="R111" s="20">
        <f>IF(M111&gt;0,T111/M111,0)</f>
        <v>7.1501610915302619E-2</v>
      </c>
      <c r="S111" s="136"/>
      <c r="T111" s="53">
        <f>T108+T109+T110</f>
        <v>3306.7350000000001</v>
      </c>
      <c r="U111" s="20">
        <f>IF(M111&gt;0,V111/M111,0)</f>
        <v>0.25469037991653515</v>
      </c>
      <c r="V111" s="53">
        <f>V108+V109+V110</f>
        <v>11778.666000000001</v>
      </c>
      <c r="W111" s="20">
        <f>IF(M111&gt;0,X111/M111,0)</f>
        <v>0.4696543559582243</v>
      </c>
      <c r="X111" s="53">
        <f>X108+X109+X110</f>
        <v>21720.105</v>
      </c>
      <c r="Y111" s="20">
        <f>IF(M111&gt;0,Z111/M111,0)</f>
        <v>0.41670659718468228</v>
      </c>
      <c r="Z111" s="53">
        <f>Z108+Z109+Z110</f>
        <v>19271.43</v>
      </c>
      <c r="AA111" s="152">
        <f>IF(M111&gt;0,AB111/M111,0)</f>
        <v>2.3635757995113197E-3</v>
      </c>
      <c r="AB111" s="55">
        <f>SUM(AB108:AB110)</f>
        <v>109.30829</v>
      </c>
      <c r="AC111" s="54">
        <f>IF(M111&gt;0,AD111/M111,0)</f>
        <v>2.4535243367137327E-3</v>
      </c>
      <c r="AD111" s="55">
        <f>SUM(AD108:AD110)</f>
        <v>113.46814000000001</v>
      </c>
      <c r="AE111" s="54">
        <f>IF(M111&gt;0,(AE108*M108+AE109*M109+AE110*M110)/M111,0)</f>
        <v>2.4734212857050191E-3</v>
      </c>
      <c r="AF111" s="54">
        <f>IF(K111&gt;0,(K108*AF108+K109*AF109+K110*AF110)/K111,0)</f>
        <v>3.2325715892204509E-4</v>
      </c>
      <c r="AG111" s="51">
        <f>SUM(AG108:AG110)</f>
        <v>14.949570000000001</v>
      </c>
      <c r="AH111" s="52">
        <f>IF(K111&gt;0,(K108*AH108+K109*AH109+K110*AH110)/K111,0)</f>
        <v>0.20788767420378329</v>
      </c>
      <c r="AI111" s="57">
        <f>SUM(AI108:AI110)</f>
        <v>96.038835300000017</v>
      </c>
      <c r="AJ111" s="52">
        <f>IF(AND(AD111&gt;0),((AD108*AJ108+AD109*AJ109+AD110*AJ110)/AD111),0)</f>
        <v>0.86959953769849019</v>
      </c>
      <c r="AK111" s="56">
        <f t="shared" si="3"/>
        <v>0.87061548084976415</v>
      </c>
      <c r="AL111" s="50">
        <f>SUM(AL108:AL110)</f>
        <v>504</v>
      </c>
      <c r="AM111" s="20">
        <f>IF(AL111&gt;0,(AM108*AL108+AM109*AL109+AM110*AL110)/AL111,0)</f>
        <v>8.2859126984126993E-2</v>
      </c>
      <c r="AN111" s="52">
        <f>IF(K111&gt;0,(AN108*K108+AN109*K109+AN110*K110)/K111,0)</f>
        <v>0.21519585123900559</v>
      </c>
      <c r="AO111" s="136">
        <f>IF(L111&gt;0,(AO108*K108+AO109*K109+AO110*K110)/K111,0)</f>
        <v>0.22038913209365837</v>
      </c>
      <c r="AP111" s="57">
        <f>SUM(AP108:AP110)</f>
        <v>99.438744200000002</v>
      </c>
      <c r="AQ111" s="137">
        <f>SUM(AQ108:AQ110)</f>
        <v>101.64912900000002</v>
      </c>
      <c r="AR111" s="55"/>
      <c r="AS111" s="55">
        <f>SUM(AS108:AS110)</f>
        <v>0</v>
      </c>
      <c r="AT111" s="102"/>
      <c r="AU111" s="103">
        <f>AT110</f>
        <v>2123.42</v>
      </c>
      <c r="AV111" s="50">
        <f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45" t="s">
        <v>52</v>
      </c>
      <c r="D112" s="11">
        <v>4337</v>
      </c>
      <c r="E112" s="11">
        <v>1</v>
      </c>
      <c r="F112" s="11">
        <v>11868</v>
      </c>
      <c r="G112" s="12">
        <v>0.5</v>
      </c>
      <c r="H112" s="12">
        <v>5.6</v>
      </c>
      <c r="I112" s="11">
        <v>13103</v>
      </c>
      <c r="J112" s="12">
        <v>6.2</v>
      </c>
      <c r="K112" s="11">
        <v>16819</v>
      </c>
      <c r="L112" s="13">
        <v>7.1999999999999995E-2</v>
      </c>
      <c r="M112" s="23">
        <f>ROUND(K112*(1-L112),0)</f>
        <v>15608</v>
      </c>
      <c r="N112" s="14">
        <v>0.61399999999999999</v>
      </c>
      <c r="O112" s="24">
        <f>M112*N112</f>
        <v>9583.3119999999999</v>
      </c>
      <c r="P112" s="13">
        <v>0.26900000000000002</v>
      </c>
      <c r="Q112" s="24">
        <f>M112*P112</f>
        <v>4198.5520000000006</v>
      </c>
      <c r="R112" s="15">
        <v>0.11700000000000001</v>
      </c>
      <c r="S112" s="143">
        <v>0.2177</v>
      </c>
      <c r="T112" s="24">
        <f>M112*R112</f>
        <v>1826.1360000000002</v>
      </c>
      <c r="U112" s="25">
        <v>0.24299999999999999</v>
      </c>
      <c r="V112" s="24">
        <f>M112*U112</f>
        <v>3792.7439999999997</v>
      </c>
      <c r="W112" s="15">
        <v>0.49199999999999999</v>
      </c>
      <c r="X112" s="24">
        <f>M112*W112</f>
        <v>7679.1359999999995</v>
      </c>
      <c r="Y112" s="15">
        <v>0.43</v>
      </c>
      <c r="Z112" s="24">
        <f>Y112*M112</f>
        <v>6711.44</v>
      </c>
      <c r="AA112" s="145">
        <v>2.3900000000000002E-3</v>
      </c>
      <c r="AB112" s="18">
        <f>M112*AA112</f>
        <v>37.30312</v>
      </c>
      <c r="AC112" s="16">
        <v>2.5799999999999998E-3</v>
      </c>
      <c r="AD112" s="17">
        <f>M112*AC112</f>
        <v>40.268639999999998</v>
      </c>
      <c r="AE112" s="26">
        <f>IF(M112&gt;0,(AG112+AP112)/M112,0)</f>
        <v>2.5765081496668374E-3</v>
      </c>
      <c r="AF112" s="16">
        <v>3.1E-4</v>
      </c>
      <c r="AG112" s="23">
        <f>AF112*M112</f>
        <v>4.8384799999999997</v>
      </c>
      <c r="AH112" s="114">
        <v>0.2147</v>
      </c>
      <c r="AI112" s="29">
        <f>AL112*(1-AM112)*AH112</f>
        <v>33.666462900000006</v>
      </c>
      <c r="AJ112" s="27">
        <f>IF(AND(AH112&gt;0,AF112&gt;0,AC112&gt;0),((AC112-AF112)*AH112)/((AH112-AF112)*AC112),0)</f>
        <v>0.88111718446893306</v>
      </c>
      <c r="AK112" s="59">
        <f t="shared" si="3"/>
        <v>0.88089256571233676</v>
      </c>
      <c r="AL112" s="11">
        <v>171</v>
      </c>
      <c r="AM112" s="13">
        <v>8.3000000000000004E-2</v>
      </c>
      <c r="AN112" s="14">
        <v>0.22559999999999999</v>
      </c>
      <c r="AO112" s="130">
        <v>0.23169999999999999</v>
      </c>
      <c r="AP112" s="29">
        <f>AL112*(1-AM112)*AN112</f>
        <v>35.375659200000001</v>
      </c>
      <c r="AQ112" s="131">
        <f>AL112*(1-AM112)*AO112</f>
        <v>36.332181900000002</v>
      </c>
      <c r="AR112" s="18">
        <v>1.55</v>
      </c>
      <c r="AS112" s="18">
        <v>943.9</v>
      </c>
      <c r="AT112" s="98">
        <f>AT110+AL112-AS112</f>
        <v>1350.52</v>
      </c>
      <c r="AU112" s="99"/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10" t="s">
        <v>53</v>
      </c>
      <c r="D113" s="33">
        <v>20863</v>
      </c>
      <c r="E113" s="33">
        <v>4</v>
      </c>
      <c r="F113" s="33">
        <v>16647</v>
      </c>
      <c r="G113" s="34">
        <v>0.9</v>
      </c>
      <c r="H113" s="34">
        <v>5.7</v>
      </c>
      <c r="I113" s="33">
        <v>16841</v>
      </c>
      <c r="J113" s="34">
        <v>6</v>
      </c>
      <c r="K113" s="33">
        <v>16795</v>
      </c>
      <c r="L113" s="35">
        <v>6.6000000000000003E-2</v>
      </c>
      <c r="M113" s="36">
        <f>ROUND(K113*(1-L113),0)</f>
        <v>15687</v>
      </c>
      <c r="N113" s="37">
        <v>0.63200000000000001</v>
      </c>
      <c r="O113" s="24">
        <f>M113*N113</f>
        <v>9914.1839999999993</v>
      </c>
      <c r="P113" s="35">
        <v>0.29799999999999999</v>
      </c>
      <c r="Q113" s="24">
        <f>M113*P113</f>
        <v>4674.7259999999997</v>
      </c>
      <c r="R113" s="38">
        <v>7.0000000000000007E-2</v>
      </c>
      <c r="S113" s="134">
        <v>0.23019999999999999</v>
      </c>
      <c r="T113" s="24">
        <f>M113*R113</f>
        <v>1098.0900000000001</v>
      </c>
      <c r="U113" s="27">
        <v>0.25600000000000001</v>
      </c>
      <c r="V113" s="24">
        <f>M113*U113</f>
        <v>4015.8720000000003</v>
      </c>
      <c r="W113" s="38">
        <v>0.48399999999999999</v>
      </c>
      <c r="X113" s="24">
        <f>M113*W113</f>
        <v>7592.5079999999998</v>
      </c>
      <c r="Y113" s="38">
        <v>0.42</v>
      </c>
      <c r="Z113" s="24">
        <f>Y113*M113</f>
        <v>6588.54</v>
      </c>
      <c r="AA113" s="146">
        <v>2.5000000000000001E-3</v>
      </c>
      <c r="AB113" s="18">
        <f>M113*AA113</f>
        <v>39.217500000000001</v>
      </c>
      <c r="AC113" s="39">
        <v>2.5699999999999998E-3</v>
      </c>
      <c r="AD113" s="17">
        <f>M113*AC113</f>
        <v>40.31559</v>
      </c>
      <c r="AE113" s="26">
        <f>IF(M113&gt;0,(AG113+AP113)/M113,0)</f>
        <v>2.4946485943775102E-3</v>
      </c>
      <c r="AF113" s="39">
        <v>3.1E-4</v>
      </c>
      <c r="AG113" s="36">
        <f>AF113*M113</f>
        <v>4.8629699999999998</v>
      </c>
      <c r="AH113" s="27">
        <v>0.21290000000000001</v>
      </c>
      <c r="AI113" s="40">
        <f>AL113*(1-AM113)*AH113</f>
        <v>32.2128345</v>
      </c>
      <c r="AJ113" s="27">
        <f>IF(AND(AH113&gt;0,AF113&gt;0,AC113&gt;0),((AC113-AF113)*AH113)/((AH113-AF113)*AC113),0)</f>
        <v>0.88065974529807745</v>
      </c>
      <c r="AK113" s="28">
        <f t="shared" si="3"/>
        <v>0.87693421991411191</v>
      </c>
      <c r="AL113" s="33">
        <v>165</v>
      </c>
      <c r="AM113" s="35">
        <v>8.3000000000000004E-2</v>
      </c>
      <c r="AN113" s="37">
        <v>0.22650000000000001</v>
      </c>
      <c r="AO113" s="132">
        <v>0.2326</v>
      </c>
      <c r="AP113" s="40">
        <f>AL113*(1-AM113)*AN113</f>
        <v>34.270582500000003</v>
      </c>
      <c r="AQ113" s="133">
        <f>AL113*(1-AM113)*AO113</f>
        <v>35.193542999999998</v>
      </c>
      <c r="AR113" s="41">
        <v>1.5</v>
      </c>
      <c r="AS113" s="41"/>
      <c r="AT113" s="117">
        <f>AT112+AL113-AS113</f>
        <v>1515.52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10" t="s">
        <v>51</v>
      </c>
      <c r="D114" s="42">
        <v>21555</v>
      </c>
      <c r="E114" s="42">
        <v>1</v>
      </c>
      <c r="F114" s="42">
        <v>18318</v>
      </c>
      <c r="G114" s="36">
        <v>1.3</v>
      </c>
      <c r="H114" s="36">
        <v>4.7</v>
      </c>
      <c r="I114" s="42">
        <v>19073</v>
      </c>
      <c r="J114" s="36">
        <v>5.8</v>
      </c>
      <c r="K114" s="42">
        <v>16888</v>
      </c>
      <c r="L114" s="38">
        <v>7.0000000000000007E-2</v>
      </c>
      <c r="M114" s="36">
        <f>ROUND(K114*(1-L114),0)</f>
        <v>15706</v>
      </c>
      <c r="N114" s="27">
        <v>0.503</v>
      </c>
      <c r="O114" s="24">
        <f>M114*N114</f>
        <v>7900.1180000000004</v>
      </c>
      <c r="P114" s="38">
        <v>0.371</v>
      </c>
      <c r="Q114" s="24">
        <f>M114*P114</f>
        <v>5826.9260000000004</v>
      </c>
      <c r="R114" s="38">
        <v>0.126</v>
      </c>
      <c r="S114" s="134">
        <v>0.23050000000000001</v>
      </c>
      <c r="T114" s="24">
        <f>M114*R114</f>
        <v>1978.9559999999999</v>
      </c>
      <c r="U114" s="27">
        <v>0.248</v>
      </c>
      <c r="V114" s="24">
        <f>M114*U114</f>
        <v>3895.0880000000002</v>
      </c>
      <c r="W114" s="38">
        <v>0.48299999999999998</v>
      </c>
      <c r="X114" s="24">
        <f>M114*W114</f>
        <v>7585.9979999999996</v>
      </c>
      <c r="Y114" s="38">
        <v>0.43</v>
      </c>
      <c r="Z114" s="24">
        <f>Y114*M114</f>
        <v>6753.58</v>
      </c>
      <c r="AA114" s="147">
        <v>2.5799999999999998E-3</v>
      </c>
      <c r="AB114" s="148">
        <f>M114*AA114</f>
        <v>40.521479999999997</v>
      </c>
      <c r="AC114" s="46">
        <v>2.64E-3</v>
      </c>
      <c r="AD114" s="17">
        <f>M114*AC114</f>
        <v>41.463839999999998</v>
      </c>
      <c r="AE114" s="26">
        <f>IF(M114&gt;0,(AG114+AP114)/M114,0)</f>
        <v>2.730086463771807E-3</v>
      </c>
      <c r="AF114" s="46">
        <v>3.1E-4</v>
      </c>
      <c r="AG114" s="36">
        <f>AF114*M114</f>
        <v>4.8688599999999997</v>
      </c>
      <c r="AH114" s="27">
        <v>0.2122</v>
      </c>
      <c r="AI114" s="40">
        <f>AL114*(1-AM114)*AH114</f>
        <v>35.959412</v>
      </c>
      <c r="AJ114" s="27">
        <f>IF(AND(AH114&gt;0,AF114&gt;0,AC114&gt;0),((AC114-AF114)*AH114)/((AH114-AF114)*AC114),0)</f>
        <v>0.88386698644379513</v>
      </c>
      <c r="AK114" s="28">
        <f t="shared" si="3"/>
        <v>0.88767732167424829</v>
      </c>
      <c r="AL114" s="42">
        <v>185</v>
      </c>
      <c r="AM114" s="38">
        <v>8.4000000000000005E-2</v>
      </c>
      <c r="AN114" s="27">
        <v>0.2243</v>
      </c>
      <c r="AO114" s="134">
        <v>0.2258</v>
      </c>
      <c r="AP114" s="40">
        <f>AL114*(1-AM114)*AN114</f>
        <v>38.009878</v>
      </c>
      <c r="AQ114" s="135">
        <f>AL114*(1-AM114)*AO114</f>
        <v>38.264068000000002</v>
      </c>
      <c r="AR114" s="17">
        <v>1.58</v>
      </c>
      <c r="AS114" s="17"/>
      <c r="AT114" s="117">
        <f>AT113+AL114-AS114</f>
        <v>1700.52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>SUM(D112:D114)</f>
        <v>46755</v>
      </c>
      <c r="E115" s="50"/>
      <c r="F115" s="50">
        <f>SUM(F112:F114)</f>
        <v>46833</v>
      </c>
      <c r="G115" s="51"/>
      <c r="H115" s="51"/>
      <c r="I115" s="50">
        <f>SUM(I112:I114)</f>
        <v>49017</v>
      </c>
      <c r="J115" s="51"/>
      <c r="K115" s="50">
        <f>SUM(K112:K114)</f>
        <v>50502</v>
      </c>
      <c r="L115" s="20">
        <f>IF(K115&gt;0,(K112*L112+K113*L113+K114*L114)/K115,0)</f>
        <v>6.9335828284028359E-2</v>
      </c>
      <c r="M115" s="51">
        <f>M112+M113+M114</f>
        <v>47001</v>
      </c>
      <c r="N115" s="52">
        <f>IF(M115&gt;0,O115/M115,0)</f>
        <v>0.58291555498819181</v>
      </c>
      <c r="O115" s="53">
        <f>O112+O113+O114</f>
        <v>27397.614000000001</v>
      </c>
      <c r="P115" s="20">
        <f>IF(M115&gt;0,Q115/M115,0)</f>
        <v>0.31276364332673778</v>
      </c>
      <c r="Q115" s="53">
        <f>Q112+Q113+Q114</f>
        <v>14700.204000000002</v>
      </c>
      <c r="R115" s="20">
        <f>IF(M115&gt;0,T115/M115,0)</f>
        <v>0.10432080168507055</v>
      </c>
      <c r="S115" s="136"/>
      <c r="T115" s="53">
        <f>T112+T113+T114</f>
        <v>4903.1820000000007</v>
      </c>
      <c r="U115" s="20">
        <f>IF(M115&gt;0,V115/M115,0)</f>
        <v>0.24900968064509266</v>
      </c>
      <c r="V115" s="53">
        <f>V112+V113+V114</f>
        <v>11703.704</v>
      </c>
      <c r="W115" s="20">
        <f>IF(M115&gt;0,X115/M115,0)</f>
        <v>0.48632246122422929</v>
      </c>
      <c r="X115" s="53">
        <f>X112+X113+X114</f>
        <v>22857.642</v>
      </c>
      <c r="Y115" s="20">
        <f>IF(M115&gt;0,Z115/M115,0)</f>
        <v>0.42666241143805445</v>
      </c>
      <c r="Z115" s="53">
        <f>Z112+Z113+Z114</f>
        <v>20053.559999999998</v>
      </c>
      <c r="AA115" s="152">
        <f>IF(M115&gt;0,AB115/M115,0)</f>
        <v>2.4902044637348142E-3</v>
      </c>
      <c r="AB115" s="55">
        <f>SUM(AB112:AB114)</f>
        <v>117.0421</v>
      </c>
      <c r="AC115" s="54">
        <f>IF(M115&gt;0,AD115/M115,0)</f>
        <v>2.5967121976128165E-3</v>
      </c>
      <c r="AD115" s="55">
        <f>SUM(AD112:AD114)</f>
        <v>122.04807</v>
      </c>
      <c r="AE115" s="54">
        <f>IF(M115&gt;0,(AE112*M112+AE113*M113+AE114*M114)/M115,0)</f>
        <v>2.6005070041062958E-3</v>
      </c>
      <c r="AF115" s="54">
        <f>IF(K115&gt;0,(K112*AF112+K113*AF113+K114*AF114)/K115,0)</f>
        <v>3.1E-4</v>
      </c>
      <c r="AG115" s="51">
        <f>SUM(AG112:AG114)</f>
        <v>14.570309999999999</v>
      </c>
      <c r="AH115" s="52">
        <f>IF(K115&gt;0,(K112*AH112+K113*AH113+K114*AH114)/K115,0)</f>
        <v>0.21326538354916638</v>
      </c>
      <c r="AI115" s="57">
        <f>SUM(AI112:AI114)</f>
        <v>101.83870940000001</v>
      </c>
      <c r="AJ115" s="52">
        <f>IF(AND(AD115&gt;0),((AD112*AJ112+AD113*AJ113+AD114*AJ114)/AD115),0)</f>
        <v>0.88190028099028905</v>
      </c>
      <c r="AK115" s="56">
        <f t="shared" si="3"/>
        <v>0.88200517956281688</v>
      </c>
      <c r="AL115" s="50">
        <f>SUM(AL112:AL114)</f>
        <v>521</v>
      </c>
      <c r="AM115" s="20">
        <f>IF(AL115&gt;0,(AM112*AL112+AM113*AL113+AM114*AL114)/AL115,0)</f>
        <v>8.3355086372360859E-2</v>
      </c>
      <c r="AN115" s="52">
        <f>IF(K115&gt;0,(AN112*K112+AN113*K113+AN114*K114)/K115,0)</f>
        <v>0.22546458160072869</v>
      </c>
      <c r="AO115" s="136">
        <f>IF(L115&gt;0,(AO112*K112+AO113*K113+AO114*K114)/K115,0)</f>
        <v>0.23002632965031086</v>
      </c>
      <c r="AP115" s="57">
        <f>SUM(AP112:AP114)</f>
        <v>107.6561197</v>
      </c>
      <c r="AQ115" s="137">
        <f>SUM(AQ112:AQ114)</f>
        <v>109.78979290000001</v>
      </c>
      <c r="AR115" s="55"/>
      <c r="AS115" s="55">
        <f>SUM(AS112:AS114)</f>
        <v>943.9</v>
      </c>
      <c r="AT115" s="102"/>
      <c r="AU115" s="103">
        <f>AT114</f>
        <v>1700.52</v>
      </c>
      <c r="AV115" s="50">
        <f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45" t="s">
        <v>52</v>
      </c>
      <c r="D116" s="11">
        <v>6277</v>
      </c>
      <c r="E116" s="11">
        <v>0</v>
      </c>
      <c r="F116" s="11">
        <v>16173</v>
      </c>
      <c r="G116" s="12">
        <v>0.6</v>
      </c>
      <c r="H116" s="12">
        <v>4.8</v>
      </c>
      <c r="I116" s="11">
        <v>16667</v>
      </c>
      <c r="J116" s="12">
        <v>6.7</v>
      </c>
      <c r="K116" s="11">
        <v>17359</v>
      </c>
      <c r="L116" s="13">
        <v>7.2999999999999995E-2</v>
      </c>
      <c r="M116" s="23">
        <f>ROUND(K116*(1-L116),0)</f>
        <v>16092</v>
      </c>
      <c r="N116" s="14">
        <v>0.61699999999999999</v>
      </c>
      <c r="O116" s="24">
        <f>M116*N116</f>
        <v>9928.7639999999992</v>
      </c>
      <c r="P116" s="13">
        <v>0.30499999999999999</v>
      </c>
      <c r="Q116" s="24">
        <f>M116*P116</f>
        <v>4908.0599999999995</v>
      </c>
      <c r="R116" s="15">
        <v>7.8E-2</v>
      </c>
      <c r="S116" s="143">
        <v>0.22409999999999999</v>
      </c>
      <c r="T116" s="24">
        <f>M116*R116</f>
        <v>1255.1759999999999</v>
      </c>
      <c r="U116" s="25">
        <v>0.24199999999999999</v>
      </c>
      <c r="V116" s="24">
        <f>M116*U116</f>
        <v>3894.2639999999997</v>
      </c>
      <c r="W116" s="15">
        <v>0.46400000000000002</v>
      </c>
      <c r="X116" s="24">
        <f>M116*W116</f>
        <v>7466.6880000000001</v>
      </c>
      <c r="Y116" s="15">
        <v>0.41</v>
      </c>
      <c r="Z116" s="24">
        <f>Y116*M116</f>
        <v>6597.7199999999993</v>
      </c>
      <c r="AA116" s="145">
        <v>2.7000000000000001E-3</v>
      </c>
      <c r="AB116" s="18">
        <f>M116*AA116</f>
        <v>43.448399999999999</v>
      </c>
      <c r="AC116" s="16">
        <v>2.7100000000000002E-3</v>
      </c>
      <c r="AD116" s="17">
        <f>M116*AC116</f>
        <v>43.609320000000004</v>
      </c>
      <c r="AE116" s="26">
        <f>IF(M116&gt;0,(AG116+AP116)/M116,0)</f>
        <v>2.8237291200596572E-3</v>
      </c>
      <c r="AF116" s="16">
        <v>3.3E-4</v>
      </c>
      <c r="AG116" s="23">
        <f>AF116*M116</f>
        <v>5.3103600000000002</v>
      </c>
      <c r="AH116" s="114">
        <v>0.21560000000000001</v>
      </c>
      <c r="AI116" s="29">
        <f>AL116*(1-AM116)*AH116</f>
        <v>38.384346000000001</v>
      </c>
      <c r="AJ116" s="27">
        <f>IF(AND(AH116&gt;0,AF116&gt;0,AC116&gt;0),((AC116-AF116)*AH116)/((AH116-AF116)*AC116),0)</f>
        <v>0.87957507066128393</v>
      </c>
      <c r="AK116" s="59">
        <f t="shared" si="3"/>
        <v>0.88442812526490422</v>
      </c>
      <c r="AL116" s="11">
        <v>195</v>
      </c>
      <c r="AM116" s="13">
        <v>8.6999999999999994E-2</v>
      </c>
      <c r="AN116" s="14">
        <v>0.22539999999999999</v>
      </c>
      <c r="AO116" s="130">
        <v>0.21920000000000001</v>
      </c>
      <c r="AP116" s="29">
        <f>AL116*(1-AM116)*AN116</f>
        <v>40.129089</v>
      </c>
      <c r="AQ116" s="131">
        <f>AL116*(1-AM116)*AO116</f>
        <v>39.025272000000001</v>
      </c>
      <c r="AR116" s="18">
        <v>1.6</v>
      </c>
      <c r="AS116" s="18">
        <v>945.64</v>
      </c>
      <c r="AT116" s="98">
        <f>AT114+AL116-AS116</f>
        <v>949.88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10" t="s">
        <v>53</v>
      </c>
      <c r="D117" s="33">
        <v>17600</v>
      </c>
      <c r="E117" s="33">
        <v>9</v>
      </c>
      <c r="F117" s="33">
        <v>18765</v>
      </c>
      <c r="G117" s="34">
        <v>0.4</v>
      </c>
      <c r="H117" s="34">
        <v>3.9</v>
      </c>
      <c r="I117" s="33">
        <v>19491</v>
      </c>
      <c r="J117" s="34">
        <v>6.2</v>
      </c>
      <c r="K117" s="33">
        <v>17167</v>
      </c>
      <c r="L117" s="35">
        <v>7.8E-2</v>
      </c>
      <c r="M117" s="36">
        <f>ROUND(K117*(1-L117),0)</f>
        <v>15828</v>
      </c>
      <c r="N117" s="37">
        <v>0.629</v>
      </c>
      <c r="O117" s="24">
        <f>M117*N117</f>
        <v>9955.8119999999999</v>
      </c>
      <c r="P117" s="35">
        <v>0.249</v>
      </c>
      <c r="Q117" s="24">
        <f>M117*P117</f>
        <v>3941.172</v>
      </c>
      <c r="R117" s="38">
        <v>0.122</v>
      </c>
      <c r="S117" s="134">
        <v>0.2266</v>
      </c>
      <c r="T117" s="24">
        <f>M117*R117</f>
        <v>1931.0159999999998</v>
      </c>
      <c r="U117" s="27">
        <v>0.22800000000000001</v>
      </c>
      <c r="V117" s="24">
        <f>M117*U117</f>
        <v>3608.7840000000001</v>
      </c>
      <c r="W117" s="38">
        <v>0.499</v>
      </c>
      <c r="X117" s="24">
        <f>M117*W117</f>
        <v>7898.1719999999996</v>
      </c>
      <c r="Y117" s="38">
        <v>0.43</v>
      </c>
      <c r="Z117" s="24">
        <f>Y117*M117</f>
        <v>6806.04</v>
      </c>
      <c r="AA117" s="146">
        <v>2.5100000000000001E-3</v>
      </c>
      <c r="AB117" s="18">
        <f>M117*AA117</f>
        <v>39.728279999999998</v>
      </c>
      <c r="AC117" s="39">
        <v>2.5899999999999999E-3</v>
      </c>
      <c r="AD117" s="17">
        <f>M117*AC117</f>
        <v>40.994519999999994</v>
      </c>
      <c r="AE117" s="26">
        <f>IF(M117&gt;0,(AG117+AP117)/M117,0)</f>
        <v>2.8445754359363159E-3</v>
      </c>
      <c r="AF117" s="39">
        <v>3.1E-4</v>
      </c>
      <c r="AG117" s="36">
        <f>AF117*M117</f>
        <v>4.9066799999999997</v>
      </c>
      <c r="AH117" s="27">
        <v>0.21460000000000001</v>
      </c>
      <c r="AI117" s="40">
        <f>AL117*(1-AM117)*AH117</f>
        <v>38.093646000000007</v>
      </c>
      <c r="AJ117" s="27">
        <f>IF(AND(AH117&gt;0,AF117&gt;0,AC117&gt;0),((AC117-AF117)*AH117)/((AH117-AF117)*AC117),0)</f>
        <v>0.88158236835263293</v>
      </c>
      <c r="AK117" s="28">
        <f t="shared" si="3"/>
        <v>0.89224451890927936</v>
      </c>
      <c r="AL117" s="33">
        <v>194</v>
      </c>
      <c r="AM117" s="35">
        <v>8.5000000000000006E-2</v>
      </c>
      <c r="AN117" s="37">
        <v>0.22600000000000001</v>
      </c>
      <c r="AO117" s="132">
        <v>0.2218</v>
      </c>
      <c r="AP117" s="40">
        <f>AL117*(1-AM117)*AN117</f>
        <v>40.117260000000009</v>
      </c>
      <c r="AQ117" s="133">
        <f>AL117*(1-AM117)*AO117</f>
        <v>39.371718000000001</v>
      </c>
      <c r="AR117" s="41">
        <v>1.6</v>
      </c>
      <c r="AS117" s="41"/>
      <c r="AT117" s="117">
        <f>AT116+AL117-AS117</f>
        <v>1143.8800000000001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10" t="s">
        <v>51</v>
      </c>
      <c r="D118" s="42">
        <v>21513</v>
      </c>
      <c r="E118" s="42">
        <v>3</v>
      </c>
      <c r="F118" s="42">
        <v>19027</v>
      </c>
      <c r="G118" s="36">
        <v>0.7</v>
      </c>
      <c r="H118" s="36">
        <v>4.5999999999999996</v>
      </c>
      <c r="I118" s="42">
        <v>19923</v>
      </c>
      <c r="J118" s="36">
        <v>5.5</v>
      </c>
      <c r="K118" s="42">
        <v>17325</v>
      </c>
      <c r="L118" s="38">
        <v>7.8E-2</v>
      </c>
      <c r="M118" s="36">
        <f>ROUND(K118*(1-L118),0)</f>
        <v>15974</v>
      </c>
      <c r="N118" s="27">
        <v>0.59</v>
      </c>
      <c r="O118" s="24">
        <f>M118*N118</f>
        <v>9424.66</v>
      </c>
      <c r="P118" s="38">
        <v>0.309</v>
      </c>
      <c r="Q118" s="24">
        <f>M118*P118</f>
        <v>4935.9660000000003</v>
      </c>
      <c r="R118" s="38">
        <v>0.10100000000000001</v>
      </c>
      <c r="S118" s="134">
        <v>0.22720000000000001</v>
      </c>
      <c r="T118" s="24">
        <f>M118*R118</f>
        <v>1613.374</v>
      </c>
      <c r="U118" s="27">
        <v>0.23799999999999999</v>
      </c>
      <c r="V118" s="24">
        <f>M118*U118</f>
        <v>3801.8119999999999</v>
      </c>
      <c r="W118" s="38">
        <v>0.49099999999999999</v>
      </c>
      <c r="X118" s="24">
        <f>M118*W118</f>
        <v>7843.2339999999995</v>
      </c>
      <c r="Y118" s="38">
        <v>0.43</v>
      </c>
      <c r="Z118" s="24">
        <f>Y118*M118</f>
        <v>6868.82</v>
      </c>
      <c r="AA118" s="147">
        <v>2.5500000000000002E-3</v>
      </c>
      <c r="AB118" s="148">
        <f>M118*AA118</f>
        <v>40.733700000000006</v>
      </c>
      <c r="AC118" s="46">
        <v>2.6199999999999999E-3</v>
      </c>
      <c r="AD118" s="17">
        <f>M118*AC118</f>
        <v>41.851880000000001</v>
      </c>
      <c r="AE118" s="26">
        <f>IF(M118&gt;0,(AG118+AP118)/M118,0)</f>
        <v>2.8296890446976334E-3</v>
      </c>
      <c r="AF118" s="46">
        <v>3.2000000000000003E-4</v>
      </c>
      <c r="AG118" s="36">
        <f>AF118*M118</f>
        <v>5.1116800000000007</v>
      </c>
      <c r="AH118" s="27">
        <v>0.20930000000000001</v>
      </c>
      <c r="AI118" s="40">
        <f>AL118*(1-AM118)*AH118</f>
        <v>38.001763800000006</v>
      </c>
      <c r="AJ118" s="27">
        <f>IF(AND(AH118&gt;0,AF118&gt;0,AC118&gt;0),((AC118-AF118)*AH118)/((AH118-AF118)*AC118),0)</f>
        <v>0.87920681989364557</v>
      </c>
      <c r="AK118" s="28">
        <f t="shared" si="3"/>
        <v>0.88820061656811156</v>
      </c>
      <c r="AL118" s="42">
        <v>198</v>
      </c>
      <c r="AM118" s="38">
        <v>8.3000000000000004E-2</v>
      </c>
      <c r="AN118" s="27">
        <v>0.2208</v>
      </c>
      <c r="AO118" s="134">
        <v>0.21659999999999999</v>
      </c>
      <c r="AP118" s="40">
        <f>AL118*(1-AM118)*AN118</f>
        <v>40.089772799999999</v>
      </c>
      <c r="AQ118" s="135">
        <f>AL118*(1-AM118)*AO118</f>
        <v>39.327195599999996</v>
      </c>
      <c r="AR118" s="17">
        <v>1.6</v>
      </c>
      <c r="AS118" s="17"/>
      <c r="AT118" s="117">
        <f>AT117+AL118-AS118</f>
        <v>1341.88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>SUM(D116:D118)</f>
        <v>45390</v>
      </c>
      <c r="E119" s="50"/>
      <c r="F119" s="50">
        <f>SUM(F116:F118)</f>
        <v>53965</v>
      </c>
      <c r="G119" s="51"/>
      <c r="H119" s="51"/>
      <c r="I119" s="50">
        <f>SUM(I116:I118)</f>
        <v>56081</v>
      </c>
      <c r="J119" s="51"/>
      <c r="K119" s="50">
        <f>SUM(K116:K118)</f>
        <v>51851</v>
      </c>
      <c r="L119" s="20">
        <f>IF(K119&gt;0,(K116*L116+K117*L117+K118*L118)/K119,0)</f>
        <v>7.6326068928275245E-2</v>
      </c>
      <c r="M119" s="51">
        <f>M116+M117+M118</f>
        <v>47894</v>
      </c>
      <c r="N119" s="52">
        <f>IF(M119&gt;0,O119/M119,0)</f>
        <v>0.61196049609554437</v>
      </c>
      <c r="O119" s="53">
        <f>O116+O117+O118</f>
        <v>29309.236000000001</v>
      </c>
      <c r="P119" s="20">
        <f>IF(M119&gt;0,Q119/M119,0)</f>
        <v>0.28782724349605382</v>
      </c>
      <c r="Q119" s="53">
        <f>Q116+Q117+Q118</f>
        <v>13785.198</v>
      </c>
      <c r="R119" s="20">
        <f>IF(M119&gt;0,T119/M119,0)</f>
        <v>0.10021226040840188</v>
      </c>
      <c r="S119" s="136"/>
      <c r="T119" s="53">
        <f>T116+T117+T118</f>
        <v>4799.5659999999998</v>
      </c>
      <c r="U119" s="20">
        <f>IF(M119&gt;0,V119/M119,0)</f>
        <v>0.23603916983338205</v>
      </c>
      <c r="V119" s="53">
        <f>V116+V117+V118</f>
        <v>11304.86</v>
      </c>
      <c r="W119" s="20">
        <f>IF(M119&gt;0,X119/M119,0)</f>
        <v>0.48457205495469163</v>
      </c>
      <c r="X119" s="53">
        <f>X116+X117+X118</f>
        <v>23208.094000000001</v>
      </c>
      <c r="Y119" s="20">
        <f>IF(M119&gt;0,Z119/M119,0)</f>
        <v>0.42328016035411531</v>
      </c>
      <c r="Z119" s="53">
        <f>Z116+Z117+Z118</f>
        <v>20272.579999999998</v>
      </c>
      <c r="AA119" s="152">
        <f>IF(M119&gt;0,AB119/M119,0)</f>
        <v>2.5871796049609557E-3</v>
      </c>
      <c r="AB119" s="55">
        <f>SUM(AB116:AB118)</f>
        <v>123.91038</v>
      </c>
      <c r="AC119" s="54">
        <f>IF(M119&gt;0,AD119/M119,0)</f>
        <v>2.640324884119096E-3</v>
      </c>
      <c r="AD119" s="55">
        <f>SUM(AD116:AD118)</f>
        <v>126.45571999999999</v>
      </c>
      <c r="AE119" s="54">
        <f>IF(M119&gt;0,(AE116*M116+AE117*M117+AE118*M118)/M119,0)</f>
        <v>2.8326062095460811E-3</v>
      </c>
      <c r="AF119" s="54">
        <f>IF(K119&gt;0,(K116*AF116+K117*AF117+K118*AF118)/K119,0)</f>
        <v>3.2003702917976506E-4</v>
      </c>
      <c r="AG119" s="51">
        <f>SUM(AG116:AG118)</f>
        <v>15.328720000000001</v>
      </c>
      <c r="AH119" s="52">
        <f>IF(K119&gt;0,(K116*AH116+K117*AH117+K118*AH118)/K119,0)</f>
        <v>0.21316389462112592</v>
      </c>
      <c r="AI119" s="57">
        <f>SUM(AI116:AI118)</f>
        <v>114.47975580000001</v>
      </c>
      <c r="AJ119" s="52">
        <f>IF(AND(AD119&gt;0),((AD116*AJ116+AD117*AJ117+AD118*AJ118)/AD119),0)</f>
        <v>0.88010392153823014</v>
      </c>
      <c r="AK119" s="56">
        <f t="shared" si="3"/>
        <v>0.88828553628426343</v>
      </c>
      <c r="AL119" s="50">
        <f>SUM(AL116:AL118)</f>
        <v>587</v>
      </c>
      <c r="AM119" s="20">
        <f>IF(AL119&gt;0,(AM116*AL116+AM117*AL117+AM118*AL118)/AL119,0)</f>
        <v>8.498977853492333E-2</v>
      </c>
      <c r="AN119" s="52">
        <f>IF(K119&gt;0,(AN116*K116+AN117*K117+AN118*K118)/K119,0)</f>
        <v>0.22406164972710269</v>
      </c>
      <c r="AO119" s="136">
        <f>IF(L119&gt;0,(AO116*K116+AO117*K117+AO118*K118)/K119,0)</f>
        <v>0.21919207729841278</v>
      </c>
      <c r="AP119" s="57">
        <f>SUM(AP116:AP118)</f>
        <v>120.3361218</v>
      </c>
      <c r="AQ119" s="137">
        <f>SUM(AQ116:AQ118)</f>
        <v>117.7241856</v>
      </c>
      <c r="AR119" s="55"/>
      <c r="AS119" s="55">
        <f>SUM(AS116:AS118)</f>
        <v>945.64</v>
      </c>
      <c r="AT119" s="102"/>
      <c r="AU119" s="103">
        <f>AT118</f>
        <v>1341.88</v>
      </c>
      <c r="AV119" s="50">
        <f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45" t="s">
        <v>52</v>
      </c>
      <c r="D120" s="11">
        <v>9807</v>
      </c>
      <c r="E120" s="11">
        <v>1</v>
      </c>
      <c r="F120" s="11">
        <v>12772</v>
      </c>
      <c r="G120" s="12">
        <v>0.3</v>
      </c>
      <c r="H120" s="12">
        <v>4.7</v>
      </c>
      <c r="I120" s="11">
        <v>14103</v>
      </c>
      <c r="J120" s="12">
        <v>6.3</v>
      </c>
      <c r="K120" s="11">
        <v>17170</v>
      </c>
      <c r="L120" s="13">
        <v>7.0999999999999994E-2</v>
      </c>
      <c r="M120" s="36">
        <f>ROUND(K120*(1-L120),0)</f>
        <v>15951</v>
      </c>
      <c r="N120" s="14">
        <v>0.57799999999999996</v>
      </c>
      <c r="O120" s="24">
        <f>M120*N120</f>
        <v>9219.6779999999999</v>
      </c>
      <c r="P120" s="13">
        <v>0.34799999999999998</v>
      </c>
      <c r="Q120" s="24">
        <f>M120*P120</f>
        <v>5550.9479999999994</v>
      </c>
      <c r="R120" s="15">
        <v>7.3999999999999996E-2</v>
      </c>
      <c r="S120" s="143">
        <v>0.22489999999999999</v>
      </c>
      <c r="T120" s="24">
        <f>M120*R120</f>
        <v>1180.374</v>
      </c>
      <c r="U120" s="25">
        <v>0.24299999999999999</v>
      </c>
      <c r="V120" s="24">
        <f>M120*U120</f>
        <v>3876.0929999999998</v>
      </c>
      <c r="W120" s="15">
        <v>0.49099999999999999</v>
      </c>
      <c r="X120" s="24">
        <f>M120*W120</f>
        <v>7831.9409999999998</v>
      </c>
      <c r="Y120" s="15">
        <v>0.43</v>
      </c>
      <c r="Z120" s="24">
        <f>Y120*M120</f>
        <v>6858.93</v>
      </c>
      <c r="AA120" s="145">
        <v>2.6199999999999999E-3</v>
      </c>
      <c r="AB120" s="18">
        <f>M120*AA120</f>
        <v>41.791620000000002</v>
      </c>
      <c r="AC120" s="16">
        <v>2.6099999999999999E-3</v>
      </c>
      <c r="AD120" s="17">
        <f>M120*AC120</f>
        <v>41.632109999999997</v>
      </c>
      <c r="AE120" s="26">
        <f>IF(M120&gt;0,(AG120+AP120)/M120,0)</f>
        <v>2.6825941320293397E-3</v>
      </c>
      <c r="AF120" s="16">
        <v>3.2000000000000003E-4</v>
      </c>
      <c r="AG120" s="23">
        <f>AF120*M120</f>
        <v>5.1043200000000004</v>
      </c>
      <c r="AH120" s="114">
        <v>0.21579999999999999</v>
      </c>
      <c r="AI120" s="29">
        <f>AL120*(1-AM120)*AH120</f>
        <v>35.937173999999999</v>
      </c>
      <c r="AJ120" s="27">
        <f>IF(AND(AH120&gt;0,AF120&gt;0,AC120&gt;0),((AC120-AF120)*AH120)/((AH120-AF120)*AC120),0)</f>
        <v>0.87869761672594804</v>
      </c>
      <c r="AK120" s="59">
        <f t="shared" si="3"/>
        <v>0.88195961732557659</v>
      </c>
      <c r="AL120" s="11">
        <v>182</v>
      </c>
      <c r="AM120" s="13">
        <v>8.5000000000000006E-2</v>
      </c>
      <c r="AN120" s="14">
        <v>0.2263</v>
      </c>
      <c r="AO120" s="130">
        <v>0.22020000000000001</v>
      </c>
      <c r="AP120" s="29">
        <f>AL120*(1-AM120)*AN120</f>
        <v>37.685738999999998</v>
      </c>
      <c r="AQ120" s="131">
        <f>AL120*(1-AM120)*AO120</f>
        <v>36.669906000000005</v>
      </c>
      <c r="AR120" s="18">
        <v>1.6</v>
      </c>
      <c r="AS120" s="18">
        <v>400.44</v>
      </c>
      <c r="AT120" s="98">
        <f>AT118+AL120-AS120+AU120</f>
        <v>1143.54</v>
      </c>
      <c r="AU120" s="99">
        <v>20.100000000000001</v>
      </c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 t="s">
        <v>49</v>
      </c>
      <c r="D121" s="33">
        <v>19600</v>
      </c>
      <c r="E121" s="33">
        <v>7</v>
      </c>
      <c r="F121" s="33">
        <v>19934</v>
      </c>
      <c r="G121" s="34">
        <v>0.9</v>
      </c>
      <c r="H121" s="34">
        <v>5.4</v>
      </c>
      <c r="I121" s="33">
        <v>20361</v>
      </c>
      <c r="J121" s="34">
        <v>6</v>
      </c>
      <c r="K121" s="33">
        <v>17330</v>
      </c>
      <c r="L121" s="35">
        <v>7.3999999999999996E-2</v>
      </c>
      <c r="M121" s="36">
        <f>ROUND(K121*(1-L121),0)</f>
        <v>16048</v>
      </c>
      <c r="N121" s="37">
        <v>0.626</v>
      </c>
      <c r="O121" s="24">
        <f>M121*N121</f>
        <v>10046.048000000001</v>
      </c>
      <c r="P121" s="35">
        <v>0.307</v>
      </c>
      <c r="Q121" s="24">
        <f>M121*P121</f>
        <v>4926.7359999999999</v>
      </c>
      <c r="R121" s="38">
        <v>6.7000000000000004E-2</v>
      </c>
      <c r="S121" s="134">
        <v>0.2349</v>
      </c>
      <c r="T121" s="24">
        <f>M121*R121</f>
        <v>1075.2160000000001</v>
      </c>
      <c r="U121" s="27">
        <v>0.24399999999999999</v>
      </c>
      <c r="V121" s="24">
        <f>M121*U121</f>
        <v>3915.712</v>
      </c>
      <c r="W121" s="38">
        <v>0.48699999999999999</v>
      </c>
      <c r="X121" s="24">
        <f>M121*W121</f>
        <v>7815.3760000000002</v>
      </c>
      <c r="Y121" s="38">
        <v>0.43</v>
      </c>
      <c r="Z121" s="24">
        <f>Y121*M121</f>
        <v>6900.64</v>
      </c>
      <c r="AA121" s="146">
        <v>2.7100000000000002E-3</v>
      </c>
      <c r="AB121" s="18">
        <f>M121*AA121</f>
        <v>43.490080000000006</v>
      </c>
      <c r="AC121" s="39">
        <v>2.63E-3</v>
      </c>
      <c r="AD121" s="17">
        <f>M121*AC121</f>
        <v>42.206240000000001</v>
      </c>
      <c r="AE121" s="26">
        <f>IF(M121&gt;0,(AG121+AP121)/M121,0)</f>
        <v>2.7253872133599206E-3</v>
      </c>
      <c r="AF121" s="39">
        <v>3.2000000000000003E-4</v>
      </c>
      <c r="AG121" s="36">
        <f>AF121*M121</f>
        <v>5.1353600000000004</v>
      </c>
      <c r="AH121" s="27">
        <v>0.2172</v>
      </c>
      <c r="AI121" s="40">
        <f>AL121*(1-AM121)*AH121</f>
        <v>36.170316</v>
      </c>
      <c r="AJ121" s="27">
        <f>IF(AND(AH121&gt;0,AF121&gt;0,AC121&gt;0),((AC121-AF121)*AH121)/((AH121-AF121)*AC121),0)</f>
        <v>0.879622941599707</v>
      </c>
      <c r="AK121" s="28">
        <f t="shared" si="3"/>
        <v>0.88380558553939026</v>
      </c>
      <c r="AL121" s="33">
        <v>182</v>
      </c>
      <c r="AM121" s="35">
        <v>8.5000000000000006E-2</v>
      </c>
      <c r="AN121" s="37">
        <v>0.23180000000000001</v>
      </c>
      <c r="AO121" s="132">
        <v>0.22800000000000001</v>
      </c>
      <c r="AP121" s="40">
        <f>AL121*(1-AM121)*AN121</f>
        <v>38.601654000000003</v>
      </c>
      <c r="AQ121" s="133">
        <f>AL121*(1-AM121)*AO121</f>
        <v>37.96884</v>
      </c>
      <c r="AR121" s="41">
        <v>1.6</v>
      </c>
      <c r="AS121" s="41"/>
      <c r="AT121" s="117">
        <f>AT120+AL121-AS121</f>
        <v>1325.54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10" t="s">
        <v>50</v>
      </c>
      <c r="D122" s="42">
        <v>22093</v>
      </c>
      <c r="E122" s="42">
        <v>3</v>
      </c>
      <c r="F122" s="42">
        <v>19599</v>
      </c>
      <c r="G122" s="36">
        <v>0.3</v>
      </c>
      <c r="H122" s="36">
        <v>4.7</v>
      </c>
      <c r="I122" s="42">
        <v>20319</v>
      </c>
      <c r="J122" s="36">
        <v>5.3</v>
      </c>
      <c r="K122" s="42">
        <v>17354</v>
      </c>
      <c r="L122" s="38">
        <v>8.2000000000000003E-2</v>
      </c>
      <c r="M122" s="36">
        <f>ROUND(K122*(1-L122),0)</f>
        <v>15931</v>
      </c>
      <c r="N122" s="27">
        <v>0.70399999999999996</v>
      </c>
      <c r="O122" s="24">
        <f>M122*N122</f>
        <v>11215.423999999999</v>
      </c>
      <c r="P122" s="38">
        <v>0.22900000000000001</v>
      </c>
      <c r="Q122" s="24">
        <f>M122*P122</f>
        <v>3648.1990000000001</v>
      </c>
      <c r="R122" s="38">
        <v>6.7000000000000004E-2</v>
      </c>
      <c r="S122" s="134">
        <v>0.2369</v>
      </c>
      <c r="T122" s="24">
        <f>M122*R122</f>
        <v>1067.377</v>
      </c>
      <c r="U122" s="27">
        <v>0.22700000000000001</v>
      </c>
      <c r="V122" s="24">
        <f>M122*U122</f>
        <v>3616.337</v>
      </c>
      <c r="W122" s="38">
        <v>0.50700000000000001</v>
      </c>
      <c r="X122" s="24">
        <f>M122*W122</f>
        <v>8077.0169999999998</v>
      </c>
      <c r="Y122" s="38">
        <v>0.42</v>
      </c>
      <c r="Z122" s="24">
        <f>Y122*M122</f>
        <v>6691.0199999999995</v>
      </c>
      <c r="AA122" s="147">
        <v>2.5300000000000001E-3</v>
      </c>
      <c r="AB122" s="148">
        <f>M122*AA122</f>
        <v>40.305430000000001</v>
      </c>
      <c r="AC122" s="46">
        <v>2.4499999999999999E-3</v>
      </c>
      <c r="AD122" s="17">
        <f>M122*AC122</f>
        <v>39.030949999999997</v>
      </c>
      <c r="AE122" s="26">
        <f>IF(M122&gt;0,(AG122+AP122)/M122,0)</f>
        <v>2.6453274998430735E-3</v>
      </c>
      <c r="AF122" s="46">
        <v>3.2000000000000003E-4</v>
      </c>
      <c r="AG122" s="36">
        <f>AF122*M122</f>
        <v>5.0979200000000002</v>
      </c>
      <c r="AH122" s="27">
        <v>0.2167</v>
      </c>
      <c r="AI122" s="40">
        <f>AL122*(1-AM122)*AH122</f>
        <v>34.029701199999998</v>
      </c>
      <c r="AJ122" s="27">
        <f>IF(AND(AH122&gt;0,AF122&gt;0,AC122&gt;0),((AC122-AF122)*AH122)/((AH122-AF122)*AC122),0)</f>
        <v>0.87067347504673376</v>
      </c>
      <c r="AK122" s="28">
        <f t="shared" si="3"/>
        <v>0.88022602406418315</v>
      </c>
      <c r="AL122" s="42">
        <v>172</v>
      </c>
      <c r="AM122" s="38">
        <v>8.6999999999999994E-2</v>
      </c>
      <c r="AN122" s="27">
        <v>0.2359</v>
      </c>
      <c r="AO122" s="134">
        <v>0.2298</v>
      </c>
      <c r="AP122" s="40">
        <f>AL122*(1-AM122)*AN122</f>
        <v>37.044792399999999</v>
      </c>
      <c r="AQ122" s="135">
        <f>AL122*(1-AM122)*AO122</f>
        <v>36.086872800000002</v>
      </c>
      <c r="AR122" s="17">
        <v>1.55</v>
      </c>
      <c r="AS122" s="17"/>
      <c r="AT122" s="117">
        <f>AT121+AL122-AS122</f>
        <v>1497.54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>SUM(D120:D122)</f>
        <v>51500</v>
      </c>
      <c r="E123" s="50"/>
      <c r="F123" s="50">
        <f>SUM(F120:F122)</f>
        <v>52305</v>
      </c>
      <c r="G123" s="51"/>
      <c r="H123" s="51"/>
      <c r="I123" s="50">
        <f>SUM(I120:I122)</f>
        <v>54783</v>
      </c>
      <c r="J123" s="51"/>
      <c r="K123" s="50">
        <f>SUM(K120:K122)</f>
        <v>51854</v>
      </c>
      <c r="L123" s="20">
        <f>IF(K123&gt;0,(K120*L120+K121*L121+K122*L122)/K123,0)</f>
        <v>7.5683997377251511E-2</v>
      </c>
      <c r="M123" s="51">
        <f>M120+M121+M122</f>
        <v>47930</v>
      </c>
      <c r="N123" s="52">
        <f>IF(M123&gt;0,O123/M123,0)</f>
        <v>0.63595138744001667</v>
      </c>
      <c r="O123" s="53">
        <f>O120+O121+O122</f>
        <v>30481.15</v>
      </c>
      <c r="P123" s="20">
        <f>IF(M123&gt;0,Q123/M123,0)</f>
        <v>0.29471902774880032</v>
      </c>
      <c r="Q123" s="53">
        <f>Q120+Q121+Q122</f>
        <v>14125.883</v>
      </c>
      <c r="R123" s="20">
        <f>IF(M123&gt;0,T123/M123,0)</f>
        <v>6.9329584811182982E-2</v>
      </c>
      <c r="S123" s="136"/>
      <c r="T123" s="53">
        <f>T120+T121+T122</f>
        <v>3322.9670000000001</v>
      </c>
      <c r="U123" s="20">
        <f>IF(M123&gt;0,V123/M123,0)</f>
        <v>0.23801673273523888</v>
      </c>
      <c r="V123" s="53">
        <f>V120+V121+V122</f>
        <v>11408.142</v>
      </c>
      <c r="W123" s="20">
        <f>IF(M123&gt;0,X123/M123,0)</f>
        <v>0.4949788024201961</v>
      </c>
      <c r="X123" s="53">
        <f>X120+X121+X122</f>
        <v>23724.333999999999</v>
      </c>
      <c r="Y123" s="20">
        <f>IF(M123&gt;0,Z123/M123,0)</f>
        <v>0.42667619445023991</v>
      </c>
      <c r="Z123" s="53">
        <f>Z120+Z121+Z122</f>
        <v>20450.59</v>
      </c>
      <c r="AA123" s="152">
        <f>IF(M123&gt;0,AB123/M123,0)</f>
        <v>2.6202196953891092E-3</v>
      </c>
      <c r="AB123" s="55">
        <f>SUM(AB120:AB122)</f>
        <v>125.58713</v>
      </c>
      <c r="AC123" s="54">
        <f>IF(M123&gt;0,AD123/M123,0)</f>
        <v>2.5635155435009384E-3</v>
      </c>
      <c r="AD123" s="55">
        <f>SUM(AD120:AD122)</f>
        <v>122.86929999999998</v>
      </c>
      <c r="AE123" s="54">
        <f>IF(M123&gt;0,(AE120*M120+AE121*M121+AE122*M122)/M123,0)</f>
        <v>2.6845354767369078E-3</v>
      </c>
      <c r="AF123" s="54">
        <f>IF(K123&gt;0,(K120*AF120+K121*AF121+K122*AF122)/K123,0)</f>
        <v>3.2000000000000003E-4</v>
      </c>
      <c r="AG123" s="51">
        <f>SUM(AG120:AG122)</f>
        <v>15.3376</v>
      </c>
      <c r="AH123" s="52">
        <f>IF(K123&gt;0,(K120*AH120+K121*AH121+K122*AH122)/K123,0)</f>
        <v>0.21656909399467736</v>
      </c>
      <c r="AI123" s="57">
        <f>SUM(AI120:AI122)</f>
        <v>106.13719119999999</v>
      </c>
      <c r="AJ123" s="52">
        <f>IF(AND(AD123&gt;0),((AD120*AJ120+AD121*AJ121+AD122*AJ122)/AD123),0)</f>
        <v>0.87646650294102002</v>
      </c>
      <c r="AK123" s="56">
        <f t="shared" si="3"/>
        <v>0.88201873472526282</v>
      </c>
      <c r="AL123" s="50">
        <f>SUM(AL120:AL122)</f>
        <v>536</v>
      </c>
      <c r="AM123" s="20">
        <f>IF(AL123&gt;0,(AM120*AL120+AM121*AL121+AM122*AL122)/AL123,0)</f>
        <v>8.5641791044776108E-2</v>
      </c>
      <c r="AN123" s="52">
        <f>IF(K123&gt;0,(AN120*K120+AN121*K121+AN122*K122)/K123,0)</f>
        <v>0.23135097774520769</v>
      </c>
      <c r="AO123" s="136">
        <f>IF(L123&gt;0,(AO120*K120+AO121*K121+AO122*K122)/K123,0)</f>
        <v>0.22601965518571374</v>
      </c>
      <c r="AP123" s="57">
        <f>SUM(AP120:AP122)</f>
        <v>113.33218540000001</v>
      </c>
      <c r="AQ123" s="137">
        <f>SUM(AQ120:AQ122)</f>
        <v>110.72561880000001</v>
      </c>
      <c r="AR123" s="55"/>
      <c r="AS123" s="55">
        <f>SUM(AS120:AS122)</f>
        <v>400.44</v>
      </c>
      <c r="AT123" s="102"/>
      <c r="AU123" s="103">
        <f>AT122</f>
        <v>1497.54</v>
      </c>
      <c r="AV123" s="50">
        <f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45"/>
      <c r="D124" s="11"/>
      <c r="E124" s="11"/>
      <c r="F124" s="11"/>
      <c r="G124" s="12"/>
      <c r="H124" s="12"/>
      <c r="I124" s="11"/>
      <c r="J124" s="12"/>
      <c r="K124" s="11"/>
      <c r="L124" s="13"/>
      <c r="M124" s="23">
        <f>ROUND(K124*(1-L124),0)</f>
        <v>0</v>
      </c>
      <c r="N124" s="14"/>
      <c r="O124" s="24">
        <f>M124*N124</f>
        <v>0</v>
      </c>
      <c r="P124" s="13"/>
      <c r="Q124" s="24">
        <f>M124*P124</f>
        <v>0</v>
      </c>
      <c r="R124" s="15"/>
      <c r="S124" s="143"/>
      <c r="T124" s="24">
        <f>M124*R124</f>
        <v>0</v>
      </c>
      <c r="U124" s="25"/>
      <c r="V124" s="24">
        <f>M124*U124</f>
        <v>0</v>
      </c>
      <c r="W124" s="15"/>
      <c r="X124" s="24">
        <f>M124*W124</f>
        <v>0</v>
      </c>
      <c r="Y124" s="15"/>
      <c r="Z124" s="24">
        <f>Y124*M124</f>
        <v>0</v>
      </c>
      <c r="AA124" s="145"/>
      <c r="AB124" s="18">
        <f>M124*AA124</f>
        <v>0</v>
      </c>
      <c r="AC124" s="16"/>
      <c r="AD124" s="17">
        <f>M124*AC124</f>
        <v>0</v>
      </c>
      <c r="AE124" s="26">
        <f>IF(M124&gt;0,(AG124+AP124)/M124,0)</f>
        <v>0</v>
      </c>
      <c r="AF124" s="16"/>
      <c r="AG124" s="23">
        <f>AF124*M124</f>
        <v>0</v>
      </c>
      <c r="AH124" s="114"/>
      <c r="AI124" s="29">
        <f>AL124*(1-AM124)*AH124</f>
        <v>0</v>
      </c>
      <c r="AJ124" s="27">
        <f>IF(AND(AH124&gt;0,AF124&gt;0,AC124&gt;0),((AC124-AF124)*AH124)/((AH124-AF124)*AC124),0)</f>
        <v>0</v>
      </c>
      <c r="AK124" s="59">
        <f t="shared" si="3"/>
        <v>0</v>
      </c>
      <c r="AL124" s="11"/>
      <c r="AM124" s="13"/>
      <c r="AN124" s="14"/>
      <c r="AO124" s="130"/>
      <c r="AP124" s="29">
        <f>AL124*(1-AM124)*AN124</f>
        <v>0</v>
      </c>
      <c r="AQ124" s="131">
        <f>AL124*(1-AM124)*AO124</f>
        <v>0</v>
      </c>
      <c r="AR124" s="18"/>
      <c r="AS124" s="18"/>
      <c r="AT124" s="98">
        <f>AT122+AL124-AS124</f>
        <v>1497.54</v>
      </c>
      <c r="AU124" s="99"/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/>
      <c r="D125" s="33"/>
      <c r="E125" s="33"/>
      <c r="F125" s="33"/>
      <c r="G125" s="34"/>
      <c r="H125" s="34"/>
      <c r="I125" s="33"/>
      <c r="J125" s="34"/>
      <c r="K125" s="33"/>
      <c r="L125" s="35"/>
      <c r="M125" s="36">
        <f>ROUND(K125*(1-L125),0)</f>
        <v>0</v>
      </c>
      <c r="N125" s="37"/>
      <c r="O125" s="24">
        <f>M125*N125</f>
        <v>0</v>
      </c>
      <c r="P125" s="35"/>
      <c r="Q125" s="24">
        <f>M125*P125</f>
        <v>0</v>
      </c>
      <c r="R125" s="38"/>
      <c r="S125" s="134"/>
      <c r="T125" s="24">
        <f>M125*R125</f>
        <v>0</v>
      </c>
      <c r="U125" s="27"/>
      <c r="V125" s="24">
        <f>M125*U125</f>
        <v>0</v>
      </c>
      <c r="W125" s="38"/>
      <c r="X125" s="24">
        <f>M125*W125</f>
        <v>0</v>
      </c>
      <c r="Y125" s="38"/>
      <c r="Z125" s="24">
        <f>Y125*M125</f>
        <v>0</v>
      </c>
      <c r="AA125" s="146"/>
      <c r="AB125" s="18">
        <f>M125*AA125</f>
        <v>0</v>
      </c>
      <c r="AC125" s="39"/>
      <c r="AD125" s="17">
        <f>M125*AC125</f>
        <v>0</v>
      </c>
      <c r="AE125" s="26">
        <f>IF(M125&gt;0,(AG125+AP125)/M125,0)</f>
        <v>0</v>
      </c>
      <c r="AF125" s="39"/>
      <c r="AG125" s="36">
        <f>AF125*M125</f>
        <v>0</v>
      </c>
      <c r="AH125" s="27"/>
      <c r="AI125" s="40">
        <f>AL125*(1-AM125)*AH125</f>
        <v>0</v>
      </c>
      <c r="AJ125" s="27">
        <f>IF(AND(AH125&gt;0,AF125&gt;0,AC125&gt;0),((AC125-AF125)*AH125)/((AH125-AF125)*AC125),0)</f>
        <v>0</v>
      </c>
      <c r="AK125" s="28">
        <f t="shared" si="3"/>
        <v>0</v>
      </c>
      <c r="AL125" s="33"/>
      <c r="AM125" s="35"/>
      <c r="AN125" s="37"/>
      <c r="AO125" s="132"/>
      <c r="AP125" s="40">
        <f>AL125*(1-AM125)*AN125</f>
        <v>0</v>
      </c>
      <c r="AQ125" s="133">
        <f>AL125*(1-AM125)*AO125</f>
        <v>0</v>
      </c>
      <c r="AR125" s="41"/>
      <c r="AS125" s="41"/>
      <c r="AT125" s="117">
        <f>AT124+AL125-AS125</f>
        <v>1497.54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45"/>
      <c r="D126" s="42"/>
      <c r="E126" s="42"/>
      <c r="F126" s="42"/>
      <c r="G126" s="36"/>
      <c r="H126" s="36"/>
      <c r="I126" s="42"/>
      <c r="J126" s="36"/>
      <c r="K126" s="42"/>
      <c r="L126" s="38"/>
      <c r="M126" s="36">
        <f>ROUND(K126*(1-L126),0)</f>
        <v>0</v>
      </c>
      <c r="N126" s="27"/>
      <c r="O126" s="24">
        <f>M126*N126</f>
        <v>0</v>
      </c>
      <c r="P126" s="38"/>
      <c r="Q126" s="24">
        <f>M126*P126</f>
        <v>0</v>
      </c>
      <c r="R126" s="38"/>
      <c r="S126" s="134"/>
      <c r="T126" s="24">
        <f>M126*R126</f>
        <v>0</v>
      </c>
      <c r="U126" s="27"/>
      <c r="V126" s="24">
        <f>M126*U126</f>
        <v>0</v>
      </c>
      <c r="W126" s="38"/>
      <c r="X126" s="24">
        <f>M126*W126</f>
        <v>0</v>
      </c>
      <c r="Y126" s="38"/>
      <c r="Z126" s="24">
        <f>Y126*M126</f>
        <v>0</v>
      </c>
      <c r="AA126" s="147"/>
      <c r="AB126" s="148">
        <f>M126*AA126</f>
        <v>0</v>
      </c>
      <c r="AC126" s="46"/>
      <c r="AD126" s="17">
        <f>M126*AC126</f>
        <v>0</v>
      </c>
      <c r="AE126" s="26">
        <f>IF(M126&gt;0,(AG126+AP126)/M126,0)</f>
        <v>0</v>
      </c>
      <c r="AF126" s="46"/>
      <c r="AG126" s="36">
        <f>AF126*M126</f>
        <v>0</v>
      </c>
      <c r="AH126" s="27"/>
      <c r="AI126" s="40">
        <f>AL126*(1-AM126)*AH126</f>
        <v>0</v>
      </c>
      <c r="AJ126" s="27">
        <f>IF(AND(AH126&gt;0,AF126&gt;0,AC126&gt;0),((AC126-AF126)*AH126)/((AH126-AF126)*AC126),0)</f>
        <v>0</v>
      </c>
      <c r="AK126" s="28">
        <f t="shared" si="3"/>
        <v>0</v>
      </c>
      <c r="AL126" s="42"/>
      <c r="AM126" s="38"/>
      <c r="AN126" s="27"/>
      <c r="AO126" s="134"/>
      <c r="AP126" s="40">
        <f>AL126*(1-AM126)*AN126</f>
        <v>0</v>
      </c>
      <c r="AQ126" s="135">
        <f>AL126*(1-AM126)*AO126</f>
        <v>0</v>
      </c>
      <c r="AR126" s="17"/>
      <c r="AS126" s="17"/>
      <c r="AT126" s="117">
        <f>AT125+AL126-AS126</f>
        <v>1497.54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0</v>
      </c>
      <c r="E127" s="60"/>
      <c r="F127" s="50">
        <f>SUM(F124:F126)</f>
        <v>0</v>
      </c>
      <c r="G127" s="61"/>
      <c r="H127" s="61"/>
      <c r="I127" s="50">
        <f>SUM(I124:I126)</f>
        <v>0</v>
      </c>
      <c r="J127" s="51"/>
      <c r="K127" s="50">
        <f>SUM(K124:K126)</f>
        <v>0</v>
      </c>
      <c r="L127" s="20">
        <f>IF(K127&gt;0,(K124*L124+K125*L125+K126*L126)/K127,0)</f>
        <v>0</v>
      </c>
      <c r="M127" s="51">
        <f>M124+M125+M126</f>
        <v>0</v>
      </c>
      <c r="N127" s="52">
        <f>IF(M127&gt;0,O127/M127,0)</f>
        <v>0</v>
      </c>
      <c r="O127" s="53">
        <f>O124+O125+O126</f>
        <v>0</v>
      </c>
      <c r="P127" s="20">
        <f>IF(M127&gt;0,Q127/M127,0)</f>
        <v>0</v>
      </c>
      <c r="Q127" s="53">
        <f>Q124+Q125+Q126</f>
        <v>0</v>
      </c>
      <c r="R127" s="20">
        <f>IF(M127&gt;0,T127/M127,0)</f>
        <v>0</v>
      </c>
      <c r="S127" s="136"/>
      <c r="T127" s="53">
        <f>T124+T125+T126</f>
        <v>0</v>
      </c>
      <c r="U127" s="20">
        <f>IF(M127&gt;0,V127/M127,0)</f>
        <v>0</v>
      </c>
      <c r="V127" s="53">
        <f>V124+V125+V126</f>
        <v>0</v>
      </c>
      <c r="W127" s="20">
        <f>IF(M127&gt;0,X127/M127,0)</f>
        <v>0</v>
      </c>
      <c r="X127" s="53">
        <f>X124+X125+X126</f>
        <v>0</v>
      </c>
      <c r="Y127" s="20">
        <f>IF(M127&gt;0,Z127/M127,0)</f>
        <v>0</v>
      </c>
      <c r="Z127" s="53">
        <f>Z124+Z125+Z126</f>
        <v>0</v>
      </c>
      <c r="AA127" s="152">
        <f>IF(M127&gt;0,AB127/M127,0)</f>
        <v>0</v>
      </c>
      <c r="AB127" s="55">
        <f>SUM(AB124:AB126)</f>
        <v>0</v>
      </c>
      <c r="AC127" s="54">
        <f>IF(M127&gt;0,AD127/M127,0)</f>
        <v>0</v>
      </c>
      <c r="AD127" s="55">
        <f>SUM(AD124:AD126)</f>
        <v>0</v>
      </c>
      <c r="AE127" s="54">
        <f>IF(M127&gt;0,(AE124*M124+AE125*M125+AE126*M126)/M127,0)</f>
        <v>0</v>
      </c>
      <c r="AF127" s="54">
        <f>IF(K127&gt;0,(K124*AF124+K125*AF125+K126*AF126)/K127,0)</f>
        <v>0</v>
      </c>
      <c r="AG127" s="51">
        <f>SUM(AG124:AG126)</f>
        <v>0</v>
      </c>
      <c r="AH127" s="52">
        <f>IF(K127&gt;0,(K124*AH124+K125*AH125+K126*AH126)/K127,0)</f>
        <v>0</v>
      </c>
      <c r="AI127" s="57">
        <f>SUM(AI124:AI126)</f>
        <v>0</v>
      </c>
      <c r="AJ127" s="52">
        <f>IF(AND(AD127&gt;0),((AD124*AJ124+AD125*AJ125+AD126*AJ126)/AD127),0)</f>
        <v>0</v>
      </c>
      <c r="AK127" s="56">
        <f t="shared" si="3"/>
        <v>0</v>
      </c>
      <c r="AL127" s="50">
        <f>SUM(AL124:AL126)</f>
        <v>0</v>
      </c>
      <c r="AM127" s="20">
        <f>IF(AL127&gt;0,(AM124*AL124+AM125*AL125+AM126*AL126)/AL127,0)</f>
        <v>0</v>
      </c>
      <c r="AN127" s="52">
        <f>IF(K127&gt;0,(AN124*K124+AN125*K125+AN126*K126)/K127,0)</f>
        <v>0</v>
      </c>
      <c r="AO127" s="136">
        <f>IF(L127&gt;0,(AO124*K124+AO125*K125+AO126*K126)/K127,0)</f>
        <v>0</v>
      </c>
      <c r="AP127" s="57">
        <f>SUM(AP124:AP126)</f>
        <v>0</v>
      </c>
      <c r="AQ127" s="137">
        <f>SUM(AQ124:AQ126)</f>
        <v>0</v>
      </c>
      <c r="AR127" s="62"/>
      <c r="AS127" s="55">
        <f>SUM(AS124:AS126)</f>
        <v>0</v>
      </c>
      <c r="AT127" s="102"/>
      <c r="AU127" s="103">
        <f>AT126</f>
        <v>1497.54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1402090</v>
      </c>
      <c r="E128" s="68"/>
      <c r="F128" s="68">
        <f>SUM(F127,F123,F119,F115,F111,F107,F103,F99,F95,F91,F87,F83,F79,F75,F71,F67,F63,F59,F55,F51,F47,F43,F39,F35,F31,F27,F23,F19,F15,F11,F7)</f>
        <v>1465411</v>
      </c>
      <c r="G128" s="74"/>
      <c r="H128" s="68"/>
      <c r="I128" s="68">
        <f>SUM(I127,I123,I119,I115,I111,I107,I103,I99,I95,I91,I87,I83,I79,I75,I71,I67,I63,I59,I55,I51,I47,I43,I39,I35,I31,I27,I23,I19,I15,I11,I7)</f>
        <v>1514045</v>
      </c>
      <c r="J128" s="74"/>
      <c r="K128" s="68">
        <f>SUM(K127,K123,K119,K115,K111,K107,K103,K99,K95,K91,K87,K83,K79,K75,K71,K67,K63,K59,K55,K51,K47,K43,K39,K35,K31,K27,K23,K19,K15,K11,K7)</f>
        <v>1456647</v>
      </c>
      <c r="L128" s="69">
        <f>1-M128/K128</f>
        <v>7.4326861621243911E-2</v>
      </c>
      <c r="M128" s="68">
        <f>SUM(M127,M123,M119,M115,M111,M107,M103,M99,M95,M91,M87,M83,M79,M75,M71,M67,M63,M59,M55,M51,M47,M43,M39,M35,M31,M27,M23,M19,M15,M11,M7)</f>
        <v>1348379</v>
      </c>
      <c r="N128" s="70">
        <f>IF(AND(M128&gt;0),(O128/M128),0)</f>
        <v>0.63727596840354228</v>
      </c>
      <c r="O128" s="68">
        <f>SUM(O127,O123,O119,O115,O111,O107,O103,O99,O95,O91,O87,O83,O79,O75,O71,O67,O63,O59,O55,O51,O47,O43,O39,O35,O31,O27,O23,O19,O15,O11,O7)</f>
        <v>859289.53299999994</v>
      </c>
      <c r="P128" s="70">
        <f>Q128/M128</f>
        <v>0.26480906926020054</v>
      </c>
      <c r="Q128" s="68">
        <f>SUM(Q127,Q123,Q119,Q115,Q111,Q107,Q103,Q99,Q95,Q91,Q87,Q83,Q79,Q75,Q71,Q67,Q63,Q59,Q55,Q51,Q47,Q43,Q39,Q35,Q31,Q27,Q23,Q19,Q15,Q11,Q7)</f>
        <v>357062.98799999995</v>
      </c>
      <c r="R128" s="70">
        <f>T128/M128</f>
        <v>9.7914962336257086E-2</v>
      </c>
      <c r="S128" s="138"/>
      <c r="T128" s="68">
        <f>SUM(T127,T123,T119,T115,T111,T107,T103,T99,T95,T91,T87,T83,T79,T75,T71,T67,T63,T59,T55,T51,T47,T43,T39,T35,T31,T27,T23,T19,T15,T11,T7)</f>
        <v>132026.47899999999</v>
      </c>
      <c r="U128" s="70">
        <f>V128/M128</f>
        <v>0.2323066370805241</v>
      </c>
      <c r="V128" s="68">
        <f>SUM(V127,V123,V119,V115,V111,V107,V103,V99,V95,V91,V87,V83,V79,V75,V71,V67,V63,V59,V55,V51,V47,V43,V39,V35,V31,V27,V23,V19,V15,V11,V7)</f>
        <v>313237.391</v>
      </c>
      <c r="W128" s="70">
        <f>X128/M128</f>
        <v>0.48876547765872935</v>
      </c>
      <c r="X128" s="68">
        <f>SUM(X127,X123,X119,X115,X111,X107,X103,X99,X95,X91,X87,X83,X79,X75,X71,X67,X63,X59,X55,X51,X47,X43,X39,X35,X31,X27,X23,X19,X15,X11,X7)</f>
        <v>659041.1059999998</v>
      </c>
      <c r="Y128" s="70">
        <f>IF(AND(M128&gt;0),(Z128/M128),0)</f>
        <v>0.40931471789459789</v>
      </c>
      <c r="Z128" s="68">
        <f>SUM(Z127,Z123,Z119,Z115,Z111,Z107,Z103,Z99,Z95,Z91,Z87,Z83,Z79,Z75,Z71,Z67,Z63,Z59,Z55,Z51,Z47,Z43,Z39,Z35,Z31,Z27,Z23,Z19,Z15,Z11,Z7)</f>
        <v>551911.37</v>
      </c>
      <c r="AA128" s="153">
        <f>IF(AND(K128&gt;0),(AB128/K128),0)</f>
        <v>2.3508180430811304E-3</v>
      </c>
      <c r="AB128" s="68">
        <f>SUM(AB127,AB123,AB119,AB115,AB111,AB107,AB103,AB99,AB95,AB91,AB87,AB83,AB79,AB75,AB71,AB67,AB63,AB59,AB55,AB51,AB47,AB43,AB39,AB35,AB31,AB27,AB23,AB19,AB15,AB11,AB7)</f>
        <v>3424.3120499999995</v>
      </c>
      <c r="AC128" s="71">
        <f>IF(AND(M128&gt;0),(AD128/M128),0)</f>
        <v>2.5124883285782404E-3</v>
      </c>
      <c r="AD128" s="68">
        <f>SUM(AD127,AD123,AD119,AD115,AD111,AD107,AD103,AD99,AD95,AD91,AD87,AD83,AD79,AD75,AD71,AD67,AD63,AD59,AD55,AD51,AD47,AD43,AD39,AD35,AD31,AD27,AD23,AD19,AD15,AD11,AD7)</f>
        <v>3387.7864999999993</v>
      </c>
      <c r="AE128" s="72">
        <f>(AG128+AP128)/M128</f>
        <v>2.5559880030762861E-3</v>
      </c>
      <c r="AF128" s="73">
        <f>AG128/(M128-AL128)</f>
        <v>2.842026840280227E-4</v>
      </c>
      <c r="AG128" s="74">
        <f>SUM(AG127,AG123,AG119,AG115,AG111,AG107,AG103,AG99,AG95,AG91,AG87,AG83,AG79,AG75,AG71,AG67,AG63,AG59,AG55,AG51,AG47,AG43,AG39,AG35,AG31,AG27,AG23,AG19,AG15,AG11,AG7)</f>
        <v>378.82001000000008</v>
      </c>
      <c r="AH128" s="70">
        <f>AI128/AL128</f>
        <v>0.18889625073429517</v>
      </c>
      <c r="AI128" s="68">
        <f>SUM(AI127,AI123,AI119,AI115,AI111,AI107,AI103,AI99,AI95,AI91,AI87,AI83,AI79,AI75,AI71,AI67,AI63,AI59,AI55,AI51,AI47,AI43,AI39,AI35,AI31,AI27,AI23,AI19,AI15,AI11,AI7)</f>
        <v>2919.7693476000004</v>
      </c>
      <c r="AJ128" s="75">
        <f>((AC128-AF128)*AH128)/((AH128-AF128)*AC128)</f>
        <v>0.88822034482505108</v>
      </c>
      <c r="AK128" s="76">
        <f>((AE128-AF128)*AN128)/((AN128-AF128)*AE128)</f>
        <v>0.89008369511442786</v>
      </c>
      <c r="AL128" s="68">
        <f>SUM(AL127,AL123,AL119,AL115,AL111,AL107,AL103,AL99,AL95,AL91,AL87,AL83,AL79,AL75,AL71,AL67,AL63,AL59,AL55,AL51,AL47,AL43,AL39,AL35,AL31,AL27,AL23,AL19,AL15,AL11,AL7)</f>
        <v>15457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8.5692501779129196E-2</v>
      </c>
      <c r="AN128" s="70">
        <f>AP128/AL128</f>
        <v>0.19846157324189687</v>
      </c>
      <c r="AO128" s="138">
        <f>AQ128/AL128</f>
        <v>0.20286148253865571</v>
      </c>
      <c r="AP128" s="68">
        <f>SUM(AP127,AP123,AP119,AP115,AP111,AP107,AP103,AP99,AP95,AP91,AP87,AP83,AP79,AP75,AP71,AP67,AP63,AP59,AP55,AP51,AP47,AP43,AP39,AP35,AP31,AP27,AP23,AP19,AP15,AP11,AP7)</f>
        <v>3067.6205375999998</v>
      </c>
      <c r="AQ128" s="139">
        <f>SUM(AQ127,AQ123,AQ119,AQ115,AQ111,AQ107,AQ103,AQ99,AQ95,AQ91,AQ87,AQ83,AQ79,AQ75,AQ71,AQ67,AQ63,AQ59,AQ55,AQ51,AQ47,AQ43,AQ39,AQ35,AQ31,AQ27,AQ23,AQ19,AQ15,AQ11,AQ7)</f>
        <v>3135.6299356000013</v>
      </c>
      <c r="AR128" s="68"/>
      <c r="AS128" s="104">
        <f>SUM(AS127,AS123,AS119,AS115,AS111,AS107,AS103,AS99,AS95,AS91,AS87,AS83,AS79,AS75,AS71,AS67,AS63,AS59,AS55,AS51,AS47,AS43,AS39,AS35,AS31,AS27,AS23,AS19,AS15,AS11,AS7)</f>
        <v>15456.900000000001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  <row r="131" spans="37:37" x14ac:dyDescent="0.2">
      <c r="AK131" s="79"/>
    </row>
    <row r="132" spans="37:37" x14ac:dyDescent="0.2">
      <c r="AK132" s="79"/>
    </row>
  </sheetData>
  <protectedRanges>
    <protectedRange sqref="Q2:Q3 V2:V3 X2:X3 Z2:Z3 AP2:AQ1048576 O2:O3 T2:T3 AG2:AG3 AK2:AK1048576 AD2:AE3 AD128:AE1048576 O128:O1048576 Q128:Q1048576 T128:T1048576 V128:V1048576 X128:X1048576 Z128:Z1048576 AG128:AG1048576 M2:M1048576" name="Range1_1_1_1_1_1_1_1_1_3"/>
    <protectedRange sqref="AH3:AJ3 AH7:AJ7 AH129:AJ1048576 AI2:AJ2 AH4:AI6 AJ127:AJ128 AI128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_2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_2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_2"/>
    <protectedRange sqref="O4:O127" name="Range1_1_1_1_1_5_1_1_2"/>
    <protectedRange sqref="Q4:Q127" name="Range1_1_1_1_1_7_1_1_2"/>
    <protectedRange sqref="T4:T127" name="Range1_1_1_1_1_8_1_1_2"/>
    <protectedRange sqref="V4:V127" name="Range1_1_1_1_1_10_1_1_2"/>
    <protectedRange sqref="X4:X127" name="Range1_1_1_1_1_12_1_1_2"/>
    <protectedRange sqref="Z4:Z127" name="Range1_1_1_1_1_16_1_1_2"/>
    <protectedRange sqref="AG4:AG127" name="Range1_1_1_1_1_18_1_1_2"/>
    <protectedRange sqref="AE4:AE6" name="Range1_1_1_1_1_2_1_31_1_1_2"/>
    <protectedRange sqref="AE8:AE10" name="Range1_1_1_1_1_2_1_1_2_1_1_2"/>
    <protectedRange sqref="AE12:AE14" name="Range1_1_1_1_1_2_1_2_1_1_1_2"/>
    <protectedRange sqref="AE16:AE18" name="Range1_1_1_1_1_2_1_3_1_1_1_2"/>
    <protectedRange sqref="AE20:AE22" name="Range1_1_1_1_1_2_1_4_1_1_1_2"/>
    <protectedRange sqref="AE24:AE26" name="Range1_1_1_1_1_2_1_5_1_1_1_2"/>
    <protectedRange sqref="AE28:AE30" name="Range1_1_1_1_1_2_1_6_1_1_1_2"/>
    <protectedRange sqref="AE32:AE34" name="Range1_1_1_1_1_2_1_7_1_1_1_2"/>
    <protectedRange sqref="AE36:AE38" name="Range1_1_1_1_1_2_1_8_1_1_1_2"/>
    <protectedRange sqref="AE40:AE42" name="Range1_1_1_1_1_2_1_9_1_1_1_2"/>
    <protectedRange sqref="AE44:AE46" name="Range1_1_1_1_1_2_1_10_1_1_1_2"/>
    <protectedRange sqref="AE48:AE50" name="Range1_1_1_1_1_2_1_11_1_1_1_2"/>
    <protectedRange sqref="AE52:AE54" name="Range1_1_1_1_1_2_1_12_1_1_1_2"/>
    <protectedRange sqref="AE56:AE58" name="Range1_1_1_1_1_2_1_13_1_1_1_2"/>
    <protectedRange sqref="AE60:AE62" name="Range1_1_1_1_1_2_1_14_1_1_1_2"/>
    <protectedRange sqref="AE64:AE66" name="Range1_1_1_1_1_2_1_15_1_1_1_2"/>
    <protectedRange sqref="AE68:AE70" name="Range1_1_1_1_1_2_1_16_1_1_1_2"/>
    <protectedRange sqref="AE72:AE74" name="Range1_1_1_1_1_2_1_17_1_1_1_2"/>
    <protectedRange sqref="AE76:AE78" name="Range1_1_1_1_1_2_1_18_1_1_1_2"/>
    <protectedRange sqref="AE80:AE82" name="Range1_1_1_1_1_2_1_19_1_1_1_2"/>
    <protectedRange sqref="AE84:AE86" name="Range1_1_1_1_1_2_1_20_1_1_1_2"/>
    <protectedRange sqref="AE88:AE90" name="Range1_1_1_1_1_2_1_21_1_1_1_2"/>
    <protectedRange sqref="AE92:AE94" name="Range1_1_1_1_1_2_1_22_1_1_1_2"/>
    <protectedRange sqref="AE96:AE98" name="Range1_1_1_1_1_2_1_23_1_1_1_2"/>
    <protectedRange sqref="AE100:AE102" name="Range1_1_1_1_1_2_1_24_1_1_1_2"/>
    <protectedRange sqref="AE104:AE106" name="Range1_1_1_1_1_2_1_25_1_1_1_2"/>
    <protectedRange sqref="AE108:AE110" name="Range1_1_1_1_1_2_1_26_1_1_1_2"/>
    <protectedRange sqref="AE112:AE114" name="Range1_1_1_1_1_2_1_27_1_1_1_2"/>
    <protectedRange sqref="AE116:AE118" name="Range1_1_1_1_1_2_1_28_1_1_1_2"/>
    <protectedRange sqref="AE120:AE122" name="Range1_1_1_1_1_2_1_29_1_1_1_2"/>
    <protectedRange sqref="AE124:AE126" name="Range1_1_1_1_1_2_1_30_1_1_1_2"/>
    <protectedRange sqref="AA3:AB3 AA128:AB1048576" name="Range1_1_1_1_1_1_1_1_1_1_3"/>
    <protectedRange sqref="AB4:AB127" name="Range1_1_1_1_1_2_2_1_1_3"/>
    <protectedRange sqref="Q1 V1 X1 Z1 AP1:AQ1 O1 T1 AG1 AK1 AD1:AE1 M1" name="Range1_1_1_1_1_1_1_1_1"/>
    <protectedRange sqref="AI1:AJ1" name="Range1_1_1_1_1_1_1"/>
    <protectedRange sqref="AB1" name="Range1_1_1_1_1_1_1_1_1_1_1"/>
  </protectedRanges>
  <mergeCells count="36">
    <mergeCell ref="A124:A127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24:A27"/>
    <mergeCell ref="A116:A119"/>
    <mergeCell ref="A120:A123"/>
    <mergeCell ref="A76:A79"/>
    <mergeCell ref="A32:A35"/>
    <mergeCell ref="A36:A39"/>
    <mergeCell ref="A60:A63"/>
    <mergeCell ref="A64:A67"/>
    <mergeCell ref="A68:A71"/>
    <mergeCell ref="A72:A75"/>
    <mergeCell ref="A44:A47"/>
    <mergeCell ref="A48:A51"/>
    <mergeCell ref="A52:A55"/>
    <mergeCell ref="A56:A59"/>
    <mergeCell ref="A40:A43"/>
    <mergeCell ref="A28:A31"/>
    <mergeCell ref="A1:A2"/>
    <mergeCell ref="B1:B2"/>
    <mergeCell ref="A16:A19"/>
    <mergeCell ref="A20:A23"/>
    <mergeCell ref="AZ1:BA1"/>
    <mergeCell ref="C1:C2"/>
    <mergeCell ref="A8:A11"/>
    <mergeCell ref="A12:A15"/>
    <mergeCell ref="AX1:AY1"/>
    <mergeCell ref="A4:A7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363A-5F48-4722-8EEC-6F9FF22B9083}">
  <dimension ref="A1:BA132"/>
  <sheetViews>
    <sheetView zoomScale="110" zoomScaleNormal="110" workbookViewId="0">
      <pane xSplit="3" ySplit="2" topLeftCell="D3" activePane="bottomRight" state="frozen"/>
      <selection activeCell="AJ33" sqref="AJ33"/>
      <selection pane="topRight" activeCell="AJ33" sqref="AJ33"/>
      <selection pane="bottomLeft" activeCell="AJ33" sqref="AJ33"/>
      <selection pane="bottomRight" activeCell="H1" sqref="H1:H1048576"/>
    </sheetView>
  </sheetViews>
  <sheetFormatPr defaultColWidth="9.140625" defaultRowHeight="12.75" x14ac:dyDescent="0.2"/>
  <cols>
    <col min="1" max="1" width="3.28515625" style="78" bestFit="1" customWidth="1"/>
    <col min="2" max="2" width="5.85546875" style="21" customWidth="1"/>
    <col min="3" max="3" width="13.85546875" style="31" customWidth="1"/>
    <col min="4" max="4" width="13.7109375" style="31" bestFit="1" customWidth="1"/>
    <col min="5" max="5" width="11.28515625" style="31" bestFit="1" customWidth="1"/>
    <col min="6" max="6" width="11.28515625" style="31" customWidth="1"/>
    <col min="7" max="7" width="11.28515625" style="80" customWidth="1"/>
    <col min="8" max="8" width="9.7109375" style="31" customWidth="1"/>
    <col min="9" max="9" width="13.42578125" style="31" bestFit="1" customWidth="1"/>
    <col min="10" max="10" width="13.42578125" style="80" customWidth="1"/>
    <col min="11" max="11" width="13" style="31" customWidth="1"/>
    <col min="12" max="12" width="14.5703125" style="31" customWidth="1"/>
    <col min="13" max="13" width="12.5703125" style="31" customWidth="1"/>
    <col min="14" max="14" width="8.5703125" style="31" bestFit="1" customWidth="1"/>
    <col min="15" max="15" width="10.7109375" style="31" hidden="1" customWidth="1"/>
    <col min="16" max="16" width="7.7109375" style="31" bestFit="1" customWidth="1"/>
    <col min="17" max="17" width="11.85546875" style="31" hidden="1" customWidth="1"/>
    <col min="18" max="18" width="7.7109375" style="31" bestFit="1" customWidth="1"/>
    <col min="19" max="19" width="13.5703125" style="31" customWidth="1"/>
    <col min="20" max="20" width="8.42578125" style="31" hidden="1" customWidth="1"/>
    <col min="21" max="21" width="9" style="31" customWidth="1"/>
    <col min="22" max="22" width="6.7109375" style="31" hidden="1" customWidth="1"/>
    <col min="23" max="23" width="9" style="31" customWidth="1"/>
    <col min="24" max="24" width="7.42578125" style="31" hidden="1" customWidth="1"/>
    <col min="25" max="25" width="9.85546875" style="31" customWidth="1"/>
    <col min="26" max="26" width="14.42578125" style="31" hidden="1" customWidth="1"/>
    <col min="27" max="27" width="14.42578125" style="154" customWidth="1"/>
    <col min="28" max="28" width="14.42578125" style="31" hidden="1" customWidth="1"/>
    <col min="29" max="29" width="12.7109375" style="31" customWidth="1"/>
    <col min="30" max="30" width="7.5703125" style="31" hidden="1" customWidth="1"/>
    <col min="31" max="31" width="11.7109375" style="31" hidden="1" customWidth="1"/>
    <col min="32" max="32" width="12.140625" style="31" customWidth="1"/>
    <col min="33" max="33" width="12.28515625" style="31" hidden="1" customWidth="1"/>
    <col min="34" max="34" width="15" style="79" customWidth="1"/>
    <col min="35" max="35" width="15" style="81" hidden="1" customWidth="1"/>
    <col min="36" max="36" width="13.85546875" style="31" customWidth="1"/>
    <col min="37" max="37" width="10" style="31" customWidth="1"/>
    <col min="38" max="38" width="12" style="31" customWidth="1"/>
    <col min="39" max="39" width="11.5703125" style="80" customWidth="1"/>
    <col min="40" max="41" width="12.28515625" style="81" customWidth="1"/>
    <col min="42" max="42" width="11.7109375" style="31" bestFit="1" customWidth="1"/>
    <col min="43" max="43" width="11.7109375" style="140" customWidth="1"/>
    <col min="44" max="44" width="11.85546875" style="31" customWidth="1"/>
    <col min="45" max="45" width="12" style="107" customWidth="1"/>
    <col min="46" max="46" width="11.5703125" style="108" customWidth="1"/>
    <col min="47" max="47" width="11.570312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Април!AU127</f>
        <v>1497.54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45" t="s">
        <v>52</v>
      </c>
      <c r="D4" s="11">
        <v>9358</v>
      </c>
      <c r="E4" s="11">
        <v>1</v>
      </c>
      <c r="F4" s="11">
        <v>19204</v>
      </c>
      <c r="G4" s="12">
        <v>0.2</v>
      </c>
      <c r="H4" s="12">
        <v>5.4</v>
      </c>
      <c r="I4" s="11">
        <v>20456</v>
      </c>
      <c r="J4" s="12">
        <v>5.2</v>
      </c>
      <c r="K4" s="11">
        <v>17387</v>
      </c>
      <c r="L4" s="13">
        <v>7.2999999999999995E-2</v>
      </c>
      <c r="M4" s="23">
        <f>ROUND(K4*(1-L4),0)</f>
        <v>16118</v>
      </c>
      <c r="N4" s="14">
        <v>0.625</v>
      </c>
      <c r="O4" s="24">
        <f>M4*N4</f>
        <v>10073.75</v>
      </c>
      <c r="P4" s="13">
        <v>0.32800000000000001</v>
      </c>
      <c r="Q4" s="24">
        <f>M4*P4</f>
        <v>5286.7040000000006</v>
      </c>
      <c r="R4" s="15">
        <v>4.7E-2</v>
      </c>
      <c r="S4" s="142">
        <v>0.25209999999999999</v>
      </c>
      <c r="T4" s="24">
        <f>M4*R4</f>
        <v>757.54600000000005</v>
      </c>
      <c r="U4" s="25">
        <v>0.26100000000000001</v>
      </c>
      <c r="V4" s="24">
        <f>M4*U4</f>
        <v>4206.7979999999998</v>
      </c>
      <c r="W4" s="15">
        <v>0.46400000000000002</v>
      </c>
      <c r="X4" s="24">
        <f>M4*W4</f>
        <v>7478.7520000000004</v>
      </c>
      <c r="Y4" s="15">
        <v>0.42</v>
      </c>
      <c r="Z4" s="124">
        <f>Y4*M4</f>
        <v>6769.5599999999995</v>
      </c>
      <c r="AA4" s="145">
        <v>2.3999999999999998E-3</v>
      </c>
      <c r="AB4" s="18">
        <f>M4*AA4</f>
        <v>38.683199999999999</v>
      </c>
      <c r="AC4" s="16">
        <v>2.3400000000000001E-3</v>
      </c>
      <c r="AD4" s="18">
        <f>M4*AC4</f>
        <v>37.716120000000004</v>
      </c>
      <c r="AE4" s="26">
        <f>IF(M4&gt;0,(AG4+AP4)/M4,0)</f>
        <v>2.5088810274227569E-3</v>
      </c>
      <c r="AF4" s="16">
        <v>3.1E-4</v>
      </c>
      <c r="AG4" s="23">
        <f>AF4*M4</f>
        <v>4.9965799999999998</v>
      </c>
      <c r="AH4" s="114">
        <v>0.2135</v>
      </c>
      <c r="AI4" s="29">
        <f>AL4*(1-AM4)*AH4</f>
        <v>31.967782</v>
      </c>
      <c r="AJ4" s="27">
        <f>IF(AND(AH4&gt;0,AF4&gt;0,AC4&gt;0),((AC4-AF4)*AH4)/((AH4-AF4)*AC4),0)</f>
        <v>0.8687828320550306</v>
      </c>
      <c r="AK4" s="59">
        <f t="shared" ref="AK4:AK35" si="0">IF(AND(AE4&gt;0,AN4&gt;0,AF4&gt;0),((AN4*(AE4-AF4))/(AE4*(AN4-AF4))),0)</f>
        <v>0.87758829484733747</v>
      </c>
      <c r="AL4" s="11">
        <v>164</v>
      </c>
      <c r="AM4" s="13">
        <v>8.6999999999999994E-2</v>
      </c>
      <c r="AN4" s="14">
        <v>0.23669999999999999</v>
      </c>
      <c r="AO4" s="130">
        <v>0.23369999999999999</v>
      </c>
      <c r="AP4" s="29">
        <f>AL4*(1-AM4)*AN4</f>
        <v>35.441564399999997</v>
      </c>
      <c r="AQ4" s="131">
        <f>AL4*(1-AM4)*AO4</f>
        <v>34.992368399999997</v>
      </c>
      <c r="AR4" s="18">
        <v>1.6</v>
      </c>
      <c r="AS4" s="18"/>
      <c r="AT4" s="110">
        <f>AT3+AL4-AS4</f>
        <v>1661.54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10" t="s">
        <v>49</v>
      </c>
      <c r="D5" s="33">
        <v>20000</v>
      </c>
      <c r="E5" s="33">
        <v>8</v>
      </c>
      <c r="F5" s="33">
        <v>17005</v>
      </c>
      <c r="G5" s="34">
        <v>0.8</v>
      </c>
      <c r="H5" s="34">
        <v>4.9000000000000004</v>
      </c>
      <c r="I5" s="33">
        <v>17857</v>
      </c>
      <c r="J5" s="34">
        <v>5.2</v>
      </c>
      <c r="K5" s="33">
        <v>17492</v>
      </c>
      <c r="L5" s="35">
        <v>8.1000000000000003E-2</v>
      </c>
      <c r="M5" s="36">
        <f>ROUND(K5*(1-L5),0)</f>
        <v>16075</v>
      </c>
      <c r="N5" s="37">
        <v>0.78300000000000003</v>
      </c>
      <c r="O5" s="24">
        <f>M5*N5</f>
        <v>12586.725</v>
      </c>
      <c r="P5" s="35">
        <v>0.19600000000000001</v>
      </c>
      <c r="Q5" s="24">
        <f>M5*P5</f>
        <v>3150.7000000000003</v>
      </c>
      <c r="R5" s="38">
        <v>2.1000000000000001E-2</v>
      </c>
      <c r="S5" s="134">
        <v>0.2344</v>
      </c>
      <c r="T5" s="24">
        <f>M5*R5</f>
        <v>337.57500000000005</v>
      </c>
      <c r="U5" s="27">
        <v>0.26</v>
      </c>
      <c r="V5" s="24">
        <f>M5*U5</f>
        <v>4179.5</v>
      </c>
      <c r="W5" s="38">
        <v>0.46500000000000002</v>
      </c>
      <c r="X5" s="24">
        <f>M5*W5</f>
        <v>7474.875</v>
      </c>
      <c r="Y5" s="38">
        <v>0.42</v>
      </c>
      <c r="Z5" s="24">
        <f>Y5*M5</f>
        <v>6751.5</v>
      </c>
      <c r="AA5" s="146">
        <v>2.3500000000000001E-3</v>
      </c>
      <c r="AB5" s="18">
        <f>M5*AA5</f>
        <v>37.776250000000005</v>
      </c>
      <c r="AC5" s="39">
        <v>2.3600000000000001E-3</v>
      </c>
      <c r="AD5" s="17">
        <f>M5*AC5</f>
        <v>37.937000000000005</v>
      </c>
      <c r="AE5" s="26">
        <f>IF(M5&gt;0,(AG5+AP5)/M5,0)</f>
        <v>2.5555347682737167E-3</v>
      </c>
      <c r="AF5" s="39">
        <v>3.1E-4</v>
      </c>
      <c r="AG5" s="36">
        <f>AF5*M5</f>
        <v>4.98325</v>
      </c>
      <c r="AH5" s="27">
        <v>0.21060000000000001</v>
      </c>
      <c r="AI5" s="40">
        <f>AL5*(1-AM5)*AH5</f>
        <v>33.023554200000007</v>
      </c>
      <c r="AJ5" s="27">
        <f>IF(AND(AH5&gt;0,AF5&gt;0,AC5&gt;0),((AC5-AF5)*AH5)/((AH5-AF5)*AC5),0)</f>
        <v>0.86992458356539115</v>
      </c>
      <c r="AK5" s="28">
        <f t="shared" si="0"/>
        <v>0.87987955973881238</v>
      </c>
      <c r="AL5" s="33">
        <v>171</v>
      </c>
      <c r="AM5" s="35">
        <v>8.3000000000000004E-2</v>
      </c>
      <c r="AN5" s="37">
        <v>0.23019999999999999</v>
      </c>
      <c r="AO5" s="132">
        <v>0.2271</v>
      </c>
      <c r="AP5" s="40">
        <f>AL5*(1-AM5)*AN5</f>
        <v>36.096971400000001</v>
      </c>
      <c r="AQ5" s="133">
        <f>AL5*(1-AM5)*AO5</f>
        <v>35.610869700000002</v>
      </c>
      <c r="AR5" s="41">
        <v>1.6</v>
      </c>
      <c r="AS5" s="41"/>
      <c r="AT5" s="110">
        <f>AT4+AL5-AS5</f>
        <v>1832.54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45" t="s">
        <v>48</v>
      </c>
      <c r="D6" s="42">
        <v>21262</v>
      </c>
      <c r="E6" s="42">
        <v>3</v>
      </c>
      <c r="F6" s="42">
        <v>19445</v>
      </c>
      <c r="G6" s="36">
        <v>0.7</v>
      </c>
      <c r="H6" s="36">
        <v>5.4</v>
      </c>
      <c r="I6" s="42">
        <v>20038</v>
      </c>
      <c r="J6" s="36">
        <v>5</v>
      </c>
      <c r="K6" s="42">
        <v>17550</v>
      </c>
      <c r="L6" s="38">
        <v>6.9000000000000006E-2</v>
      </c>
      <c r="M6" s="36">
        <f>ROUND(K6*(1-L6),0)</f>
        <v>16339</v>
      </c>
      <c r="N6" s="27">
        <v>0.73</v>
      </c>
      <c r="O6" s="24">
        <f>M6*N6</f>
        <v>11927.47</v>
      </c>
      <c r="P6" s="38">
        <v>0.20799999999999999</v>
      </c>
      <c r="Q6" s="24">
        <f>M6*P6</f>
        <v>3398.5119999999997</v>
      </c>
      <c r="R6" s="38">
        <v>6.2E-2</v>
      </c>
      <c r="S6" s="134">
        <v>0.23100000000000001</v>
      </c>
      <c r="T6" s="24">
        <f>M6*R6</f>
        <v>1013.018</v>
      </c>
      <c r="U6" s="27">
        <v>0.25600000000000001</v>
      </c>
      <c r="V6" s="24">
        <f>M6*U6</f>
        <v>4182.7839999999997</v>
      </c>
      <c r="W6" s="38">
        <v>0.46600000000000003</v>
      </c>
      <c r="X6" s="24">
        <f>M6*W6</f>
        <v>7613.9740000000002</v>
      </c>
      <c r="Y6" s="38">
        <v>0.41</v>
      </c>
      <c r="Z6" s="24">
        <f>Y6*M6</f>
        <v>6698.99</v>
      </c>
      <c r="AA6" s="147">
        <v>2.4499999999999999E-3</v>
      </c>
      <c r="AB6" s="148">
        <f>M6*AA6</f>
        <v>40.030549999999998</v>
      </c>
      <c r="AC6" s="46">
        <v>2.4099999999999998E-3</v>
      </c>
      <c r="AD6" s="17">
        <f>M6*AC6</f>
        <v>39.376989999999999</v>
      </c>
      <c r="AE6" s="26">
        <f>IF(M6&gt;0,(AG6+AP6)/M6,0)</f>
        <v>2.4915350021421138E-3</v>
      </c>
      <c r="AF6" s="46">
        <v>3.2000000000000003E-4</v>
      </c>
      <c r="AG6" s="36">
        <f>AF6*M6</f>
        <v>5.2284800000000002</v>
      </c>
      <c r="AH6" s="27">
        <v>0.21390000000000001</v>
      </c>
      <c r="AI6" s="40">
        <f>AL6*(1-AM6)*AH6</f>
        <v>33.700372799999997</v>
      </c>
      <c r="AJ6" s="27">
        <f>IF(AND(AH6&gt;0,AF6&gt;0,AC6&gt;0),((AC6-AF6)*AH6)/((AH6-AF6)*AC6),0)</f>
        <v>0.86851924454051233</v>
      </c>
      <c r="AK6" s="28">
        <f t="shared" si="0"/>
        <v>0.87280534033730472</v>
      </c>
      <c r="AL6" s="42">
        <v>172</v>
      </c>
      <c r="AM6" s="38">
        <v>8.4000000000000005E-2</v>
      </c>
      <c r="AN6" s="27">
        <v>0.22520000000000001</v>
      </c>
      <c r="AO6" s="134">
        <v>0.2177</v>
      </c>
      <c r="AP6" s="40">
        <f>AL6*(1-AM6)*AN6</f>
        <v>35.4807104</v>
      </c>
      <c r="AQ6" s="135">
        <f>AL6*(1-AM6)*AO6</f>
        <v>34.299070399999998</v>
      </c>
      <c r="AR6" s="17">
        <v>1.55</v>
      </c>
      <c r="AS6" s="17"/>
      <c r="AT6" s="110">
        <f>AT5+AL6-AS6</f>
        <v>2004.54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50620</v>
      </c>
      <c r="E7" s="50"/>
      <c r="F7" s="50">
        <f>SUM(F4:F6)</f>
        <v>55654</v>
      </c>
      <c r="G7" s="51"/>
      <c r="H7" s="51"/>
      <c r="I7" s="50">
        <f>SUM(I4:I6)</f>
        <v>58351</v>
      </c>
      <c r="J7" s="51"/>
      <c r="K7" s="50">
        <f>SUM(K4:K6)</f>
        <v>52429</v>
      </c>
      <c r="L7" s="20">
        <f>IF(K7&gt;0,(K4*L4+K5*L5+K6*L6)/K7,0)</f>
        <v>7.4330103568635675E-2</v>
      </c>
      <c r="M7" s="51">
        <f>M4+M5+M6</f>
        <v>48532</v>
      </c>
      <c r="N7" s="52">
        <f>IF(M7&gt;0,O7/M7,0)</f>
        <v>0.71268328113409707</v>
      </c>
      <c r="O7" s="53">
        <f>O4+O5+O6</f>
        <v>34587.945</v>
      </c>
      <c r="P7" s="20">
        <f>IF(M7&gt;0,Q7/M7,0)</f>
        <v>0.24387859556581226</v>
      </c>
      <c r="Q7" s="53">
        <f>Q4+Q5+Q6</f>
        <v>11835.916000000001</v>
      </c>
      <c r="R7" s="20">
        <f>IF(M7&gt;0,T7/M7,0)</f>
        <v>4.3438123300090663E-2</v>
      </c>
      <c r="S7" s="136"/>
      <c r="T7" s="53">
        <f>T4+T5+T6</f>
        <v>2108.1390000000001</v>
      </c>
      <c r="U7" s="20">
        <f>IF(M7&gt;0,V7/M7,0)</f>
        <v>0.2589854528970576</v>
      </c>
      <c r="V7" s="53">
        <f>V4+V5+V6</f>
        <v>12569.081999999999</v>
      </c>
      <c r="W7" s="20">
        <f>IF(M7&gt;0,X7/M7,0)</f>
        <v>0.46500455369653015</v>
      </c>
      <c r="X7" s="53">
        <f>X4+X5+X6</f>
        <v>22567.601000000002</v>
      </c>
      <c r="Y7" s="20">
        <f>IF(M7&gt;0,Z7/M7,0)</f>
        <v>0.41663335531195911</v>
      </c>
      <c r="Z7" s="53">
        <f>Z4+Z5+Z6</f>
        <v>20220.05</v>
      </c>
      <c r="AA7" s="152">
        <f>IF(M7&gt;0,AB7/M7,0)</f>
        <v>2.4002719854941072E-3</v>
      </c>
      <c r="AB7" s="55">
        <f>SUM(AB4:AB6)</f>
        <v>116.49000000000001</v>
      </c>
      <c r="AC7" s="54">
        <f>IF(M7&gt;0,AD7/M7,0)</f>
        <v>2.3701910079947253E-3</v>
      </c>
      <c r="AD7" s="55">
        <f>SUM(AD4:AD6)</f>
        <v>115.03011000000001</v>
      </c>
      <c r="AE7" s="54">
        <f>IF(M7&gt;0,(AE4*M4+AE5*M5+AE6*M6)/M7,0)</f>
        <v>2.5184941111019532E-3</v>
      </c>
      <c r="AF7" s="54">
        <f>IF(K7&gt;0,(K4*AF4+K5*AF5+K6*AF6)/K7,0)</f>
        <v>3.1334738408132903E-4</v>
      </c>
      <c r="AG7" s="51">
        <f>SUM(AG4:AG6)</f>
        <v>15.208310000000001</v>
      </c>
      <c r="AH7" s="52">
        <f>IF(K7&gt;0,(K4*AH4+K5*AH5+K6*AH6)/K7,0)</f>
        <v>0.21266636212783002</v>
      </c>
      <c r="AI7" s="57">
        <f>SUM(AI4:AI6)</f>
        <v>98.691709000000003</v>
      </c>
      <c r="AJ7" s="52">
        <f>IF(AND(AD7&gt;0),((AD4*AJ4+AD5*AJ5+AD6*AJ6)/AD7),0)</f>
        <v>0.86906915138590168</v>
      </c>
      <c r="AK7" s="56">
        <f t="shared" si="0"/>
        <v>0.8767724167501395</v>
      </c>
      <c r="AL7" s="50">
        <f>SUM(AL4:AL6)</f>
        <v>507</v>
      </c>
      <c r="AM7" s="20">
        <f>IF(AL7&gt;0,(AM4*AL4+AM5*AL5+AM6*AL6)/AL7,0)</f>
        <v>8.4633136094674558E-2</v>
      </c>
      <c r="AN7" s="52">
        <f>IF(K7&gt;0,(AN4*K4+AN5*K5+AN6*K6)/K7,0)</f>
        <v>0.23068189933052319</v>
      </c>
      <c r="AO7" s="136">
        <f>IF(K7&gt;0,(AO4*K4+AO5*K5+AO6*K6)/K7,0)</f>
        <v>0.22614221327891054</v>
      </c>
      <c r="AP7" s="57">
        <f>SUM(AP4:AP6)</f>
        <v>107.0192462</v>
      </c>
      <c r="AQ7" s="137">
        <f>SUM(AQ4:AQ6)</f>
        <v>104.9023085</v>
      </c>
      <c r="AR7" s="55"/>
      <c r="AS7" s="55">
        <f>SUM(AS4:AS6)</f>
        <v>0</v>
      </c>
      <c r="AT7" s="102"/>
      <c r="AU7" s="103">
        <f>AT6</f>
        <v>2004.54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50</v>
      </c>
      <c r="D8" s="11">
        <v>9508</v>
      </c>
      <c r="E8" s="11">
        <v>2</v>
      </c>
      <c r="F8" s="11">
        <v>12860</v>
      </c>
      <c r="G8" s="12">
        <v>0.5</v>
      </c>
      <c r="H8" s="12">
        <v>4.9000000000000004</v>
      </c>
      <c r="I8" s="11">
        <v>14100</v>
      </c>
      <c r="J8" s="12">
        <v>5.7</v>
      </c>
      <c r="K8" s="11">
        <v>17318</v>
      </c>
      <c r="L8" s="13">
        <v>7.4999999999999997E-2</v>
      </c>
      <c r="M8" s="23">
        <f>ROUND(K8*(1-L8),0)</f>
        <v>16019</v>
      </c>
      <c r="N8" s="14">
        <v>0.76200000000000001</v>
      </c>
      <c r="O8" s="24">
        <f>M8*N8</f>
        <v>12206.478000000001</v>
      </c>
      <c r="P8" s="13">
        <v>0.17399999999999999</v>
      </c>
      <c r="Q8" s="24">
        <f>M8*P8</f>
        <v>2787.3059999999996</v>
      </c>
      <c r="R8" s="15">
        <v>6.4000000000000001E-2</v>
      </c>
      <c r="S8" s="143">
        <v>0.2407</v>
      </c>
      <c r="T8" s="24">
        <f>M8*R8</f>
        <v>1025.2160000000001</v>
      </c>
      <c r="U8" s="25">
        <v>0.253</v>
      </c>
      <c r="V8" s="24">
        <f>M8*U8</f>
        <v>4052.8070000000002</v>
      </c>
      <c r="W8" s="15">
        <v>0.47599999999999998</v>
      </c>
      <c r="X8" s="24">
        <f>M8*W8</f>
        <v>7625.0439999999999</v>
      </c>
      <c r="Y8" s="15">
        <v>0.42</v>
      </c>
      <c r="Z8" s="24">
        <f>Y8*M8</f>
        <v>6727.98</v>
      </c>
      <c r="AA8" s="145">
        <v>2.3600000000000001E-3</v>
      </c>
      <c r="AB8" s="18">
        <f>M8*AA8</f>
        <v>37.804839999999999</v>
      </c>
      <c r="AC8" s="16">
        <v>2.3E-3</v>
      </c>
      <c r="AD8" s="17">
        <f>M8*AC8</f>
        <v>36.843699999999998</v>
      </c>
      <c r="AE8" s="26">
        <f>IF(M8&gt;0,(AG8+AP8)/M8,0)</f>
        <v>2.5365347399962544E-3</v>
      </c>
      <c r="AF8" s="16">
        <v>2.9999999999999997E-4</v>
      </c>
      <c r="AG8" s="23">
        <f>AF8*M8</f>
        <v>4.8056999999999999</v>
      </c>
      <c r="AH8" s="114">
        <v>0.20849999999999999</v>
      </c>
      <c r="AI8" s="29">
        <f>AL8*(1-AM8)*AH8</f>
        <v>33.422550000000001</v>
      </c>
      <c r="AJ8" s="27">
        <f>IF(AND(AH8&gt;0,AF8&gt;0,AC8&gt;0),((AC8-AF8)*AH8)/((AH8-AF8)*AC8),0)</f>
        <v>0.87081819320887111</v>
      </c>
      <c r="AK8" s="59">
        <f t="shared" si="0"/>
        <v>0.88291352756327779</v>
      </c>
      <c r="AL8" s="11">
        <v>175</v>
      </c>
      <c r="AM8" s="13">
        <v>8.4000000000000005E-2</v>
      </c>
      <c r="AN8" s="14">
        <v>0.2235</v>
      </c>
      <c r="AO8" s="130">
        <v>0.21790000000000001</v>
      </c>
      <c r="AP8" s="29">
        <f>AL8*(1-AM8)*AN8</f>
        <v>35.82705</v>
      </c>
      <c r="AQ8" s="131">
        <f>AL8*(1-AM8)*AO8</f>
        <v>34.929370000000006</v>
      </c>
      <c r="AR8" s="18">
        <v>1.55</v>
      </c>
      <c r="AS8" s="18">
        <v>1102.3599999999999</v>
      </c>
      <c r="AT8" s="98">
        <f>AT6+AL8-AS8</f>
        <v>1077.18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10" t="s">
        <v>51</v>
      </c>
      <c r="D9" s="33">
        <v>19100</v>
      </c>
      <c r="E9" s="33">
        <v>8</v>
      </c>
      <c r="F9" s="33">
        <v>17975</v>
      </c>
      <c r="G9" s="34">
        <v>0.6</v>
      </c>
      <c r="H9" s="34">
        <v>5.3</v>
      </c>
      <c r="I9" s="33">
        <v>18641</v>
      </c>
      <c r="J9" s="34">
        <v>5.3</v>
      </c>
      <c r="K9" s="33">
        <v>17162</v>
      </c>
      <c r="L9" s="35">
        <v>7.6999999999999999E-2</v>
      </c>
      <c r="M9" s="36">
        <f>ROUND(K9*(1-L9),0)</f>
        <v>15841</v>
      </c>
      <c r="N9" s="37">
        <v>0.65500000000000003</v>
      </c>
      <c r="O9" s="24">
        <f>M9*N9</f>
        <v>10375.855</v>
      </c>
      <c r="P9" s="35">
        <v>0.29799999999999999</v>
      </c>
      <c r="Q9" s="24">
        <f>M9*P9</f>
        <v>4720.6179999999995</v>
      </c>
      <c r="R9" s="38">
        <v>4.7E-2</v>
      </c>
      <c r="S9" s="134">
        <v>0.2424</v>
      </c>
      <c r="T9" s="24">
        <f>M9*R9</f>
        <v>744.52700000000004</v>
      </c>
      <c r="U9" s="27">
        <v>0.254</v>
      </c>
      <c r="V9" s="24">
        <f>M9*U9</f>
        <v>4023.614</v>
      </c>
      <c r="W9" s="38">
        <v>0.45700000000000002</v>
      </c>
      <c r="X9" s="24">
        <f>M9*W9</f>
        <v>7239.3370000000004</v>
      </c>
      <c r="Y9" s="38">
        <v>0.42</v>
      </c>
      <c r="Z9" s="24">
        <f>Y9*M9</f>
        <v>6653.2199999999993</v>
      </c>
      <c r="AA9" s="146">
        <v>2.3999999999999998E-3</v>
      </c>
      <c r="AB9" s="18">
        <f>M9*AA9</f>
        <v>38.0184</v>
      </c>
      <c r="AC9" s="39">
        <v>2.3999999999999998E-3</v>
      </c>
      <c r="AD9" s="17">
        <f>M9*AC9</f>
        <v>38.0184</v>
      </c>
      <c r="AE9" s="26">
        <f>IF(M9&gt;0,(AG9+AP9)/M9,0)</f>
        <v>2.4190385707972984E-3</v>
      </c>
      <c r="AF9" s="39">
        <v>2.9999999999999997E-4</v>
      </c>
      <c r="AG9" s="36">
        <f>AF9*M9</f>
        <v>4.7523</v>
      </c>
      <c r="AH9" s="27">
        <v>0.21729999999999999</v>
      </c>
      <c r="AI9" s="40">
        <f>AL9*(1-AM9)*AH9</f>
        <v>33.005697000000005</v>
      </c>
      <c r="AJ9" s="27">
        <f>IF(AND(AH9&gt;0,AF9&gt;0,AC9&gt;0),((AC9-AF9)*AH9)/((AH9-AF9)*AC9),0)</f>
        <v>0.87620967741935485</v>
      </c>
      <c r="AK9" s="28">
        <f t="shared" si="0"/>
        <v>0.87717452274223462</v>
      </c>
      <c r="AL9" s="33">
        <v>166</v>
      </c>
      <c r="AM9" s="35">
        <v>8.5000000000000006E-2</v>
      </c>
      <c r="AN9" s="37">
        <v>0.221</v>
      </c>
      <c r="AO9" s="132">
        <v>0.2195</v>
      </c>
      <c r="AP9" s="40">
        <f>AL9*(1-AM9)*AN9</f>
        <v>33.567690000000006</v>
      </c>
      <c r="AQ9" s="133">
        <f>AL9*(1-AM9)*AO9</f>
        <v>33.339855</v>
      </c>
      <c r="AR9" s="41">
        <v>1.6</v>
      </c>
      <c r="AS9" s="41"/>
      <c r="AT9" s="110">
        <f>AT8+AL9-AS9</f>
        <v>1243.18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45" t="s">
        <v>48</v>
      </c>
      <c r="D10" s="42">
        <v>21342</v>
      </c>
      <c r="E10" s="42">
        <v>2</v>
      </c>
      <c r="F10" s="42">
        <v>16494</v>
      </c>
      <c r="G10" s="36">
        <v>0.9</v>
      </c>
      <c r="H10" s="36">
        <v>5.9</v>
      </c>
      <c r="I10" s="42">
        <v>17394</v>
      </c>
      <c r="J10" s="36">
        <v>6.1</v>
      </c>
      <c r="K10" s="42">
        <v>17021</v>
      </c>
      <c r="L10" s="38">
        <v>6.9000000000000006E-2</v>
      </c>
      <c r="M10" s="36">
        <f>ROUND(K10*(1-L10),0)</f>
        <v>15847</v>
      </c>
      <c r="N10" s="27">
        <v>0.626</v>
      </c>
      <c r="O10" s="24">
        <f>M10*N10</f>
        <v>9920.2219999999998</v>
      </c>
      <c r="P10" s="38">
        <v>0.27800000000000002</v>
      </c>
      <c r="Q10" s="24">
        <f>M10*P10</f>
        <v>4405.4660000000003</v>
      </c>
      <c r="R10" s="38">
        <v>9.6000000000000002E-2</v>
      </c>
      <c r="S10" s="134">
        <v>0.2412</v>
      </c>
      <c r="T10" s="24">
        <f>M10*R10</f>
        <v>1521.3120000000001</v>
      </c>
      <c r="U10" s="27">
        <v>0.26500000000000001</v>
      </c>
      <c r="V10" s="24">
        <f>M10*U10</f>
        <v>4199.4549999999999</v>
      </c>
      <c r="W10" s="38">
        <v>0.46100000000000002</v>
      </c>
      <c r="X10" s="24">
        <f>M10*W10</f>
        <v>7305.4670000000006</v>
      </c>
      <c r="Y10" s="38">
        <v>0.41</v>
      </c>
      <c r="Z10" s="24">
        <f>Y10*M10</f>
        <v>6497.2699999999995</v>
      </c>
      <c r="AA10" s="147">
        <v>2.33E-3</v>
      </c>
      <c r="AB10" s="148">
        <f>M10*AA10</f>
        <v>36.92351</v>
      </c>
      <c r="AC10" s="46">
        <v>2.3700000000000001E-3</v>
      </c>
      <c r="AD10" s="17">
        <f>M10*AC10</f>
        <v>37.557390000000005</v>
      </c>
      <c r="AE10" s="26">
        <f>IF(M10&gt;0,(AG10+AP10)/M10,0)</f>
        <v>2.567482526661198E-3</v>
      </c>
      <c r="AF10" s="46">
        <v>3.1E-4</v>
      </c>
      <c r="AG10" s="36">
        <f>AF10*M10</f>
        <v>4.9125699999999997</v>
      </c>
      <c r="AH10" s="27">
        <v>0.21679999999999999</v>
      </c>
      <c r="AI10" s="40">
        <f>AL10*(1-AM10)*AH10</f>
        <v>33.488228800000002</v>
      </c>
      <c r="AJ10" s="27">
        <f>IF(AND(AH10&gt;0,AF10&gt;0,AC10&gt;0),((AC10-AF10)*AH10)/((AH10-AF10)*AC10),0)</f>
        <v>0.8704429492947805</v>
      </c>
      <c r="AK10" s="28">
        <f t="shared" si="0"/>
        <v>0.88043763751684456</v>
      </c>
      <c r="AL10" s="42">
        <v>169</v>
      </c>
      <c r="AM10" s="38">
        <v>8.5999999999999993E-2</v>
      </c>
      <c r="AN10" s="27">
        <v>0.2316</v>
      </c>
      <c r="AO10" s="134">
        <v>0.22800000000000001</v>
      </c>
      <c r="AP10" s="40">
        <f>AL10*(1-AM10)*AN10</f>
        <v>35.774325600000004</v>
      </c>
      <c r="AQ10" s="135">
        <f>AL10*(1-AM10)*AO10</f>
        <v>35.218248000000003</v>
      </c>
      <c r="AR10" s="17">
        <v>1.55</v>
      </c>
      <c r="AS10" s="17"/>
      <c r="AT10" s="110">
        <f>AT9+AL10-AS10</f>
        <v>1412.18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>SUM(D8:D10)</f>
        <v>49950</v>
      </c>
      <c r="E11" s="50"/>
      <c r="F11" s="50">
        <f>SUM(F8:F10)</f>
        <v>47329</v>
      </c>
      <c r="G11" s="51"/>
      <c r="H11" s="51"/>
      <c r="I11" s="50">
        <f>SUM(I8:I10)</f>
        <v>50135</v>
      </c>
      <c r="J11" s="51"/>
      <c r="K11" s="50">
        <f>SUM(K8:K10)</f>
        <v>51501</v>
      </c>
      <c r="L11" s="20">
        <f>IF(K11&gt;0,(K8*L8+K9*L9+K10*L10)/K11,0)</f>
        <v>7.3683481874138354E-2</v>
      </c>
      <c r="M11" s="51">
        <f>M8+M9+M10</f>
        <v>47707</v>
      </c>
      <c r="N11" s="52">
        <f>IF(M11&gt;0,O11/M11,0)</f>
        <v>0.6812953025761419</v>
      </c>
      <c r="O11" s="53">
        <f>O8+O9+O10</f>
        <v>32502.555</v>
      </c>
      <c r="P11" s="20">
        <f>IF(M11&gt;0,Q11/M11,0)</f>
        <v>0.24971995723897961</v>
      </c>
      <c r="Q11" s="53">
        <f>Q8+Q9+Q10</f>
        <v>11913.39</v>
      </c>
      <c r="R11" s="20">
        <f>IF(M11&gt;0,T11/M11,0)</f>
        <v>6.8984740184878532E-2</v>
      </c>
      <c r="S11" s="136"/>
      <c r="T11" s="53">
        <f>T8+T9+T10</f>
        <v>3291.0550000000003</v>
      </c>
      <c r="U11" s="20">
        <f>IF(M11&gt;0,V11/M11,0)</f>
        <v>0.25731812941497056</v>
      </c>
      <c r="V11" s="53">
        <f>V8+V9+V10</f>
        <v>12275.876</v>
      </c>
      <c r="W11" s="20">
        <f>IF(M11&gt;0,X11/M11,0)</f>
        <v>0.46470849141635401</v>
      </c>
      <c r="X11" s="53">
        <f>X8+X9+X10</f>
        <v>22169.848000000002</v>
      </c>
      <c r="Y11" s="20">
        <f>IF(M11&gt;0,Z11/M11,0)</f>
        <v>0.41667826524409413</v>
      </c>
      <c r="Z11" s="53">
        <f>Z8+Z9+Z10</f>
        <v>19878.469999999998</v>
      </c>
      <c r="AA11" s="152">
        <f>IF(M11&gt;0,AB11/M11,0)</f>
        <v>2.3633167040476239E-3</v>
      </c>
      <c r="AB11" s="55">
        <f>SUM(AB8:AB10)</f>
        <v>112.74674999999999</v>
      </c>
      <c r="AC11" s="54">
        <f>IF(M11&gt;0,AD11/M11,0)</f>
        <v>2.3564569140796946E-3</v>
      </c>
      <c r="AD11" s="55">
        <f>SUM(AD8:AD10)</f>
        <v>112.41949</v>
      </c>
      <c r="AE11" s="54">
        <f>IF(M11&gt;0,(AE8*M8+AE9*M9+AE10*M10)/M11,0)</f>
        <v>2.5078004401869751E-3</v>
      </c>
      <c r="AF11" s="54">
        <f>IF(K11&gt;0,(K8*AF8+K9*AF9+K10*AF10)/K11,0)</f>
        <v>3.0330498436923549E-4</v>
      </c>
      <c r="AG11" s="51">
        <f>SUM(AG8:AG10)</f>
        <v>14.470569999999999</v>
      </c>
      <c r="AH11" s="52">
        <f>IF(K11&gt;0,(K8*AH8+K9*AH9+K10*AH10)/K11,0)</f>
        <v>0.21417561600745613</v>
      </c>
      <c r="AI11" s="57">
        <f>SUM(AI8:AI10)</f>
        <v>99.916475800000001</v>
      </c>
      <c r="AJ11" s="52">
        <f>IF(AND(AD11&gt;0),((AD8*AJ8+AD9*AJ9+AD10*AJ10)/AD11),0)</f>
        <v>0.87251614096936381</v>
      </c>
      <c r="AK11" s="56">
        <f t="shared" si="0"/>
        <v>0.88024014689168562</v>
      </c>
      <c r="AL11" s="50">
        <f>SUM(AL8:AL10)</f>
        <v>510</v>
      </c>
      <c r="AM11" s="20">
        <f>IF(AL11&gt;0,(AM8*AL8+AM9*AL9+AM10*AL10)/AL11,0)</f>
        <v>8.4988235294117656E-2</v>
      </c>
      <c r="AN11" s="52">
        <f>IF(K11&gt;0,(AN8*K8+AN9*K9+AN10*K10)/K11,0)</f>
        <v>0.22534394671948116</v>
      </c>
      <c r="AO11" s="136">
        <f>IF(K11&gt;0,(AO8*K8+AO9*K9+AO10*K10)/K11,0)</f>
        <v>0.22177121220947169</v>
      </c>
      <c r="AP11" s="57">
        <f>SUM(AP8:AP10)</f>
        <v>105.16906560000001</v>
      </c>
      <c r="AQ11" s="137">
        <f>SUM(AQ8:AQ10)</f>
        <v>103.48747300000001</v>
      </c>
      <c r="AR11" s="55"/>
      <c r="AS11" s="55">
        <f>SUM(AS8:AS10)</f>
        <v>1102.3599999999999</v>
      </c>
      <c r="AT11" s="102"/>
      <c r="AU11" s="103">
        <f>AT10</f>
        <v>1412.18</v>
      </c>
      <c r="AV11" s="50">
        <f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10" t="s">
        <v>50</v>
      </c>
      <c r="D12" s="11">
        <v>17345</v>
      </c>
      <c r="E12" s="11">
        <v>0</v>
      </c>
      <c r="F12" s="11">
        <v>16511</v>
      </c>
      <c r="G12" s="12">
        <v>0.8</v>
      </c>
      <c r="H12" s="12">
        <v>5.6</v>
      </c>
      <c r="I12" s="11">
        <v>17694</v>
      </c>
      <c r="J12" s="12">
        <v>6</v>
      </c>
      <c r="K12" s="11">
        <v>16842</v>
      </c>
      <c r="L12" s="13">
        <v>7.0999999999999994E-2</v>
      </c>
      <c r="M12" s="23">
        <f>ROUND(K12*(1-L12),0)</f>
        <v>15646</v>
      </c>
      <c r="N12" s="14">
        <v>0.751</v>
      </c>
      <c r="O12" s="24">
        <f>M12*N12</f>
        <v>11750.146000000001</v>
      </c>
      <c r="P12" s="13">
        <v>0.16700000000000001</v>
      </c>
      <c r="Q12" s="24">
        <f>M12*P12</f>
        <v>2612.8820000000001</v>
      </c>
      <c r="R12" s="15">
        <v>8.2000000000000003E-2</v>
      </c>
      <c r="S12" s="143">
        <v>0.23910000000000001</v>
      </c>
      <c r="T12" s="24">
        <f>M12*R12</f>
        <v>1282.972</v>
      </c>
      <c r="U12" s="25">
        <v>0.26100000000000001</v>
      </c>
      <c r="V12" s="24">
        <f>M12*U12</f>
        <v>4083.6060000000002</v>
      </c>
      <c r="W12" s="15">
        <v>0.47</v>
      </c>
      <c r="X12" s="24">
        <f>M12*W12</f>
        <v>7353.62</v>
      </c>
      <c r="Y12" s="15">
        <v>0.41</v>
      </c>
      <c r="Z12" s="24">
        <f>Y12*M12</f>
        <v>6414.86</v>
      </c>
      <c r="AA12" s="145">
        <v>2.47E-3</v>
      </c>
      <c r="AB12" s="18">
        <f>M12*AA12</f>
        <v>38.645620000000001</v>
      </c>
      <c r="AC12" s="16">
        <v>2.4399999999999999E-3</v>
      </c>
      <c r="AD12" s="17">
        <f>M12*AC12</f>
        <v>38.17624</v>
      </c>
      <c r="AE12" s="26">
        <f>IF(M12&gt;0,(AG12+AP12)/M12,0)</f>
        <v>2.8591922536111468E-3</v>
      </c>
      <c r="AF12" s="16">
        <v>3.2000000000000003E-4</v>
      </c>
      <c r="AG12" s="23">
        <f>AF12*M12</f>
        <v>5.0067200000000005</v>
      </c>
      <c r="AH12" s="114">
        <v>0.2099</v>
      </c>
      <c r="AI12" s="29">
        <f>AL12*(1-AM12)*AH12</f>
        <v>37.835524499999998</v>
      </c>
      <c r="AJ12" s="27">
        <f>IF(AND(AH12&gt;0,AF12&gt;0,AC12&gt;0),((AC12-AF12)*AH12)/((AH12-AF12)*AC12),0)</f>
        <v>0.87017907790600701</v>
      </c>
      <c r="AK12" s="59">
        <f t="shared" si="0"/>
        <v>0.8893715623335815</v>
      </c>
      <c r="AL12" s="11">
        <v>197</v>
      </c>
      <c r="AM12" s="13">
        <v>8.5000000000000006E-2</v>
      </c>
      <c r="AN12" s="14">
        <v>0.22040000000000001</v>
      </c>
      <c r="AO12" s="130">
        <v>0.2082</v>
      </c>
      <c r="AP12" s="29">
        <f>AL12*(1-AM12)*AN12</f>
        <v>39.728202000000003</v>
      </c>
      <c r="AQ12" s="131">
        <f>AL12*(1-AM12)*AO12</f>
        <v>37.529091000000001</v>
      </c>
      <c r="AR12" s="18">
        <v>1.55</v>
      </c>
      <c r="AS12" s="18"/>
      <c r="AT12" s="98">
        <f>AT10+AL12-AS12</f>
        <v>1609.18</v>
      </c>
      <c r="AU12" s="99"/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10" t="s">
        <v>51</v>
      </c>
      <c r="D13" s="33">
        <v>19685</v>
      </c>
      <c r="E13" s="33">
        <v>2</v>
      </c>
      <c r="F13" s="33">
        <v>17533</v>
      </c>
      <c r="G13" s="34">
        <v>0.6</v>
      </c>
      <c r="H13" s="34">
        <v>5.6</v>
      </c>
      <c r="I13" s="33">
        <v>18848</v>
      </c>
      <c r="J13" s="34">
        <v>5.0999999999999996</v>
      </c>
      <c r="K13" s="33">
        <v>16703</v>
      </c>
      <c r="L13" s="35">
        <v>7.6999999999999999E-2</v>
      </c>
      <c r="M13" s="36">
        <f>ROUND(K13*(1-L13),0)</f>
        <v>15417</v>
      </c>
      <c r="N13" s="37">
        <v>0.64300000000000002</v>
      </c>
      <c r="O13" s="24">
        <f>M13*N13</f>
        <v>9913.1309999999994</v>
      </c>
      <c r="P13" s="35">
        <v>0.28799999999999998</v>
      </c>
      <c r="Q13" s="24">
        <f>M13*P13</f>
        <v>4440.0959999999995</v>
      </c>
      <c r="R13" s="38">
        <v>6.9000000000000006E-2</v>
      </c>
      <c r="S13" s="134">
        <v>0.23119999999999999</v>
      </c>
      <c r="T13" s="24">
        <f>M13*R13</f>
        <v>1063.7730000000001</v>
      </c>
      <c r="U13" s="27">
        <v>0.246</v>
      </c>
      <c r="V13" s="24">
        <f>M13*U13</f>
        <v>3792.5819999999999</v>
      </c>
      <c r="W13" s="38">
        <v>0.47599999999999998</v>
      </c>
      <c r="X13" s="24">
        <f>M13*W13</f>
        <v>7338.4919999999993</v>
      </c>
      <c r="Y13" s="38">
        <v>0.43</v>
      </c>
      <c r="Z13" s="24">
        <f>Y13*M13</f>
        <v>6629.3099999999995</v>
      </c>
      <c r="AA13" s="146">
        <v>2.5699999999999998E-3</v>
      </c>
      <c r="AB13" s="18">
        <f>M13*AA13</f>
        <v>39.621689999999994</v>
      </c>
      <c r="AC13" s="39">
        <v>2.5000000000000001E-3</v>
      </c>
      <c r="AD13" s="17">
        <f>M13*AC13</f>
        <v>38.542500000000004</v>
      </c>
      <c r="AE13" s="26">
        <f>IF(M13&gt;0,(AG13+AP13)/M13,0)</f>
        <v>2.6643530388532136E-3</v>
      </c>
      <c r="AF13" s="39">
        <v>3.1E-4</v>
      </c>
      <c r="AG13" s="36">
        <f>AF13*M13</f>
        <v>4.7792700000000004</v>
      </c>
      <c r="AH13" s="27">
        <v>0.22259999999999999</v>
      </c>
      <c r="AI13" s="40">
        <f>AL13*(1-AM13)*AH13</f>
        <v>35.925859199999998</v>
      </c>
      <c r="AJ13" s="27">
        <f>IF(AND(AH13&gt;0,AF13&gt;0,AC13&gt;0),((AC13-AF13)*AH13)/((AH13-AF13)*AC13),0)</f>
        <v>0.87722164739754382</v>
      </c>
      <c r="AK13" s="28">
        <f t="shared" si="0"/>
        <v>0.88486874728732479</v>
      </c>
      <c r="AL13" s="33">
        <v>176</v>
      </c>
      <c r="AM13" s="35">
        <v>8.3000000000000004E-2</v>
      </c>
      <c r="AN13" s="37">
        <v>0.22489999999999999</v>
      </c>
      <c r="AO13" s="132">
        <v>0.21659999999999999</v>
      </c>
      <c r="AP13" s="40">
        <f>AL13*(1-AM13)*AN13</f>
        <v>36.297060799999997</v>
      </c>
      <c r="AQ13" s="133">
        <f>AL13*(1-AM13)*AO13</f>
        <v>34.957507199999995</v>
      </c>
      <c r="AR13" s="41">
        <v>1.6</v>
      </c>
      <c r="AS13" s="41"/>
      <c r="AT13" s="110">
        <f>AT12+AL13-AS13</f>
        <v>1785.18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45" t="s">
        <v>48</v>
      </c>
      <c r="D14" s="42">
        <v>16700</v>
      </c>
      <c r="E14" s="42">
        <v>1</v>
      </c>
      <c r="F14" s="42">
        <v>18961</v>
      </c>
      <c r="G14" s="36">
        <v>0.6</v>
      </c>
      <c r="H14" s="36">
        <v>5.8</v>
      </c>
      <c r="I14" s="42">
        <v>19349</v>
      </c>
      <c r="J14" s="36">
        <v>4.9000000000000004</v>
      </c>
      <c r="K14" s="42">
        <v>16598</v>
      </c>
      <c r="L14" s="38">
        <v>7.1999999999999995E-2</v>
      </c>
      <c r="M14" s="36">
        <f>ROUND(K14*(1-L14),0)</f>
        <v>15403</v>
      </c>
      <c r="N14" s="27">
        <v>0.64200000000000002</v>
      </c>
      <c r="O14" s="24">
        <f>M14*N14</f>
        <v>9888.7260000000006</v>
      </c>
      <c r="P14" s="38">
        <v>0.27</v>
      </c>
      <c r="Q14" s="24">
        <f>M14*P14</f>
        <v>4158.8100000000004</v>
      </c>
      <c r="R14" s="38">
        <v>8.7999999999999995E-2</v>
      </c>
      <c r="S14" s="134">
        <v>0.2248</v>
      </c>
      <c r="T14" s="24">
        <f>M14*R14</f>
        <v>1355.4639999999999</v>
      </c>
      <c r="U14" s="27">
        <v>0.246</v>
      </c>
      <c r="V14" s="24">
        <f>M14*U14</f>
        <v>3789.1379999999999</v>
      </c>
      <c r="W14" s="38">
        <v>0.48</v>
      </c>
      <c r="X14" s="24">
        <f>M14*W14</f>
        <v>7393.44</v>
      </c>
      <c r="Y14" s="38">
        <v>0.41</v>
      </c>
      <c r="Z14" s="24">
        <f>Y14*M14</f>
        <v>6315.23</v>
      </c>
      <c r="AA14" s="147">
        <v>2.5400000000000002E-3</v>
      </c>
      <c r="AB14" s="148">
        <f>M14*AA14</f>
        <v>39.123620000000003</v>
      </c>
      <c r="AC14" s="46">
        <v>2.4559999999999998E-3</v>
      </c>
      <c r="AD14" s="17">
        <f>M14*AC14</f>
        <v>37.829767999999994</v>
      </c>
      <c r="AE14" s="26">
        <f>IF(M14&gt;0,(AG14+AP14)/M14,0)</f>
        <v>2.7848209764331625E-3</v>
      </c>
      <c r="AF14" s="46">
        <v>3.2000000000000003E-4</v>
      </c>
      <c r="AG14" s="36">
        <f>AF14*M14</f>
        <v>4.92896</v>
      </c>
      <c r="AH14" s="27">
        <v>0.2175</v>
      </c>
      <c r="AI14" s="40">
        <f>AL14*(1-AM14)*AH14</f>
        <v>34.827187500000001</v>
      </c>
      <c r="AJ14" s="27">
        <f>IF(AND(AH14&gt;0,AF14&gt;0,AC14&gt;0),((AC14-AF14)*AH14)/((AH14-AF14)*AC14),0)</f>
        <v>0.87098829443326409</v>
      </c>
      <c r="AK14" s="28">
        <f t="shared" si="0"/>
        <v>0.88628752721346726</v>
      </c>
      <c r="AL14" s="42">
        <v>175</v>
      </c>
      <c r="AM14" s="38">
        <v>8.5000000000000006E-2</v>
      </c>
      <c r="AN14" s="27">
        <v>0.23710000000000001</v>
      </c>
      <c r="AO14" s="134">
        <v>0.22389999999999999</v>
      </c>
      <c r="AP14" s="40">
        <f>AL14*(1-AM14)*AN14</f>
        <v>37.9656375</v>
      </c>
      <c r="AQ14" s="135">
        <f>AL14*(1-AM14)*AO14</f>
        <v>35.8519875</v>
      </c>
      <c r="AR14" s="17">
        <v>1.58</v>
      </c>
      <c r="AS14" s="17"/>
      <c r="AT14" s="110">
        <f>AT13+AL14-AS14</f>
        <v>1960.18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>SUM(D12:D14)</f>
        <v>53730</v>
      </c>
      <c r="E15" s="50"/>
      <c r="F15" s="50">
        <f>SUM(F12:F14)</f>
        <v>53005</v>
      </c>
      <c r="G15" s="51"/>
      <c r="H15" s="51"/>
      <c r="I15" s="50">
        <f>SUM(I12:I14)</f>
        <v>55891</v>
      </c>
      <c r="J15" s="51"/>
      <c r="K15" s="50">
        <f>SUM(K12:K14)</f>
        <v>50143</v>
      </c>
      <c r="L15" s="20">
        <f>IF(K15&gt;0,(K12*L12+K13*L13+K14*L14)/K15,0)</f>
        <v>7.3329657180463872E-2</v>
      </c>
      <c r="M15" s="51">
        <f>M12+M13+M14</f>
        <v>46466</v>
      </c>
      <c r="N15" s="52">
        <f>IF(M15&gt;0,O15/M15,0)</f>
        <v>0.6790341970473035</v>
      </c>
      <c r="O15" s="53">
        <f>O12+O13+O14</f>
        <v>31552.003000000004</v>
      </c>
      <c r="P15" s="20">
        <f>IF(M15&gt;0,Q15/M15,0)</f>
        <v>0.24129014763482978</v>
      </c>
      <c r="Q15" s="53">
        <f>Q12+Q13+Q14</f>
        <v>11211.788</v>
      </c>
      <c r="R15" s="20">
        <f>IF(M15&gt;0,T15/M15,0)</f>
        <v>7.9675655317866828E-2</v>
      </c>
      <c r="S15" s="136"/>
      <c r="T15" s="53">
        <f>T12+T13+T14</f>
        <v>3702.2089999999998</v>
      </c>
      <c r="U15" s="20">
        <f>IF(M15&gt;0,V15/M15,0)</f>
        <v>0.25105078982481815</v>
      </c>
      <c r="V15" s="53">
        <f>V12+V13+V14</f>
        <v>11665.326000000001</v>
      </c>
      <c r="W15" s="20">
        <f>IF(M15&gt;0,X15/M15,0)</f>
        <v>0.47530564283562171</v>
      </c>
      <c r="X15" s="53">
        <f>X12+X13+X14</f>
        <v>22085.552</v>
      </c>
      <c r="Y15" s="20">
        <f>IF(M15&gt;0,Z15/M15,0)</f>
        <v>0.41663581973916408</v>
      </c>
      <c r="Z15" s="53">
        <f>Z12+Z13+Z14</f>
        <v>19359.399999999998</v>
      </c>
      <c r="AA15" s="152">
        <f>IF(M15&gt;0,AB15/M15,0)</f>
        <v>2.5263833770929282E-3</v>
      </c>
      <c r="AB15" s="55">
        <f>SUM(AB12:AB14)</f>
        <v>117.39093</v>
      </c>
      <c r="AC15" s="54">
        <f>IF(M15&gt;0,AD15/M15,0)</f>
        <v>2.4652112942796884E-3</v>
      </c>
      <c r="AD15" s="55">
        <f>SUM(AD12:AD14)</f>
        <v>114.548508</v>
      </c>
      <c r="AE15" s="54">
        <f>IF(M15&gt;0,(AE12*M12+AE13*M13+AE14*M14)/M15,0)</f>
        <v>2.7698930465286449E-3</v>
      </c>
      <c r="AF15" s="54">
        <f>IF(K15&gt;0,(K12*AF12+K13*AF13+K14*AF14)/K15,0)</f>
        <v>3.1666892686915422E-4</v>
      </c>
      <c r="AG15" s="51">
        <f>SUM(AG12:AG14)</f>
        <v>14.714950000000002</v>
      </c>
      <c r="AH15" s="52">
        <f>IF(K15&gt;0,(K12*AH12+K13*AH13+K14*AH14)/K15,0)</f>
        <v>0.2166461639710428</v>
      </c>
      <c r="AI15" s="57">
        <f>SUM(AI12:AI14)</f>
        <v>108.58857119999999</v>
      </c>
      <c r="AJ15" s="52">
        <f>IF(AND(AD15&gt;0),((AD12*AJ12+AD13*AJ13+AD14*AJ14)/AD15),0)</f>
        <v>0.87281595824071601</v>
      </c>
      <c r="AK15" s="56">
        <f t="shared" si="0"/>
        <v>0.88690960529752105</v>
      </c>
      <c r="AL15" s="50">
        <f>SUM(AL12:AL14)</f>
        <v>548</v>
      </c>
      <c r="AM15" s="20">
        <f>IF(AL15&gt;0,(AM12*AL12+AM13*AL13+AM14*AL14)/AL15,0)</f>
        <v>8.4357664233576643E-2</v>
      </c>
      <c r="AN15" s="52">
        <f>IF(K15&gt;0,(AN12*K12+AN13*K13+AN14*K14)/K15,0)</f>
        <v>0.22742690505155255</v>
      </c>
      <c r="AO15" s="136">
        <f>IF(K15&gt;0,(AO12*K12+AO13*K13+AO14*K14)/K15,0)</f>
        <v>0.21619501027062601</v>
      </c>
      <c r="AP15" s="57">
        <f>SUM(AP12:AP14)</f>
        <v>113.99090030000001</v>
      </c>
      <c r="AQ15" s="137">
        <f>SUM(AQ12:AQ14)</f>
        <v>108.33858570000001</v>
      </c>
      <c r="AR15" s="55"/>
      <c r="AS15" s="55">
        <f>SUM(AS12:AS14)</f>
        <v>0</v>
      </c>
      <c r="AT15" s="102"/>
      <c r="AU15" s="103">
        <f>AT14</f>
        <v>1960.18</v>
      </c>
      <c r="AV15" s="50">
        <f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49</v>
      </c>
      <c r="D16" s="11">
        <v>11268</v>
      </c>
      <c r="E16" s="11">
        <v>0</v>
      </c>
      <c r="F16" s="11">
        <v>14132</v>
      </c>
      <c r="G16" s="12">
        <v>0.8</v>
      </c>
      <c r="H16" s="12">
        <v>4.9000000000000004</v>
      </c>
      <c r="I16" s="11">
        <v>14908</v>
      </c>
      <c r="J16" s="12">
        <v>5.5</v>
      </c>
      <c r="K16" s="11">
        <v>16531</v>
      </c>
      <c r="L16" s="13">
        <v>7.4999999999999997E-2</v>
      </c>
      <c r="M16" s="23">
        <f>ROUND(K16*(1-L16),0)</f>
        <v>15291</v>
      </c>
      <c r="N16" s="14">
        <v>0.61099999999999999</v>
      </c>
      <c r="O16" s="24">
        <f>M16*N16</f>
        <v>9342.8009999999995</v>
      </c>
      <c r="P16" s="13">
        <v>0.30599999999999999</v>
      </c>
      <c r="Q16" s="24">
        <f>M16*P16</f>
        <v>4679.0460000000003</v>
      </c>
      <c r="R16" s="15">
        <v>8.3000000000000004E-2</v>
      </c>
      <c r="S16" s="143">
        <v>0.23130000000000001</v>
      </c>
      <c r="T16" s="24">
        <f>M16*R16</f>
        <v>1269.153</v>
      </c>
      <c r="U16" s="25">
        <v>0.23</v>
      </c>
      <c r="V16" s="24">
        <f>M16*U16</f>
        <v>3516.9300000000003</v>
      </c>
      <c r="W16" s="15">
        <v>0.496</v>
      </c>
      <c r="X16" s="24">
        <f>M16*W16</f>
        <v>7584.3360000000002</v>
      </c>
      <c r="Y16" s="15">
        <v>0.42</v>
      </c>
      <c r="Z16" s="24">
        <f>Y16*M16</f>
        <v>6422.2199999999993</v>
      </c>
      <c r="AA16" s="145">
        <v>2.48E-3</v>
      </c>
      <c r="AB16" s="18">
        <f>M16*AA16</f>
        <v>37.921680000000002</v>
      </c>
      <c r="AC16" s="16">
        <v>2.4499999999999999E-3</v>
      </c>
      <c r="AD16" s="17">
        <f>M16*AC16</f>
        <v>37.462949999999999</v>
      </c>
      <c r="AE16" s="26">
        <f>IF(M16&gt;0,(AG16+AP16)/M16,0)</f>
        <v>2.7000987508992219E-3</v>
      </c>
      <c r="AF16" s="16">
        <v>3.1E-4</v>
      </c>
      <c r="AG16" s="23">
        <f>AF16*M16</f>
        <v>4.7402100000000003</v>
      </c>
      <c r="AH16" s="114">
        <v>0.21879999999999999</v>
      </c>
      <c r="AI16" s="29">
        <f>AL16*(1-AM16)*AH16</f>
        <v>35.226799999999997</v>
      </c>
      <c r="AJ16" s="27">
        <f>IF(AND(AH16&gt;0,AF16&gt;0,AC16&gt;0),((AC16-AF16)*AH16)/((AH16-AF16)*AC16),0)</f>
        <v>0.87470869166010479</v>
      </c>
      <c r="AK16" s="59">
        <f t="shared" si="0"/>
        <v>0.88639988636284084</v>
      </c>
      <c r="AL16" s="11">
        <v>175</v>
      </c>
      <c r="AM16" s="13">
        <v>0.08</v>
      </c>
      <c r="AN16" s="14">
        <v>0.22700000000000001</v>
      </c>
      <c r="AO16" s="130">
        <v>0.222</v>
      </c>
      <c r="AP16" s="29">
        <f>AL16*(1-AM16)*AN16</f>
        <v>36.547000000000004</v>
      </c>
      <c r="AQ16" s="131">
        <f>AL16*(1-AM16)*AO16</f>
        <v>35.741999999999997</v>
      </c>
      <c r="AR16" s="18">
        <v>1.6</v>
      </c>
      <c r="AS16" s="18"/>
      <c r="AT16" s="98">
        <f>AT14+AL16-AS16</f>
        <v>2135.1800000000003</v>
      </c>
      <c r="AU16" s="99"/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51</v>
      </c>
      <c r="D17" s="33">
        <v>20112</v>
      </c>
      <c r="E17" s="33">
        <v>3</v>
      </c>
      <c r="F17" s="33">
        <v>18796</v>
      </c>
      <c r="G17" s="34">
        <v>0.9</v>
      </c>
      <c r="H17" s="34">
        <v>5.0999999999999996</v>
      </c>
      <c r="I17" s="33">
        <v>19890</v>
      </c>
      <c r="J17" s="34">
        <v>4.7</v>
      </c>
      <c r="K17" s="33">
        <v>16522</v>
      </c>
      <c r="L17" s="35">
        <v>7.3999999999999996E-2</v>
      </c>
      <c r="M17" s="36">
        <f>ROUND(K17*(1-L17),0)</f>
        <v>15299</v>
      </c>
      <c r="N17" s="37">
        <v>0.55400000000000005</v>
      </c>
      <c r="O17" s="24">
        <f>M17*N17</f>
        <v>8475.6460000000006</v>
      </c>
      <c r="P17" s="35">
        <v>0.34100000000000003</v>
      </c>
      <c r="Q17" s="24">
        <f>M17*P17</f>
        <v>5216.9590000000007</v>
      </c>
      <c r="R17" s="38">
        <v>0.105</v>
      </c>
      <c r="S17" s="134">
        <v>0.23880000000000001</v>
      </c>
      <c r="T17" s="24">
        <f>M17*R17</f>
        <v>1606.395</v>
      </c>
      <c r="U17" s="27">
        <v>0.23400000000000001</v>
      </c>
      <c r="V17" s="24">
        <f>M17*U17</f>
        <v>3579.9660000000003</v>
      </c>
      <c r="W17" s="38">
        <v>0.49199999999999999</v>
      </c>
      <c r="X17" s="24">
        <f>M17*W17</f>
        <v>7527.1080000000002</v>
      </c>
      <c r="Y17" s="38">
        <v>0.42</v>
      </c>
      <c r="Z17" s="24">
        <f>Y17*M17</f>
        <v>6425.58</v>
      </c>
      <c r="AA17" s="146">
        <v>2.5300000000000001E-3</v>
      </c>
      <c r="AB17" s="18">
        <f>M17*AA17</f>
        <v>38.706470000000003</v>
      </c>
      <c r="AC17" s="39">
        <v>2.48E-3</v>
      </c>
      <c r="AD17" s="17">
        <f>M17*AC17</f>
        <v>37.941519999999997</v>
      </c>
      <c r="AE17" s="26">
        <f>IF(M17&gt;0,(AG17+AP17)/M17,0)</f>
        <v>2.7247146872344599E-3</v>
      </c>
      <c r="AF17" s="39">
        <v>2.9999999999999997E-4</v>
      </c>
      <c r="AG17" s="36">
        <f>AF17*M17</f>
        <v>4.5896999999999997</v>
      </c>
      <c r="AH17" s="27">
        <v>0.2253</v>
      </c>
      <c r="AI17" s="40">
        <f>AL17*(1-AM17)*AH17</f>
        <v>34.464591599999999</v>
      </c>
      <c r="AJ17" s="27">
        <f>IF(AND(AH17&gt;0,AF17&gt;0,AC17&gt;0),((AC17-AF17)*AH17)/((AH17-AF17)*AC17),0)</f>
        <v>0.88020430107526892</v>
      </c>
      <c r="AK17" s="28">
        <f t="shared" si="0"/>
        <v>0.89099899565423901</v>
      </c>
      <c r="AL17" s="33">
        <v>167</v>
      </c>
      <c r="AM17" s="35">
        <v>8.4000000000000005E-2</v>
      </c>
      <c r="AN17" s="37">
        <v>0.24249999999999999</v>
      </c>
      <c r="AO17" s="132">
        <v>0.23730000000000001</v>
      </c>
      <c r="AP17" s="40">
        <f>AL17*(1-AM17)*AN17</f>
        <v>37.095710000000004</v>
      </c>
      <c r="AQ17" s="133">
        <f>AL17*(1-AM17)*AO17</f>
        <v>36.300255600000007</v>
      </c>
      <c r="AR17" s="41">
        <v>1.6</v>
      </c>
      <c r="AS17" s="41"/>
      <c r="AT17" s="110">
        <f>AT16+AL17-AS17</f>
        <v>2302.1800000000003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45" t="s">
        <v>52</v>
      </c>
      <c r="D18" s="42">
        <v>18500</v>
      </c>
      <c r="E18" s="42">
        <v>1</v>
      </c>
      <c r="F18" s="42">
        <v>19758</v>
      </c>
      <c r="G18" s="36">
        <v>0.4</v>
      </c>
      <c r="H18" s="36">
        <v>5.3</v>
      </c>
      <c r="I18" s="42">
        <v>20303</v>
      </c>
      <c r="J18" s="36">
        <v>3.6</v>
      </c>
      <c r="K18" s="42">
        <v>16464</v>
      </c>
      <c r="L18" s="38">
        <v>7.5999999999999998E-2</v>
      </c>
      <c r="M18" s="36">
        <f>ROUND(K18*(1-L18),0)</f>
        <v>15213</v>
      </c>
      <c r="N18" s="27">
        <v>0.61499999999999999</v>
      </c>
      <c r="O18" s="24">
        <f>M18*N18</f>
        <v>9355.994999999999</v>
      </c>
      <c r="P18" s="38">
        <v>0.29399999999999998</v>
      </c>
      <c r="Q18" s="24">
        <f>M18*P18</f>
        <v>4472.6219999999994</v>
      </c>
      <c r="R18" s="38">
        <v>9.0999999999999998E-2</v>
      </c>
      <c r="S18" s="134">
        <v>0.23730000000000001</v>
      </c>
      <c r="T18" s="24">
        <f>M18*R18</f>
        <v>1384.383</v>
      </c>
      <c r="U18" s="27">
        <v>0.22600000000000001</v>
      </c>
      <c r="V18" s="24">
        <f>M18*U18</f>
        <v>3438.1379999999999</v>
      </c>
      <c r="W18" s="38">
        <v>0.49</v>
      </c>
      <c r="X18" s="24">
        <f>M18*W18</f>
        <v>7454.37</v>
      </c>
      <c r="Y18" s="38">
        <v>0.43</v>
      </c>
      <c r="Z18" s="24">
        <f>Y18*M18</f>
        <v>6541.59</v>
      </c>
      <c r="AA18" s="147">
        <v>2.49E-3</v>
      </c>
      <c r="AB18" s="148">
        <f>M18*AA18</f>
        <v>37.880369999999999</v>
      </c>
      <c r="AC18" s="46">
        <v>2.4299999999999999E-3</v>
      </c>
      <c r="AD18" s="17">
        <f>M18*AC18</f>
        <v>36.967590000000001</v>
      </c>
      <c r="AE18" s="26">
        <f>IF(M18&gt;0,(AG18+AP18)/M18,0)</f>
        <v>2.8262284099125749E-3</v>
      </c>
      <c r="AF18" s="46">
        <v>2.9999999999999997E-4</v>
      </c>
      <c r="AG18" s="36">
        <f>AF18*M18</f>
        <v>4.5638999999999994</v>
      </c>
      <c r="AH18" s="27">
        <v>0.21360000000000001</v>
      </c>
      <c r="AI18" s="40">
        <f>AL18*(1-AM18)*AH18</f>
        <v>35.414025600000009</v>
      </c>
      <c r="AJ18" s="27">
        <f>IF(AND(AH18&gt;0,AF18&gt;0,AC18&gt;0),((AC18-AF18)*AH18)/((AH18-AF18)*AC18),0)</f>
        <v>0.87777604139535692</v>
      </c>
      <c r="AK18" s="28">
        <f t="shared" si="0"/>
        <v>0.89500980570486111</v>
      </c>
      <c r="AL18" s="42">
        <v>181</v>
      </c>
      <c r="AM18" s="38">
        <v>8.4000000000000005E-2</v>
      </c>
      <c r="AN18" s="27">
        <v>0.23180000000000001</v>
      </c>
      <c r="AO18" s="134">
        <v>0.22389999999999999</v>
      </c>
      <c r="AP18" s="40">
        <f>AL18*(1-AM18)*AN18</f>
        <v>38.431512800000007</v>
      </c>
      <c r="AQ18" s="135">
        <f>AL18*(1-AM18)*AO18</f>
        <v>37.121724400000005</v>
      </c>
      <c r="AR18" s="17">
        <v>1.6</v>
      </c>
      <c r="AS18" s="17"/>
      <c r="AT18" s="110">
        <f>AT17+AL18-AS18</f>
        <v>2483.1800000000003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>SUM(D16:D18)</f>
        <v>49880</v>
      </c>
      <c r="E19" s="50"/>
      <c r="F19" s="50">
        <f>SUM(F16:F18)</f>
        <v>52686</v>
      </c>
      <c r="G19" s="51"/>
      <c r="H19" s="51"/>
      <c r="I19" s="50">
        <f>SUM(I16:I18)</f>
        <v>55101</v>
      </c>
      <c r="J19" s="51"/>
      <c r="K19" s="50">
        <f>SUM(K16:K18)</f>
        <v>49517</v>
      </c>
      <c r="L19" s="20">
        <f>IF(K19&gt;0,(K16*L16+K17*L17+K18*L18)/K19,0)</f>
        <v>7.4998828685098037E-2</v>
      </c>
      <c r="M19" s="51">
        <f>M16+M17+M18</f>
        <v>45803</v>
      </c>
      <c r="N19" s="52">
        <f>IF(M19&gt;0,O19/M19,0)</f>
        <v>0.59328956618562101</v>
      </c>
      <c r="O19" s="53">
        <f>O16+O17+O18</f>
        <v>27174.441999999999</v>
      </c>
      <c r="P19" s="20">
        <f>IF(M19&gt;0,Q19/M19,0)</f>
        <v>0.3137049319913543</v>
      </c>
      <c r="Q19" s="53">
        <f>Q16+Q17+Q18</f>
        <v>14368.627</v>
      </c>
      <c r="R19" s="20">
        <f>IF(M19&gt;0,T19/M19,0)</f>
        <v>9.300550182302468E-2</v>
      </c>
      <c r="S19" s="136"/>
      <c r="T19" s="53">
        <f>T16+T17+T18</f>
        <v>4259.9309999999996</v>
      </c>
      <c r="U19" s="20">
        <f>IF(M19&gt;0,V19/M19,0)</f>
        <v>0.23000751042508133</v>
      </c>
      <c r="V19" s="53">
        <f>V16+V17+V18</f>
        <v>10535.034</v>
      </c>
      <c r="W19" s="20">
        <f>IF(M19&gt;0,X19/M19,0)</f>
        <v>0.49267109141322618</v>
      </c>
      <c r="X19" s="53">
        <f>X16+X17+X18</f>
        <v>22565.813999999998</v>
      </c>
      <c r="Y19" s="20">
        <f>IF(M19&gt;0,Z19/M19,0)</f>
        <v>0.42332139816169245</v>
      </c>
      <c r="Z19" s="53">
        <f>Z16+Z17+Z18</f>
        <v>19389.39</v>
      </c>
      <c r="AA19" s="152">
        <f>IF(M19&gt;0,AB19/M19,0)</f>
        <v>2.5000222692836715E-3</v>
      </c>
      <c r="AB19" s="55">
        <f>SUM(AB16:AB18)</f>
        <v>114.50852</v>
      </c>
      <c r="AC19" s="54">
        <f>IF(M19&gt;0,AD19/M19,0)</f>
        <v>2.4533777263498024E-3</v>
      </c>
      <c r="AD19" s="55">
        <f>SUM(AD16:AD18)</f>
        <v>112.37206</v>
      </c>
      <c r="AE19" s="54">
        <f>IF(M19&gt;0,(AE16*M16+AE17*M17+AE18*M18)/M19,0)</f>
        <v>2.7502135842630395E-3</v>
      </c>
      <c r="AF19" s="54">
        <f>IF(K19&gt;0,(K16*AF16+K17*AF17+K18*AF18)/K19,0)</f>
        <v>3.0333844942141079E-4</v>
      </c>
      <c r="AG19" s="51">
        <f>SUM(AG16:AG18)</f>
        <v>13.893809999999998</v>
      </c>
      <c r="AH19" s="52">
        <f>IF(K19&gt;0,(K16*AH16+K17*AH17+K18*AH18)/K19,0)</f>
        <v>0.21923985297978471</v>
      </c>
      <c r="AI19" s="57">
        <f>SUM(AI16:AI18)</f>
        <v>105.10541720000001</v>
      </c>
      <c r="AJ19" s="52">
        <f>IF(AND(AD19&gt;0),((AD16*AJ16+AD17*AJ17+AD18*AJ18)/AD19),0)</f>
        <v>0.87757332101669971</v>
      </c>
      <c r="AK19" s="56">
        <f t="shared" si="0"/>
        <v>0.89085966062978361</v>
      </c>
      <c r="AL19" s="50">
        <f>SUM(AL16:AL18)</f>
        <v>523</v>
      </c>
      <c r="AM19" s="20">
        <f>IF(AL19&gt;0,(AM16*AL16+AM17*AL17+AM18*AL18)/AL19,0)</f>
        <v>8.2661567877629058E-2</v>
      </c>
      <c r="AN19" s="52">
        <f>IF(K19&gt;0,(AN16*K16+AN17*K17+AN18*K18)/K19,0)</f>
        <v>0.23376774037199349</v>
      </c>
      <c r="AO19" s="136">
        <f>IF(K19&gt;0,(AO16*K16+AO17*K17+AO18*K18)/K19,0)</f>
        <v>0.2277367813074298</v>
      </c>
      <c r="AP19" s="57">
        <f>SUM(AP16:AP18)</f>
        <v>112.07422280000002</v>
      </c>
      <c r="AQ19" s="137">
        <f>SUM(AQ16:AQ18)</f>
        <v>109.16398000000001</v>
      </c>
      <c r="AR19" s="55"/>
      <c r="AS19" s="55">
        <f>SUM(AS16:AS18)</f>
        <v>0</v>
      </c>
      <c r="AT19" s="102"/>
      <c r="AU19" s="103">
        <f>AT18</f>
        <v>2483.1800000000003</v>
      </c>
      <c r="AV19" s="50">
        <f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49</v>
      </c>
      <c r="D20" s="11">
        <v>6315</v>
      </c>
      <c r="E20" s="11">
        <v>0</v>
      </c>
      <c r="F20" s="11">
        <v>12795</v>
      </c>
      <c r="G20" s="12">
        <v>0.4</v>
      </c>
      <c r="H20" s="12">
        <v>4.5</v>
      </c>
      <c r="I20" s="11">
        <v>13838</v>
      </c>
      <c r="J20" s="12">
        <v>4.9000000000000004</v>
      </c>
      <c r="K20" s="11">
        <v>15829</v>
      </c>
      <c r="L20" s="13">
        <v>7.0999999999999994E-2</v>
      </c>
      <c r="M20" s="23">
        <f>ROUND(K20*(1-L20),0)</f>
        <v>14705</v>
      </c>
      <c r="N20" s="14">
        <v>0.66200000000000003</v>
      </c>
      <c r="O20" s="24">
        <f>M20*N20</f>
        <v>9734.7100000000009</v>
      </c>
      <c r="P20" s="13">
        <v>0.27100000000000002</v>
      </c>
      <c r="Q20" s="24">
        <f>M20*P20</f>
        <v>3985.0550000000003</v>
      </c>
      <c r="R20" s="15">
        <v>6.7000000000000004E-2</v>
      </c>
      <c r="S20" s="143">
        <v>0.2364</v>
      </c>
      <c r="T20" s="24">
        <f>M20*R20</f>
        <v>985.23500000000001</v>
      </c>
      <c r="U20" s="25">
        <v>0.22</v>
      </c>
      <c r="V20" s="24">
        <f>M20*U20</f>
        <v>3235.1</v>
      </c>
      <c r="W20" s="15">
        <v>0.496</v>
      </c>
      <c r="X20" s="24">
        <f>M20*W20</f>
        <v>7293.68</v>
      </c>
      <c r="Y20" s="15">
        <v>0.41</v>
      </c>
      <c r="Z20" s="24">
        <f>Y20*M20</f>
        <v>6029.0499999999993</v>
      </c>
      <c r="AA20" s="145">
        <v>2.5500000000000002E-3</v>
      </c>
      <c r="AB20" s="18">
        <f>M20*AA20</f>
        <v>37.497750000000003</v>
      </c>
      <c r="AC20" s="16">
        <v>2.3900000000000002E-3</v>
      </c>
      <c r="AD20" s="17">
        <f>M20*AC20</f>
        <v>35.144950000000001</v>
      </c>
      <c r="AE20" s="26">
        <f>IF(M20&gt;0,(AG20+AP20)/M20,0)</f>
        <v>2.5783514450867053E-3</v>
      </c>
      <c r="AF20" s="16">
        <v>2.9E-4</v>
      </c>
      <c r="AG20" s="23">
        <f>AF20*M20</f>
        <v>4.2644500000000001</v>
      </c>
      <c r="AH20" s="114">
        <v>0.21740000000000001</v>
      </c>
      <c r="AI20" s="29">
        <f>AL20*(1-AM20)*AH20</f>
        <v>31.931712000000001</v>
      </c>
      <c r="AJ20" s="27">
        <f>IF(AND(AH20&gt;0,AF20&gt;0,AC20&gt;0),((AC20-AF20)*AH20)/((AH20-AF20)*AC20),0)</f>
        <v>0.87983474046378363</v>
      </c>
      <c r="AK20" s="59">
        <f t="shared" si="0"/>
        <v>0.88864990385279985</v>
      </c>
      <c r="AL20" s="11">
        <v>160</v>
      </c>
      <c r="AM20" s="13">
        <v>8.2000000000000003E-2</v>
      </c>
      <c r="AN20" s="14">
        <v>0.2291</v>
      </c>
      <c r="AO20" s="130">
        <v>0.22570000000000001</v>
      </c>
      <c r="AP20" s="29">
        <f>AL20*(1-AM20)*AN20</f>
        <v>33.650207999999999</v>
      </c>
      <c r="AQ20" s="131">
        <f>AL20*(1-AM20)*AO20</f>
        <v>33.150815999999999</v>
      </c>
      <c r="AR20" s="18">
        <v>1.6</v>
      </c>
      <c r="AS20" s="18">
        <v>1007.62</v>
      </c>
      <c r="AT20" s="98">
        <f>AT18+AL20-AS20</f>
        <v>1635.5600000000004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10" t="s">
        <v>50</v>
      </c>
      <c r="D21" s="33">
        <v>20505</v>
      </c>
      <c r="E21" s="33">
        <v>5</v>
      </c>
      <c r="F21" s="33">
        <v>18447</v>
      </c>
      <c r="G21" s="34">
        <v>0.7</v>
      </c>
      <c r="H21" s="34">
        <v>5.3</v>
      </c>
      <c r="I21" s="33">
        <v>19076</v>
      </c>
      <c r="J21" s="34">
        <v>4.5</v>
      </c>
      <c r="K21" s="33">
        <v>16293</v>
      </c>
      <c r="L21" s="35">
        <v>7.9000000000000001E-2</v>
      </c>
      <c r="M21" s="36">
        <f>ROUND(K21*(1-L21),0)</f>
        <v>15006</v>
      </c>
      <c r="N21" s="37">
        <v>0.69399999999999995</v>
      </c>
      <c r="O21" s="24">
        <f>M21*N21</f>
        <v>10414.163999999999</v>
      </c>
      <c r="P21" s="35">
        <v>0.254</v>
      </c>
      <c r="Q21" s="24">
        <f>M21*P21</f>
        <v>3811.5239999999999</v>
      </c>
      <c r="R21" s="38">
        <v>5.1999999999999998E-2</v>
      </c>
      <c r="S21" s="134">
        <v>0.23089999999999999</v>
      </c>
      <c r="T21" s="24">
        <f>M21*R21</f>
        <v>780.31200000000001</v>
      </c>
      <c r="U21" s="27">
        <v>0.20499999999999999</v>
      </c>
      <c r="V21" s="24">
        <f>M21*U21</f>
        <v>3076.23</v>
      </c>
      <c r="W21" s="38">
        <v>0.52600000000000002</v>
      </c>
      <c r="X21" s="24">
        <f>M21*W21</f>
        <v>7893.1559999999999</v>
      </c>
      <c r="Y21" s="38">
        <v>0.4</v>
      </c>
      <c r="Z21" s="24">
        <f>Y21*M21</f>
        <v>6002.4000000000005</v>
      </c>
      <c r="AA21" s="146">
        <v>2.65E-3</v>
      </c>
      <c r="AB21" s="18">
        <f>M21*AA21</f>
        <v>39.765900000000002</v>
      </c>
      <c r="AC21" s="39">
        <v>2.4199999999999998E-3</v>
      </c>
      <c r="AD21" s="17">
        <f>M21*AC21</f>
        <v>36.314519999999995</v>
      </c>
      <c r="AE21" s="26">
        <f>IF(M21&gt;0,(AG21+AP21)/M21,0)</f>
        <v>2.8350691523390645E-3</v>
      </c>
      <c r="AF21" s="39">
        <v>2.9E-4</v>
      </c>
      <c r="AG21" s="36">
        <f>AF21*M21</f>
        <v>4.3517400000000004</v>
      </c>
      <c r="AH21" s="27">
        <v>0.21540000000000001</v>
      </c>
      <c r="AI21" s="40">
        <f>AL21*(1-AM21)*AH21</f>
        <v>34.961358600000004</v>
      </c>
      <c r="AJ21" s="27">
        <f>IF(AND(AH21&gt;0,AF21&gt;0,AC21&gt;0),((AC21-AF21)*AH21)/((AH21-AF21)*AC21),0)</f>
        <v>0.88135188185479596</v>
      </c>
      <c r="AK21" s="28">
        <f t="shared" si="0"/>
        <v>0.89881749100523589</v>
      </c>
      <c r="AL21" s="33">
        <v>177</v>
      </c>
      <c r="AM21" s="35">
        <v>8.3000000000000004E-2</v>
      </c>
      <c r="AN21" s="37">
        <v>0.23530000000000001</v>
      </c>
      <c r="AO21" s="132">
        <v>0.22839999999999999</v>
      </c>
      <c r="AP21" s="40">
        <f>AL21*(1-AM21)*AN21</f>
        <v>38.191307700000003</v>
      </c>
      <c r="AQ21" s="133">
        <f>AL21*(1-AM21)*AO21</f>
        <v>37.071375599999996</v>
      </c>
      <c r="AR21" s="41">
        <v>1.6</v>
      </c>
      <c r="AS21" s="41"/>
      <c r="AT21" s="117">
        <f>AT20+AL21-AS21</f>
        <v>1812.5600000000004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45" t="s">
        <v>52</v>
      </c>
      <c r="D22" s="42">
        <v>19000</v>
      </c>
      <c r="E22" s="42">
        <v>4</v>
      </c>
      <c r="F22" s="42">
        <v>18620</v>
      </c>
      <c r="G22" s="36">
        <v>0.5</v>
      </c>
      <c r="H22" s="36">
        <v>4</v>
      </c>
      <c r="I22" s="42">
        <v>19751</v>
      </c>
      <c r="J22" s="36">
        <v>3.3</v>
      </c>
      <c r="K22" s="42">
        <v>16219</v>
      </c>
      <c r="L22" s="38">
        <v>0.08</v>
      </c>
      <c r="M22" s="36">
        <f>ROUND(K22*(1-L22),0)</f>
        <v>14921</v>
      </c>
      <c r="N22" s="27">
        <v>0.57099999999999995</v>
      </c>
      <c r="O22" s="24">
        <f>M22*N22</f>
        <v>8519.8909999999996</v>
      </c>
      <c r="P22" s="38">
        <v>0.39100000000000001</v>
      </c>
      <c r="Q22" s="24">
        <f>M22*P22</f>
        <v>5834.1109999999999</v>
      </c>
      <c r="R22" s="38">
        <v>3.7999999999999999E-2</v>
      </c>
      <c r="S22" s="134">
        <v>0.23649999999999999</v>
      </c>
      <c r="T22" s="24">
        <f>M22*R22</f>
        <v>566.99799999999993</v>
      </c>
      <c r="U22" s="27">
        <v>0.217</v>
      </c>
      <c r="V22" s="24">
        <f>M22*U22</f>
        <v>3237.857</v>
      </c>
      <c r="W22" s="38">
        <v>0.498</v>
      </c>
      <c r="X22" s="24">
        <f>M22*W22</f>
        <v>7430.6580000000004</v>
      </c>
      <c r="Y22" s="38">
        <v>0.42</v>
      </c>
      <c r="Z22" s="24">
        <f>Y22*M22</f>
        <v>6266.82</v>
      </c>
      <c r="AA22" s="147">
        <v>2.5600000000000002E-3</v>
      </c>
      <c r="AB22" s="148">
        <f>M22*AA22</f>
        <v>38.197760000000002</v>
      </c>
      <c r="AC22" s="46">
        <v>2.4399999999999999E-3</v>
      </c>
      <c r="AD22" s="17">
        <f>M22*AC22</f>
        <v>36.407240000000002</v>
      </c>
      <c r="AE22" s="26">
        <f>IF(M22&gt;0,(AG22+AP22)/M22,0)</f>
        <v>2.9469445747604055E-3</v>
      </c>
      <c r="AF22" s="46">
        <v>2.9999999999999997E-4</v>
      </c>
      <c r="AG22" s="36">
        <f>AF22*M22</f>
        <v>4.4762999999999993</v>
      </c>
      <c r="AH22" s="27">
        <v>0.21529999999999999</v>
      </c>
      <c r="AI22" s="40">
        <f>AL22*(1-AM22)*AH22</f>
        <v>35.459910000000001</v>
      </c>
      <c r="AJ22" s="27">
        <f>IF(AND(AH22&gt;0,AF22&gt;0,AC22&gt;0),((AC22-AF22)*AH22)/((AH22-AF22)*AC22),0)</f>
        <v>0.8782729698818148</v>
      </c>
      <c r="AK22" s="28">
        <f t="shared" si="0"/>
        <v>0.89932473981792938</v>
      </c>
      <c r="AL22" s="42">
        <v>180</v>
      </c>
      <c r="AM22" s="38">
        <v>8.5000000000000006E-2</v>
      </c>
      <c r="AN22" s="27">
        <v>0.23980000000000001</v>
      </c>
      <c r="AO22" s="134">
        <v>0.23069999999999999</v>
      </c>
      <c r="AP22" s="40">
        <f>AL22*(1-AM22)*AN22</f>
        <v>39.495060000000009</v>
      </c>
      <c r="AQ22" s="135">
        <f>AL22*(1-AM22)*AO22</f>
        <v>37.996290000000002</v>
      </c>
      <c r="AR22" s="17">
        <v>1.6</v>
      </c>
      <c r="AS22" s="17"/>
      <c r="AT22" s="117">
        <f>AT21+AL22-AS22</f>
        <v>1992.5600000000004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>SUM(D20:D22)</f>
        <v>45820</v>
      </c>
      <c r="E23" s="50"/>
      <c r="F23" s="50">
        <f>SUM(F20:F22)</f>
        <v>49862</v>
      </c>
      <c r="G23" s="51"/>
      <c r="H23" s="51"/>
      <c r="I23" s="50">
        <f>SUM(I20:I22)</f>
        <v>52665</v>
      </c>
      <c r="J23" s="51"/>
      <c r="K23" s="50">
        <f>SUM(K20:K22)</f>
        <v>48341</v>
      </c>
      <c r="L23" s="20">
        <f>IF(K23&gt;0,(K20*L20+K21*L21+K22*L22)/K23,0)</f>
        <v>7.6715955400177893E-2</v>
      </c>
      <c r="M23" s="51">
        <f>M20+M21+M22</f>
        <v>44632</v>
      </c>
      <c r="N23" s="52">
        <f>IF(M23&gt;0,O23/M23,0)</f>
        <v>0.64233655224950703</v>
      </c>
      <c r="O23" s="53">
        <f>O20+O21+O22</f>
        <v>28668.764999999999</v>
      </c>
      <c r="P23" s="20">
        <f>IF(M23&gt;0,Q23/M23,0)</f>
        <v>0.30540172970066315</v>
      </c>
      <c r="Q23" s="53">
        <f>Q20+Q21+Q22</f>
        <v>13630.689999999999</v>
      </c>
      <c r="R23" s="20">
        <f>IF(M23&gt;0,T23/M23,0)</f>
        <v>5.2261718049829722E-2</v>
      </c>
      <c r="S23" s="136"/>
      <c r="T23" s="53">
        <f>T20+T21+T22</f>
        <v>2332.5450000000001</v>
      </c>
      <c r="U23" s="20">
        <f>IF(M23&gt;0,V23/M23,0)</f>
        <v>0.21395382236960028</v>
      </c>
      <c r="V23" s="53">
        <f>V20+V21+V22</f>
        <v>9549.1869999999999</v>
      </c>
      <c r="W23" s="20">
        <f>IF(M23&gt;0,X23/M23,0)</f>
        <v>0.50675510844237315</v>
      </c>
      <c r="X23" s="53">
        <f>X20+X21+X22</f>
        <v>22617.493999999999</v>
      </c>
      <c r="Y23" s="20">
        <f>IF(M23&gt;0,Z23/M23,0)</f>
        <v>0.40998095536834561</v>
      </c>
      <c r="Z23" s="53">
        <f>Z20+Z21+Z22</f>
        <v>18298.27</v>
      </c>
      <c r="AA23" s="152">
        <f>IF(M23&gt;0,AB23/M23,0)</f>
        <v>2.5869647338232662E-3</v>
      </c>
      <c r="AB23" s="55">
        <f>SUM(AB20:AB22)</f>
        <v>115.46141000000001</v>
      </c>
      <c r="AC23" s="54">
        <f>IF(M23&gt;0,AD23/M23,0)</f>
        <v>2.4168020702634882E-3</v>
      </c>
      <c r="AD23" s="55">
        <f>SUM(AD20:AD22)</f>
        <v>107.86671</v>
      </c>
      <c r="AE23" s="54">
        <f>IF(M23&gt;0,(AE20*M20+AE21*M21+AE22*M22)/M23,0)</f>
        <v>2.7878890863057902E-3</v>
      </c>
      <c r="AF23" s="54">
        <f>IF(K23&gt;0,(K20*AF20+K21*AF21+K22*AF22)/K23,0)</f>
        <v>2.9335512298049279E-4</v>
      </c>
      <c r="AG23" s="51">
        <f>SUM(AG20:AG22)</f>
        <v>13.092489999999998</v>
      </c>
      <c r="AH23" s="52">
        <f>IF(K23&gt;0,(K20*AH20+K21*AH21+K22*AH22)/K23,0)</f>
        <v>0.21602133799466292</v>
      </c>
      <c r="AI23" s="57">
        <f>SUM(AI20:AI22)</f>
        <v>102.3529806</v>
      </c>
      <c r="AJ23" s="52">
        <f>IF(AND(AD23&gt;0),((AD20*AJ20+AD21*AJ21+AD22*AJ22)/AD23),0)</f>
        <v>0.8798183730876401</v>
      </c>
      <c r="AK23" s="56">
        <f t="shared" si="0"/>
        <v>0.89589459402433258</v>
      </c>
      <c r="AL23" s="50">
        <f>SUM(AL20:AL22)</f>
        <v>517</v>
      </c>
      <c r="AM23" s="20">
        <f>IF(AL23&gt;0,(AM20*AL20+AM21*AL21+AM22*AL22)/AL23,0)</f>
        <v>8.3386847195357841E-2</v>
      </c>
      <c r="AN23" s="52">
        <f>IF(K23&gt;0,(AN20*K20+AN21*K21+AN22*K22)/K23,0)</f>
        <v>0.23477964874537144</v>
      </c>
      <c r="AO23" s="136">
        <f>IF(K23&gt;0,(AO20*K20+AO21*K21+AO22*K22)/K23,0)</f>
        <v>0.22828757783248174</v>
      </c>
      <c r="AP23" s="57">
        <f>SUM(AP20:AP22)</f>
        <v>111.33657570000001</v>
      </c>
      <c r="AQ23" s="137">
        <f>SUM(AQ20:AQ22)</f>
        <v>108.2184816</v>
      </c>
      <c r="AR23" s="55"/>
      <c r="AS23" s="55">
        <f>SUM(AS20:AS22)</f>
        <v>1007.62</v>
      </c>
      <c r="AT23" s="102"/>
      <c r="AU23" s="103">
        <f>AT22</f>
        <v>1992.5600000000004</v>
      </c>
      <c r="AV23" s="50">
        <f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10" t="s">
        <v>53</v>
      </c>
      <c r="D24" s="11">
        <v>16598</v>
      </c>
      <c r="E24" s="11">
        <v>0</v>
      </c>
      <c r="F24" s="11">
        <v>14220</v>
      </c>
      <c r="G24" s="12">
        <v>0.4</v>
      </c>
      <c r="H24" s="12">
        <v>4.4000000000000004</v>
      </c>
      <c r="I24" s="11">
        <v>15066</v>
      </c>
      <c r="J24" s="12">
        <v>4.3</v>
      </c>
      <c r="K24" s="11">
        <v>15986</v>
      </c>
      <c r="L24" s="13">
        <v>7.1999999999999995E-2</v>
      </c>
      <c r="M24" s="23">
        <f>ROUND(K24*(1-L24),0)</f>
        <v>14835</v>
      </c>
      <c r="N24" s="14">
        <v>0.57899999999999996</v>
      </c>
      <c r="O24" s="24">
        <f>M24*N24</f>
        <v>8589.4650000000001</v>
      </c>
      <c r="P24" s="13">
        <v>0.32700000000000001</v>
      </c>
      <c r="Q24" s="24">
        <f>M24*P24</f>
        <v>4851.0450000000001</v>
      </c>
      <c r="R24" s="15">
        <v>9.4E-2</v>
      </c>
      <c r="S24" s="143">
        <v>0.2429</v>
      </c>
      <c r="T24" s="24">
        <f>M24*R24</f>
        <v>1394.49</v>
      </c>
      <c r="U24" s="25">
        <v>0.22500000000000001</v>
      </c>
      <c r="V24" s="24">
        <f>M24*U24</f>
        <v>3337.875</v>
      </c>
      <c r="W24" s="15">
        <v>0.5</v>
      </c>
      <c r="X24" s="24">
        <f>M24*W24</f>
        <v>7417.5</v>
      </c>
      <c r="Y24" s="15">
        <v>0.4</v>
      </c>
      <c r="Z24" s="24">
        <f>Y24*M24</f>
        <v>5934</v>
      </c>
      <c r="AA24" s="145">
        <v>2.7200000000000002E-3</v>
      </c>
      <c r="AB24" s="18">
        <f>M24*AA24</f>
        <v>40.351200000000006</v>
      </c>
      <c r="AC24" s="16">
        <v>2.5100000000000001E-3</v>
      </c>
      <c r="AD24" s="17">
        <f>M24*AC24</f>
        <v>37.235849999999999</v>
      </c>
      <c r="AE24" s="26">
        <f>IF(M24&gt;0,(AG24+AP24)/M24,0)</f>
        <v>2.8008117290192112E-3</v>
      </c>
      <c r="AF24" s="16">
        <v>3.1E-4</v>
      </c>
      <c r="AG24" s="23">
        <f>AF24*M24</f>
        <v>4.5988499999999997</v>
      </c>
      <c r="AH24" s="114">
        <v>0.21690000000000001</v>
      </c>
      <c r="AI24" s="29">
        <f>AL24*(1-AM24)*AH24</f>
        <v>35.684388000000006</v>
      </c>
      <c r="AJ24" s="27">
        <f>IF(AND(AH24&gt;0,AF24&gt;0,AC24&gt;0),((AC24-AF24)*AH24)/((AH24-AF24)*AC24),0)</f>
        <v>0.87774852848635931</v>
      </c>
      <c r="AK24" s="59">
        <f t="shared" si="0"/>
        <v>0.89054696240156628</v>
      </c>
      <c r="AL24" s="11">
        <v>180</v>
      </c>
      <c r="AM24" s="13">
        <v>8.5999999999999993E-2</v>
      </c>
      <c r="AN24" s="14">
        <v>0.22459999999999999</v>
      </c>
      <c r="AO24" s="130">
        <v>0.2228</v>
      </c>
      <c r="AP24" s="29">
        <f>AL24*(1-AM24)*AN24</f>
        <v>36.951191999999999</v>
      </c>
      <c r="AQ24" s="131">
        <f>AL24*(1-AM24)*AO24</f>
        <v>36.655056000000002</v>
      </c>
      <c r="AR24" s="18">
        <v>1.6</v>
      </c>
      <c r="AS24" s="18"/>
      <c r="AT24" s="98">
        <f>AT22+AL24-AS24</f>
        <v>2172.5600000000004</v>
      </c>
      <c r="AU24" s="99"/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45" t="s">
        <v>48</v>
      </c>
      <c r="D25" s="33">
        <v>19802</v>
      </c>
      <c r="E25" s="33">
        <v>4</v>
      </c>
      <c r="F25" s="33">
        <v>20888</v>
      </c>
      <c r="G25" s="34">
        <v>0.5</v>
      </c>
      <c r="H25" s="34">
        <v>4.8</v>
      </c>
      <c r="I25" s="33">
        <v>21656</v>
      </c>
      <c r="J25" s="34">
        <v>2.4</v>
      </c>
      <c r="K25" s="33">
        <v>15926</v>
      </c>
      <c r="L25" s="35">
        <v>7.2999999999999995E-2</v>
      </c>
      <c r="M25" s="36">
        <f>ROUND(K25*(1-L25),0)</f>
        <v>14763</v>
      </c>
      <c r="N25" s="37">
        <v>0.63200000000000001</v>
      </c>
      <c r="O25" s="24">
        <f>M25*N25</f>
        <v>9330.2160000000003</v>
      </c>
      <c r="P25" s="35">
        <v>0.26300000000000001</v>
      </c>
      <c r="Q25" s="24">
        <f>M25*P25</f>
        <v>3882.6690000000003</v>
      </c>
      <c r="R25" s="38">
        <v>0.105</v>
      </c>
      <c r="S25" s="134">
        <v>0.23769999999999999</v>
      </c>
      <c r="T25" s="24">
        <f>M25*R25</f>
        <v>1550.115</v>
      </c>
      <c r="U25" s="27">
        <v>0.223</v>
      </c>
      <c r="V25" s="24">
        <f>M25*U25</f>
        <v>3292.1489999999999</v>
      </c>
      <c r="W25" s="38">
        <v>0.50600000000000001</v>
      </c>
      <c r="X25" s="24">
        <f>M25*W25</f>
        <v>7470.0780000000004</v>
      </c>
      <c r="Y25" s="38">
        <v>0.4</v>
      </c>
      <c r="Z25" s="24">
        <f>Y25*M25</f>
        <v>5905.2000000000007</v>
      </c>
      <c r="AA25" s="146">
        <v>2.7299999999999998E-3</v>
      </c>
      <c r="AB25" s="18">
        <f>M25*AA25</f>
        <v>40.302989999999994</v>
      </c>
      <c r="AC25" s="39">
        <v>2.5799999999999998E-3</v>
      </c>
      <c r="AD25" s="17">
        <f>M25*AC25</f>
        <v>38.088539999999995</v>
      </c>
      <c r="AE25" s="26">
        <f>IF(M25&gt;0,(AG25+AP25)/M25,0)</f>
        <v>2.7852100521574201E-3</v>
      </c>
      <c r="AF25" s="39">
        <v>3.2000000000000003E-4</v>
      </c>
      <c r="AG25" s="36">
        <f>AF25*M25</f>
        <v>4.7241600000000004</v>
      </c>
      <c r="AH25" s="27">
        <v>0.2127</v>
      </c>
      <c r="AI25" s="40">
        <f>AL25*(1-AM25)*AH25</f>
        <v>34.328078400000003</v>
      </c>
      <c r="AJ25" s="27">
        <f>IF(AND(AH25&gt;0,AF25&gt;0,AC25&gt;0),((AC25-AF25)*AH25)/((AH25-AF25)*AC25),0)</f>
        <v>0.87728884382316019</v>
      </c>
      <c r="AK25" s="28">
        <f t="shared" si="0"/>
        <v>0.88636522194965595</v>
      </c>
      <c r="AL25" s="33">
        <v>176</v>
      </c>
      <c r="AM25" s="35">
        <v>8.3000000000000004E-2</v>
      </c>
      <c r="AN25" s="37">
        <v>0.22550000000000001</v>
      </c>
      <c r="AO25" s="132">
        <v>0.22359999999999999</v>
      </c>
      <c r="AP25" s="40">
        <f>AL25*(1-AM25)*AN25</f>
        <v>36.393895999999998</v>
      </c>
      <c r="AQ25" s="133">
        <f>AL25*(1-AM25)*AO25</f>
        <v>36.087251199999997</v>
      </c>
      <c r="AR25" s="41">
        <v>1.6</v>
      </c>
      <c r="AS25" s="41"/>
      <c r="AT25" s="117">
        <f>AT24+AL25-AS25</f>
        <v>2348.5600000000004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45" t="s">
        <v>52</v>
      </c>
      <c r="D26" s="42">
        <v>21555</v>
      </c>
      <c r="E26" s="42">
        <v>1</v>
      </c>
      <c r="F26" s="42">
        <v>19042</v>
      </c>
      <c r="G26" s="36">
        <v>0.5</v>
      </c>
      <c r="H26" s="36">
        <v>3.9</v>
      </c>
      <c r="I26" s="42">
        <v>19480</v>
      </c>
      <c r="J26" s="36">
        <v>2</v>
      </c>
      <c r="K26" s="42">
        <v>16206</v>
      </c>
      <c r="L26" s="38">
        <v>7.0999999999999994E-2</v>
      </c>
      <c r="M26" s="36">
        <f>ROUND(K26*(1-L26),0)</f>
        <v>15055</v>
      </c>
      <c r="N26" s="27">
        <v>0.57599999999999996</v>
      </c>
      <c r="O26" s="24">
        <f>M26*N26</f>
        <v>8671.6799999999985</v>
      </c>
      <c r="P26" s="38">
        <v>0.30199999999999999</v>
      </c>
      <c r="Q26" s="24">
        <f>M26*P26</f>
        <v>4546.6099999999997</v>
      </c>
      <c r="R26" s="38">
        <v>0.122</v>
      </c>
      <c r="S26" s="134">
        <v>0.24249999999999999</v>
      </c>
      <c r="T26" s="24">
        <f>M26*R26</f>
        <v>1836.71</v>
      </c>
      <c r="U26" s="27">
        <v>0.221</v>
      </c>
      <c r="V26" s="24">
        <f>M26*U26</f>
        <v>3327.1550000000002</v>
      </c>
      <c r="W26" s="38">
        <v>0.51100000000000001</v>
      </c>
      <c r="X26" s="24">
        <f>M26*W26</f>
        <v>7693.1050000000005</v>
      </c>
      <c r="Y26" s="38">
        <v>0.4</v>
      </c>
      <c r="Z26" s="24">
        <f>Y26*M26</f>
        <v>6022</v>
      </c>
      <c r="AA26" s="147">
        <v>2.6900000000000001E-3</v>
      </c>
      <c r="AB26" s="148">
        <f>M26*AA26</f>
        <v>40.497950000000003</v>
      </c>
      <c r="AC26" s="46">
        <v>2.5699999999999998E-3</v>
      </c>
      <c r="AD26" s="17">
        <f>M26*AC26</f>
        <v>38.69135</v>
      </c>
      <c r="AE26" s="26">
        <f>IF(M26&gt;0,(AG26+AP26)/M26,0)</f>
        <v>2.7428811026237129E-3</v>
      </c>
      <c r="AF26" s="46">
        <v>3.2000000000000003E-4</v>
      </c>
      <c r="AG26" s="36">
        <f>AF26*M26</f>
        <v>4.8176000000000005</v>
      </c>
      <c r="AH26" s="27">
        <v>0.21840000000000001</v>
      </c>
      <c r="AI26" s="40">
        <f>AL26*(1-AM26)*AH26</f>
        <v>34.971299999999999</v>
      </c>
      <c r="AJ26" s="27">
        <f>IF(AND(AH26&gt;0,AF26&gt;0,AC26&gt;0),((AC26-AF26)*AH26)/((AH26-AF26)*AC26),0)</f>
        <v>0.87677102751712155</v>
      </c>
      <c r="AK26" s="28">
        <f t="shared" si="0"/>
        <v>0.88457695396210889</v>
      </c>
      <c r="AL26" s="42">
        <v>175</v>
      </c>
      <c r="AM26" s="38">
        <v>8.5000000000000006E-2</v>
      </c>
      <c r="AN26" s="27">
        <v>0.2278</v>
      </c>
      <c r="AO26" s="134">
        <v>0.22750000000000001</v>
      </c>
      <c r="AP26" s="40">
        <f>AL26*(1-AM26)*AN26</f>
        <v>36.476475000000001</v>
      </c>
      <c r="AQ26" s="135">
        <f>AL26*(1-AM26)*AO26</f>
        <v>36.428437500000001</v>
      </c>
      <c r="AR26" s="17">
        <v>1.6</v>
      </c>
      <c r="AS26" s="17"/>
      <c r="AT26" s="117">
        <f>AT25+AL26-AS26</f>
        <v>2523.5600000000004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>SUM(D24:D26)</f>
        <v>57955</v>
      </c>
      <c r="E27" s="50"/>
      <c r="F27" s="50">
        <f>SUM(F24:F26)</f>
        <v>54150</v>
      </c>
      <c r="G27" s="51"/>
      <c r="H27" s="51"/>
      <c r="I27" s="50">
        <f>SUM(I24:I26)</f>
        <v>56202</v>
      </c>
      <c r="J27" s="51"/>
      <c r="K27" s="50">
        <f>SUM(K24:K26)</f>
        <v>48118</v>
      </c>
      <c r="L27" s="20">
        <f>IF(K27&gt;0,(K24*L24+K25*L25+K26*L26)/K27,0)</f>
        <v>7.1994180971777719E-2</v>
      </c>
      <c r="M27" s="51">
        <f>M24+M25+M26</f>
        <v>44653</v>
      </c>
      <c r="N27" s="52">
        <f>IF(M27&gt;0,O27/M27,0)</f>
        <v>0.59551118625848198</v>
      </c>
      <c r="O27" s="53">
        <f>O24+O25+O26</f>
        <v>26591.360999999997</v>
      </c>
      <c r="P27" s="20">
        <f>IF(M27&gt;0,Q27/M27,0)</f>
        <v>0.29741168566501691</v>
      </c>
      <c r="Q27" s="53">
        <f>Q24+Q25+Q26</f>
        <v>13280.324000000001</v>
      </c>
      <c r="R27" s="20">
        <f>IF(M27&gt;0,T27/M27,0)</f>
        <v>0.10707712807650104</v>
      </c>
      <c r="S27" s="136"/>
      <c r="T27" s="53">
        <f>T24+T25+T26</f>
        <v>4781.3150000000005</v>
      </c>
      <c r="U27" s="20">
        <f>IF(M27&gt;0,V27/M27,0)</f>
        <v>0.22299014623877456</v>
      </c>
      <c r="V27" s="53">
        <f>V24+V25+V26</f>
        <v>9957.1790000000001</v>
      </c>
      <c r="W27" s="20">
        <f>IF(M27&gt;0,X27/M27,0)</f>
        <v>0.50569240588538289</v>
      </c>
      <c r="X27" s="53">
        <f>X24+X25+X26</f>
        <v>22580.683000000001</v>
      </c>
      <c r="Y27" s="20">
        <f>IF(M27&gt;0,Z27/M27,0)</f>
        <v>0.4</v>
      </c>
      <c r="Z27" s="53">
        <f>Z24+Z25+Z26</f>
        <v>17861.2</v>
      </c>
      <c r="AA27" s="152">
        <f>IF(M27&gt;0,AB27/M27,0)</f>
        <v>2.7131914988914518E-3</v>
      </c>
      <c r="AB27" s="55">
        <f>SUM(AB24:AB26)</f>
        <v>121.15214</v>
      </c>
      <c r="AC27" s="54">
        <f>IF(M27&gt;0,AD27/M27,0)</f>
        <v>2.5533724497794098E-3</v>
      </c>
      <c r="AD27" s="55">
        <f>SUM(AD24:AD26)</f>
        <v>114.01573999999999</v>
      </c>
      <c r="AE27" s="54">
        <f>IF(M27&gt;0,(AE24*M24+AE25*M25+AE26*M26)/M27,0)</f>
        <v>2.7761219402951645E-3</v>
      </c>
      <c r="AF27" s="54">
        <f>IF(K27&gt;0,(K24*AF24+K25*AF25+K26*AF26)/K27,0)</f>
        <v>3.1667775052994718E-4</v>
      </c>
      <c r="AG27" s="51">
        <f>SUM(AG24:AG26)</f>
        <v>14.140610000000001</v>
      </c>
      <c r="AH27" s="52">
        <f>IF(K27&gt;0,(K24*AH24+K25*AH25+K26*AH26)/K27,0)</f>
        <v>0.21601508790889065</v>
      </c>
      <c r="AI27" s="57">
        <f>SUM(AI24:AI26)</f>
        <v>104.98376640000001</v>
      </c>
      <c r="AJ27" s="52">
        <f>IF(AND(AD27&gt;0),((AD24*AJ24+AD25*AJ25+AD26*AJ26)/AD27),0)</f>
        <v>0.87726324856090565</v>
      </c>
      <c r="AK27" s="56">
        <f t="shared" si="0"/>
        <v>0.88717127549134878</v>
      </c>
      <c r="AL27" s="50">
        <f>SUM(AL24:AL26)</f>
        <v>531</v>
      </c>
      <c r="AM27" s="20">
        <f>IF(AL27&gt;0,(AM24*AL24+AM25*AL25+AM26*AL26)/AL27,0)</f>
        <v>8.4676082862523538E-2</v>
      </c>
      <c r="AN27" s="52">
        <f>IF(K27&gt;0,(AN24*K24+AN25*K25+AN26*K26)/K27,0)</f>
        <v>0.22597563074109481</v>
      </c>
      <c r="AO27" s="136">
        <f>IF(K27&gt;0,(AO24*K24+AO25*K25+AO26*K26)/K27,0)</f>
        <v>0.22464772850076892</v>
      </c>
      <c r="AP27" s="57">
        <f>SUM(AP24:AP26)</f>
        <v>109.821563</v>
      </c>
      <c r="AQ27" s="137">
        <f>SUM(AQ24:AQ26)</f>
        <v>109.1707447</v>
      </c>
      <c r="AR27" s="55"/>
      <c r="AS27" s="55">
        <f>SUM(AS24:AS26)</f>
        <v>0</v>
      </c>
      <c r="AT27" s="102"/>
      <c r="AU27" s="103">
        <f>AT26</f>
        <v>2523.5600000000004</v>
      </c>
      <c r="AV27" s="50">
        <f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10" t="s">
        <v>51</v>
      </c>
      <c r="D28" s="11">
        <v>5169</v>
      </c>
      <c r="E28" s="11">
        <v>0</v>
      </c>
      <c r="F28" s="11">
        <v>9630</v>
      </c>
      <c r="G28" s="12">
        <v>0.9</v>
      </c>
      <c r="H28" s="12">
        <v>4.7</v>
      </c>
      <c r="I28" s="11">
        <v>10465</v>
      </c>
      <c r="J28" s="12">
        <v>4.2</v>
      </c>
      <c r="K28" s="11">
        <v>15955</v>
      </c>
      <c r="L28" s="13">
        <v>6.8000000000000005E-2</v>
      </c>
      <c r="M28" s="23">
        <f>ROUND(K28*(1-L28),0)</f>
        <v>14870</v>
      </c>
      <c r="N28" s="14">
        <v>0.53100000000000003</v>
      </c>
      <c r="O28" s="24">
        <f>M28*N28</f>
        <v>7895.97</v>
      </c>
      <c r="P28" s="13">
        <v>0.39200000000000002</v>
      </c>
      <c r="Q28" s="24">
        <f>M28*P28</f>
        <v>5829.04</v>
      </c>
      <c r="R28" s="15">
        <v>7.6999999999999999E-2</v>
      </c>
      <c r="S28" s="143">
        <v>0.2417</v>
      </c>
      <c r="T28" s="24">
        <f>M28*R28</f>
        <v>1144.99</v>
      </c>
      <c r="U28" s="25">
        <v>0.24</v>
      </c>
      <c r="V28" s="24">
        <f>M28*U28</f>
        <v>3568.7999999999997</v>
      </c>
      <c r="W28" s="15">
        <v>0.49399999999999999</v>
      </c>
      <c r="X28" s="24">
        <f>M28*W28</f>
        <v>7345.78</v>
      </c>
      <c r="Y28" s="15">
        <v>0.41</v>
      </c>
      <c r="Z28" s="24">
        <f>Y28*M28</f>
        <v>6096.7</v>
      </c>
      <c r="AA28" s="145">
        <v>2.7299999999999998E-3</v>
      </c>
      <c r="AB28" s="18">
        <f>M28*AA28</f>
        <v>40.595099999999995</v>
      </c>
      <c r="AC28" s="16">
        <v>2.5699999999999998E-3</v>
      </c>
      <c r="AD28" s="17">
        <f>M28*AC28</f>
        <v>38.215899999999998</v>
      </c>
      <c r="AE28" s="26">
        <f>IF(M28&gt;0,(AG28+AP28)/M28,0)</f>
        <v>2.8591711499663755E-3</v>
      </c>
      <c r="AF28" s="16">
        <v>3.2000000000000003E-4</v>
      </c>
      <c r="AG28" s="23">
        <f>AF28*M28</f>
        <v>4.7584</v>
      </c>
      <c r="AH28" s="114">
        <v>0.219</v>
      </c>
      <c r="AI28" s="29">
        <f>AL28*(1-AM28)*AH28</f>
        <v>35.067374999999998</v>
      </c>
      <c r="AJ28" s="27">
        <f>IF(AND(AH28&gt;0,AF28&gt;0,AC28&gt;0),((AC28-AF28)*AH28)/((AH28-AF28)*AC28),0)</f>
        <v>0.87676750278821836</v>
      </c>
      <c r="AK28" s="59">
        <f t="shared" si="0"/>
        <v>0.88928628733128978</v>
      </c>
      <c r="AL28" s="11">
        <v>175</v>
      </c>
      <c r="AM28" s="13">
        <v>8.5000000000000006E-2</v>
      </c>
      <c r="AN28" s="14">
        <v>0.23580000000000001</v>
      </c>
      <c r="AO28" s="130">
        <v>0.23549999999999999</v>
      </c>
      <c r="AP28" s="29">
        <f>AL28*(1-AM28)*AN28</f>
        <v>37.757474999999999</v>
      </c>
      <c r="AQ28" s="131">
        <f>AL28*(1-AM28)*AO28</f>
        <v>37.7094375</v>
      </c>
      <c r="AR28" s="18">
        <v>1.6</v>
      </c>
      <c r="AS28" s="18">
        <v>1004.62</v>
      </c>
      <c r="AT28" s="98">
        <f>AT26+AL28-AS28</f>
        <v>1693.9400000000005</v>
      </c>
      <c r="AU28" s="99"/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45" t="s">
        <v>48</v>
      </c>
      <c r="D29" s="33">
        <v>19300</v>
      </c>
      <c r="E29" s="33">
        <v>3</v>
      </c>
      <c r="F29" s="33">
        <v>17414</v>
      </c>
      <c r="G29" s="34">
        <v>1.9</v>
      </c>
      <c r="H29" s="34">
        <v>5</v>
      </c>
      <c r="I29" s="33">
        <v>18036</v>
      </c>
      <c r="J29" s="34">
        <v>4</v>
      </c>
      <c r="K29" s="33">
        <v>16007</v>
      </c>
      <c r="L29" s="35">
        <v>8.3000000000000004E-2</v>
      </c>
      <c r="M29" s="36">
        <f>ROUND(K29*(1-L29),0)</f>
        <v>14678</v>
      </c>
      <c r="N29" s="37">
        <v>0.54600000000000004</v>
      </c>
      <c r="O29" s="24">
        <f>M29*N29</f>
        <v>8014.188000000001</v>
      </c>
      <c r="P29" s="35">
        <v>0.33400000000000002</v>
      </c>
      <c r="Q29" s="24">
        <f>M29*P29</f>
        <v>4902.4520000000002</v>
      </c>
      <c r="R29" s="38">
        <v>0.12</v>
      </c>
      <c r="S29" s="134">
        <v>0.2336</v>
      </c>
      <c r="T29" s="24">
        <f>M29*R29</f>
        <v>1761.36</v>
      </c>
      <c r="U29" s="27">
        <v>0.221</v>
      </c>
      <c r="V29" s="24">
        <f>M29*U29</f>
        <v>3243.8380000000002</v>
      </c>
      <c r="W29" s="38">
        <v>0.50800000000000001</v>
      </c>
      <c r="X29" s="24">
        <f>M29*W29</f>
        <v>7456.424</v>
      </c>
      <c r="Y29" s="38">
        <v>0.41</v>
      </c>
      <c r="Z29" s="24">
        <f>Y29*M29</f>
        <v>6017.98</v>
      </c>
      <c r="AA29" s="146">
        <v>2.7599999999999999E-3</v>
      </c>
      <c r="AB29" s="18">
        <f>M29*AA29</f>
        <v>40.511279999999999</v>
      </c>
      <c r="AC29" s="39">
        <v>2.5899999999999999E-3</v>
      </c>
      <c r="AD29" s="17">
        <f>M29*AC29</f>
        <v>38.016019999999997</v>
      </c>
      <c r="AE29" s="26">
        <f>IF(M29&gt;0,(AG29+AP29)/M29,0)</f>
        <v>2.7933459054367083E-3</v>
      </c>
      <c r="AF29" s="39">
        <v>3.3E-4</v>
      </c>
      <c r="AG29" s="36">
        <f>AF29*M29</f>
        <v>4.8437400000000004</v>
      </c>
      <c r="AH29" s="27">
        <v>0.21560000000000001</v>
      </c>
      <c r="AI29" s="40">
        <f>AL29*(1-AM29)*AH29</f>
        <v>34.250647200000003</v>
      </c>
      <c r="AJ29" s="27">
        <f>IF(AND(AH29&gt;0,AF29&gt;0,AC29&gt;0),((AC29-AF29)*AH29)/((AH29-AF29)*AC29),0)</f>
        <v>0.87392451214628009</v>
      </c>
      <c r="AK29" s="28">
        <f t="shared" si="0"/>
        <v>0.8831425860334261</v>
      </c>
      <c r="AL29" s="33">
        <v>174</v>
      </c>
      <c r="AM29" s="35">
        <v>8.6999999999999994E-2</v>
      </c>
      <c r="AN29" s="37">
        <v>0.2276</v>
      </c>
      <c r="AO29" s="132">
        <v>0.22750000000000001</v>
      </c>
      <c r="AP29" s="40">
        <f>AL29*(1-AM29)*AN29</f>
        <v>36.1569912</v>
      </c>
      <c r="AQ29" s="133">
        <f>AL29*(1-AM29)*AO29</f>
        <v>36.141105000000003</v>
      </c>
      <c r="AR29" s="41">
        <v>1.58</v>
      </c>
      <c r="AS29" s="41"/>
      <c r="AT29" s="117">
        <f>AT28+AL29-AS29</f>
        <v>1867.9400000000005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10" t="s">
        <v>50</v>
      </c>
      <c r="D30" s="42">
        <v>20831</v>
      </c>
      <c r="E30" s="42">
        <v>1</v>
      </c>
      <c r="F30" s="42">
        <v>16536</v>
      </c>
      <c r="G30" s="36">
        <v>0.4</v>
      </c>
      <c r="H30" s="36">
        <v>5.4</v>
      </c>
      <c r="I30" s="42">
        <v>17806</v>
      </c>
      <c r="J30" s="36">
        <v>3.5</v>
      </c>
      <c r="K30" s="42">
        <v>16074</v>
      </c>
      <c r="L30" s="38">
        <v>7.0999999999999994E-2</v>
      </c>
      <c r="M30" s="36">
        <f>ROUND(K30*(1-L30),0)</f>
        <v>14933</v>
      </c>
      <c r="N30" s="27">
        <v>0.53300000000000003</v>
      </c>
      <c r="O30" s="24">
        <f>M30*N30</f>
        <v>7959.2890000000007</v>
      </c>
      <c r="P30" s="38">
        <v>0.38400000000000001</v>
      </c>
      <c r="Q30" s="24">
        <f>M30*P30</f>
        <v>5734.2719999999999</v>
      </c>
      <c r="R30" s="38">
        <v>8.3000000000000004E-2</v>
      </c>
      <c r="S30" s="134">
        <v>0.23400000000000001</v>
      </c>
      <c r="T30" s="24">
        <f>M30*R30</f>
        <v>1239.4390000000001</v>
      </c>
      <c r="U30" s="27">
        <v>0.23</v>
      </c>
      <c r="V30" s="24">
        <f>M30*U30</f>
        <v>3434.59</v>
      </c>
      <c r="W30" s="38">
        <v>0.501</v>
      </c>
      <c r="X30" s="24">
        <f>M30*W30</f>
        <v>7481.433</v>
      </c>
      <c r="Y30" s="38">
        <v>0.4</v>
      </c>
      <c r="Z30" s="24">
        <f>Y30*M30</f>
        <v>5973.2000000000007</v>
      </c>
      <c r="AA30" s="147">
        <v>2.6700000000000001E-3</v>
      </c>
      <c r="AB30" s="148">
        <f>M30*AA30</f>
        <v>39.871110000000002</v>
      </c>
      <c r="AC30" s="46">
        <v>2.5400000000000002E-3</v>
      </c>
      <c r="AD30" s="17">
        <f>M30*AC30</f>
        <v>37.929819999999999</v>
      </c>
      <c r="AE30" s="26">
        <f>IF(M30&gt;0,(AG30+AP30)/M30,0)</f>
        <v>2.8127247304627332E-3</v>
      </c>
      <c r="AF30" s="46">
        <v>3.2000000000000003E-4</v>
      </c>
      <c r="AG30" s="36">
        <f>AF30*M30</f>
        <v>4.7785600000000006</v>
      </c>
      <c r="AH30" s="27">
        <v>0.21510000000000001</v>
      </c>
      <c r="AI30" s="40">
        <f>AL30*(1-AM30)*AH30</f>
        <v>35.071624800000002</v>
      </c>
      <c r="AJ30" s="27">
        <f>IF(AND(AH30&gt;0,AF30&gt;0,AC30&gt;0),((AC30-AF30)*AH30)/((AH30-AF30)*AC30),0)</f>
        <v>0.87531794115641481</v>
      </c>
      <c r="AK30" s="28">
        <f t="shared" si="0"/>
        <v>0.88747525535338134</v>
      </c>
      <c r="AL30" s="42">
        <v>178</v>
      </c>
      <c r="AM30" s="38">
        <v>8.4000000000000005E-2</v>
      </c>
      <c r="AN30" s="27">
        <v>0.2283</v>
      </c>
      <c r="AO30" s="134">
        <v>0.2291</v>
      </c>
      <c r="AP30" s="40">
        <f>AL30*(1-AM30)*AN30</f>
        <v>37.223858399999997</v>
      </c>
      <c r="AQ30" s="135">
        <f>AL30*(1-AM30)*AO30</f>
        <v>37.3542968</v>
      </c>
      <c r="AR30" s="17">
        <v>1.55</v>
      </c>
      <c r="AS30" s="17"/>
      <c r="AT30" s="117">
        <f>AT29+AL30-AS30</f>
        <v>2045.9400000000005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>SUM(D28:D30)</f>
        <v>45300</v>
      </c>
      <c r="E31" s="50"/>
      <c r="F31" s="50">
        <f>SUM(F28:F30)</f>
        <v>43580</v>
      </c>
      <c r="G31" s="51"/>
      <c r="H31" s="51"/>
      <c r="I31" s="50">
        <f>SUM(I28:I30)</f>
        <v>46307</v>
      </c>
      <c r="J31" s="51"/>
      <c r="K31" s="50">
        <f>SUM(K28:K30)</f>
        <v>48036</v>
      </c>
      <c r="L31" s="20">
        <f>IF(K31&gt;0,(K28*L28+K29*L29+K30*L30)/K31,0)</f>
        <v>7.4002310766924803E-2</v>
      </c>
      <c r="M31" s="51">
        <f>M28+M29+M30</f>
        <v>44481</v>
      </c>
      <c r="N31" s="52">
        <f>IF(M31&gt;0,O31/M31,0)</f>
        <v>0.5366211865740429</v>
      </c>
      <c r="O31" s="53">
        <f>O28+O29+O30</f>
        <v>23869.447</v>
      </c>
      <c r="P31" s="20">
        <f>IF(M31&gt;0,Q31/M31,0)</f>
        <v>0.3701752208808255</v>
      </c>
      <c r="Q31" s="53">
        <f>Q28+Q29+Q30</f>
        <v>16465.763999999999</v>
      </c>
      <c r="R31" s="20">
        <f>IF(M31&gt;0,T31/M31,0)</f>
        <v>9.3203592545131622E-2</v>
      </c>
      <c r="S31" s="136"/>
      <c r="T31" s="53">
        <f>T28+T29+T30</f>
        <v>4145.7889999999998</v>
      </c>
      <c r="U31" s="20">
        <f>IF(M31&gt;0,V31/M31,0)</f>
        <v>0.2303731480856995</v>
      </c>
      <c r="V31" s="53">
        <f>V28+V29+V30</f>
        <v>10247.227999999999</v>
      </c>
      <c r="W31" s="20">
        <f>IF(M31&gt;0,X31/M31,0)</f>
        <v>0.5009697848519592</v>
      </c>
      <c r="X31" s="53">
        <f>X28+X29+X30</f>
        <v>22283.636999999999</v>
      </c>
      <c r="Y31" s="20">
        <f>IF(M31&gt;0,Z31/M31,0)</f>
        <v>0.40664283626717029</v>
      </c>
      <c r="Z31" s="53">
        <f>Z28+Z29+Z30</f>
        <v>18087.88</v>
      </c>
      <c r="AA31" s="152">
        <f>IF(M31&gt;0,AB31/M31,0)</f>
        <v>2.7197565252579754E-3</v>
      </c>
      <c r="AB31" s="55">
        <f>SUM(AB28:AB30)</f>
        <v>120.97749</v>
      </c>
      <c r="AC31" s="54">
        <f>IF(M31&gt;0,AD31/M31,0)</f>
        <v>2.5665281805714803E-3</v>
      </c>
      <c r="AD31" s="55">
        <f>SUM(AD28:AD30)</f>
        <v>114.16174000000001</v>
      </c>
      <c r="AE31" s="54">
        <f>IF(M31&gt;0,(AE28*M28+AE29*M29+AE30*M30)/M31,0)</f>
        <v>2.821857076054945E-3</v>
      </c>
      <c r="AF31" s="54">
        <f>IF(K31&gt;0,(K28*AF28+K29*AF29+K30*AF30)/K31,0)</f>
        <v>3.2333229244733118E-4</v>
      </c>
      <c r="AG31" s="51">
        <f>SUM(AG28:AG30)</f>
        <v>14.380700000000001</v>
      </c>
      <c r="AH31" s="52">
        <f>IF(K31&gt;0,(K28*AH28+K29*AH29+K30*AH30)/K31,0)</f>
        <v>0.21656198684320094</v>
      </c>
      <c r="AI31" s="57">
        <f>SUM(AI28:AI30)</f>
        <v>104.389647</v>
      </c>
      <c r="AJ31" s="52">
        <f>IF(AND(AD31&gt;0),((AD28*AJ28+AD29*AJ29+AD30*AJ30)/AD31),0)</f>
        <v>0.87533917136232231</v>
      </c>
      <c r="AK31" s="56">
        <f t="shared" si="0"/>
        <v>0.88666206195639397</v>
      </c>
      <c r="AL31" s="50">
        <f>SUM(AL28:AL30)</f>
        <v>527</v>
      </c>
      <c r="AM31" s="20">
        <f>IF(AL31&gt;0,(AM28*AL28+AM29*AL29+AM30*AL30)/AL31,0)</f>
        <v>8.5322580645161294E-2</v>
      </c>
      <c r="AN31" s="52">
        <f>IF(K31&gt;0,(AN28*K28+AN29*K29+AN30*K30)/K31,0)</f>
        <v>0.23055783995336832</v>
      </c>
      <c r="AO31" s="136">
        <f>IF(L31&gt;0,(AO28*K28+AO29*K29+AO30*K30)/K31,0)</f>
        <v>0.23069257223748854</v>
      </c>
      <c r="AP31" s="57">
        <f>SUM(AP28:AP30)</f>
        <v>111.13832459999999</v>
      </c>
      <c r="AQ31" s="137">
        <f>SUM(AQ28:AQ30)</f>
        <v>111.2048393</v>
      </c>
      <c r="AR31" s="55"/>
      <c r="AS31" s="55">
        <f>SUM(AS28:AS30)</f>
        <v>1004.62</v>
      </c>
      <c r="AT31" s="102"/>
      <c r="AU31" s="103">
        <f>AT30</f>
        <v>2045.9400000000005</v>
      </c>
      <c r="AV31" s="50">
        <f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10" t="s">
        <v>51</v>
      </c>
      <c r="D32" s="11">
        <v>1428</v>
      </c>
      <c r="E32" s="11">
        <v>1</v>
      </c>
      <c r="F32" s="11">
        <v>14515</v>
      </c>
      <c r="G32" s="12">
        <v>0.6</v>
      </c>
      <c r="H32" s="12">
        <v>6.6</v>
      </c>
      <c r="I32" s="11">
        <v>14898</v>
      </c>
      <c r="J32" s="12">
        <v>3.9</v>
      </c>
      <c r="K32" s="11">
        <v>15876</v>
      </c>
      <c r="L32" s="13">
        <v>7.4999999999999997E-2</v>
      </c>
      <c r="M32" s="23">
        <f>ROUND(K32*(1-L32),0)</f>
        <v>14685</v>
      </c>
      <c r="N32" s="14">
        <v>0.628</v>
      </c>
      <c r="O32" s="24">
        <f>M32*N32</f>
        <v>9222.18</v>
      </c>
      <c r="P32" s="13">
        <v>0.29199999999999998</v>
      </c>
      <c r="Q32" s="24">
        <f>M32*P32</f>
        <v>4288.0199999999995</v>
      </c>
      <c r="R32" s="15">
        <v>0.08</v>
      </c>
      <c r="S32" s="143">
        <v>0.21890000000000001</v>
      </c>
      <c r="T32" s="24">
        <f>M32*R32</f>
        <v>1174.8</v>
      </c>
      <c r="U32" s="25">
        <v>0.222</v>
      </c>
      <c r="V32" s="24">
        <f>M32*U32</f>
        <v>3260.07</v>
      </c>
      <c r="W32" s="15">
        <v>0.504</v>
      </c>
      <c r="X32" s="24">
        <f>M32*W32</f>
        <v>7401.24</v>
      </c>
      <c r="Y32" s="15">
        <v>0.41</v>
      </c>
      <c r="Z32" s="24">
        <f>Y32*M32</f>
        <v>6020.8499999999995</v>
      </c>
      <c r="AA32" s="145">
        <v>2.7000000000000001E-3</v>
      </c>
      <c r="AB32" s="18">
        <f>M32*AA32</f>
        <v>39.649500000000003</v>
      </c>
      <c r="AC32" s="16">
        <v>2.5600000000000002E-3</v>
      </c>
      <c r="AD32" s="17">
        <f>M32*AC32</f>
        <v>37.593600000000002</v>
      </c>
      <c r="AE32" s="26">
        <f>IF(M32&gt;0,(AG32+AP32)/M32,0)</f>
        <v>2.7264703575076606E-3</v>
      </c>
      <c r="AF32" s="16">
        <v>3.1E-4</v>
      </c>
      <c r="AG32" s="23">
        <f>AF32*M32</f>
        <v>4.5523499999999997</v>
      </c>
      <c r="AH32" s="114">
        <v>0.217</v>
      </c>
      <c r="AI32" s="29">
        <f>AL32*(1-AM32)*AH32</f>
        <v>33.320783999999996</v>
      </c>
      <c r="AJ32" s="27">
        <f>IF(AND(AH32&gt;0,AF32&gt;0,AC32&gt;0),((AC32-AF32)*AH32)/((AH32-AF32)*AC32),0)</f>
        <v>0.88016362660944225</v>
      </c>
      <c r="AK32" s="59">
        <f t="shared" si="0"/>
        <v>0.88749037153474319</v>
      </c>
      <c r="AL32" s="11">
        <v>168</v>
      </c>
      <c r="AM32" s="13">
        <v>8.5999999999999993E-2</v>
      </c>
      <c r="AN32" s="14">
        <v>0.2311</v>
      </c>
      <c r="AO32" s="130">
        <v>0.22520000000000001</v>
      </c>
      <c r="AP32" s="29">
        <f>AL32*(1-AM32)*AN32</f>
        <v>35.485867200000001</v>
      </c>
      <c r="AQ32" s="131">
        <f>AL32*(1-AM32)*AO32</f>
        <v>34.579910400000003</v>
      </c>
      <c r="AR32" s="18">
        <v>1.6</v>
      </c>
      <c r="AS32" s="18">
        <v>1013.54</v>
      </c>
      <c r="AT32" s="98">
        <f>AT30+AL32-AS32</f>
        <v>1200.4000000000005</v>
      </c>
      <c r="AU32" s="99"/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45" t="s">
        <v>48</v>
      </c>
      <c r="D33" s="33">
        <v>19400</v>
      </c>
      <c r="E33" s="33">
        <v>5</v>
      </c>
      <c r="F33" s="33">
        <v>16506</v>
      </c>
      <c r="G33" s="34">
        <v>0.9</v>
      </c>
      <c r="H33" s="34">
        <v>5.9</v>
      </c>
      <c r="I33" s="33">
        <v>17391</v>
      </c>
      <c r="J33" s="34">
        <v>3.7</v>
      </c>
      <c r="K33" s="33">
        <v>16143</v>
      </c>
      <c r="L33" s="35">
        <v>6.9000000000000006E-2</v>
      </c>
      <c r="M33" s="36">
        <f>ROUND(K33*(1-L33),0)</f>
        <v>15029</v>
      </c>
      <c r="N33" s="37">
        <v>0.52</v>
      </c>
      <c r="O33" s="24">
        <f>M33*N33</f>
        <v>7815.08</v>
      </c>
      <c r="P33" s="35">
        <v>0.35299999999999998</v>
      </c>
      <c r="Q33" s="24">
        <f>M33*P33</f>
        <v>5305.2370000000001</v>
      </c>
      <c r="R33" s="38">
        <v>0.127</v>
      </c>
      <c r="S33" s="134">
        <v>0.23350000000000001</v>
      </c>
      <c r="T33" s="24">
        <f>M33*R33</f>
        <v>1908.683</v>
      </c>
      <c r="U33" s="27">
        <v>0.22800000000000001</v>
      </c>
      <c r="V33" s="24">
        <f>M33*U33</f>
        <v>3426.6120000000001</v>
      </c>
      <c r="W33" s="38">
        <v>0.505</v>
      </c>
      <c r="X33" s="24">
        <f>M33*W33</f>
        <v>7589.6450000000004</v>
      </c>
      <c r="Y33" s="38">
        <v>0.42</v>
      </c>
      <c r="Z33" s="24">
        <f>Y33*M33</f>
        <v>6312.1799999999994</v>
      </c>
      <c r="AA33" s="146">
        <v>2.66E-3</v>
      </c>
      <c r="AB33" s="18">
        <f>M33*AA33</f>
        <v>39.977139999999999</v>
      </c>
      <c r="AC33" s="39">
        <v>2.5899999999999999E-3</v>
      </c>
      <c r="AD33" s="17">
        <f>M33*AC33</f>
        <v>38.925109999999997</v>
      </c>
      <c r="AE33" s="26">
        <f>IF(M33&gt;0,(AG33+AP33)/M33,0)</f>
        <v>2.843509534899195E-3</v>
      </c>
      <c r="AF33" s="39">
        <v>2.9999999999999997E-4</v>
      </c>
      <c r="AG33" s="36">
        <f>AF33*M33</f>
        <v>4.5086999999999993</v>
      </c>
      <c r="AH33" s="27">
        <v>0.21640000000000001</v>
      </c>
      <c r="AI33" s="40">
        <f>AL33*(1-AM33)*AH33</f>
        <v>36.393286400000008</v>
      </c>
      <c r="AJ33" s="27">
        <f>IF(AND(AH33&gt;0,AF33&gt;0,AC33&gt;0),((AC33-AF33)*AH33)/((AH33-AF33)*AC33),0)</f>
        <v>0.88539732963610795</v>
      </c>
      <c r="AK33" s="28">
        <f t="shared" si="0"/>
        <v>0.8956787272862673</v>
      </c>
      <c r="AL33" s="33">
        <v>184</v>
      </c>
      <c r="AM33" s="35">
        <v>8.5999999999999993E-2</v>
      </c>
      <c r="AN33" s="37">
        <v>0.2273</v>
      </c>
      <c r="AO33" s="132">
        <v>0.22750000000000001</v>
      </c>
      <c r="AP33" s="40">
        <f>AL33*(1-AM33)*AN33</f>
        <v>38.226404800000005</v>
      </c>
      <c r="AQ33" s="133">
        <f>AL33*(1-AM33)*AO33</f>
        <v>38.260040000000004</v>
      </c>
      <c r="AR33" s="41">
        <v>1.6</v>
      </c>
      <c r="AS33" s="41"/>
      <c r="AT33" s="117">
        <f>AT32+AL33-AS33</f>
        <v>1384.4000000000005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10" t="s">
        <v>50</v>
      </c>
      <c r="D34" s="42">
        <v>21272</v>
      </c>
      <c r="E34" s="42">
        <v>1</v>
      </c>
      <c r="F34" s="42">
        <v>17617</v>
      </c>
      <c r="G34" s="36">
        <v>0.6</v>
      </c>
      <c r="H34" s="36">
        <v>6.5</v>
      </c>
      <c r="I34" s="42">
        <v>18505</v>
      </c>
      <c r="J34" s="36">
        <v>2.5</v>
      </c>
      <c r="K34" s="42">
        <v>16078</v>
      </c>
      <c r="L34" s="38">
        <v>6.6000000000000003E-2</v>
      </c>
      <c r="M34" s="36">
        <f>ROUND(K34*(1-L34),0)</f>
        <v>15017</v>
      </c>
      <c r="N34" s="27">
        <v>0.58799999999999997</v>
      </c>
      <c r="O34" s="24">
        <f>M34*N34</f>
        <v>8829.9959999999992</v>
      </c>
      <c r="P34" s="38">
        <v>0.36199999999999999</v>
      </c>
      <c r="Q34" s="24">
        <f>M34*P34</f>
        <v>5436.1539999999995</v>
      </c>
      <c r="R34" s="38">
        <v>0.05</v>
      </c>
      <c r="S34" s="134"/>
      <c r="T34" s="24">
        <f>M34*R34</f>
        <v>750.85</v>
      </c>
      <c r="U34" s="27">
        <v>0.23300000000000001</v>
      </c>
      <c r="V34" s="24">
        <f>M34*U34</f>
        <v>3498.9610000000002</v>
      </c>
      <c r="W34" s="38">
        <v>0.495</v>
      </c>
      <c r="X34" s="24">
        <f>M34*W34</f>
        <v>7433.415</v>
      </c>
      <c r="Y34" s="38">
        <v>0.41</v>
      </c>
      <c r="Z34" s="24">
        <f>Y34*M34</f>
        <v>6156.9699999999993</v>
      </c>
      <c r="AA34" s="147">
        <v>2.5699999999999998E-3</v>
      </c>
      <c r="AB34" s="148">
        <f>M34*AA34</f>
        <v>38.593689999999995</v>
      </c>
      <c r="AC34" s="46">
        <v>2.5100000000000001E-3</v>
      </c>
      <c r="AD34" s="17">
        <f>M34*AC34</f>
        <v>37.69267</v>
      </c>
      <c r="AE34" s="26">
        <f>IF(M34&gt;0,(AG34+AP34)/M34,0)</f>
        <v>2.7165748818006263E-3</v>
      </c>
      <c r="AF34" s="46">
        <v>2.9E-4</v>
      </c>
      <c r="AG34" s="36">
        <f>AF34*M34</f>
        <v>4.3549300000000004</v>
      </c>
      <c r="AH34" s="27">
        <v>0.21590000000000001</v>
      </c>
      <c r="AI34" s="40">
        <f>AL34*(1-AM34)*AH34</f>
        <v>34.966084500000001</v>
      </c>
      <c r="AJ34" s="27">
        <f>IF(AND(AH34&gt;0,AF34&gt;0,AC34&gt;0),((AC34-AF34)*AH34)/((AH34-AF34)*AC34),0)</f>
        <v>0.88565177165277964</v>
      </c>
      <c r="AK34" s="28">
        <f t="shared" si="0"/>
        <v>0.89440071017140099</v>
      </c>
      <c r="AL34" s="42">
        <v>177</v>
      </c>
      <c r="AM34" s="38">
        <v>8.5000000000000006E-2</v>
      </c>
      <c r="AN34" s="27">
        <v>0.22500000000000001</v>
      </c>
      <c r="AO34" s="134">
        <v>0.2253</v>
      </c>
      <c r="AP34" s="40">
        <f>AL34*(1-AM34)*AN34</f>
        <v>36.439875000000001</v>
      </c>
      <c r="AQ34" s="135">
        <f>AL34*(1-AM34)*AO34</f>
        <v>36.4884615</v>
      </c>
      <c r="AR34" s="17">
        <v>1.55</v>
      </c>
      <c r="AS34" s="17"/>
      <c r="AT34" s="117">
        <f>AT33+AL34-AS34</f>
        <v>1561.4000000000005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>SUM(D32:D34)</f>
        <v>42100</v>
      </c>
      <c r="E35" s="50"/>
      <c r="F35" s="50">
        <f>SUM(F32:F34)</f>
        <v>48638</v>
      </c>
      <c r="G35" s="51"/>
      <c r="H35" s="51"/>
      <c r="I35" s="50">
        <f>SUM(I32:I34)</f>
        <v>50794</v>
      </c>
      <c r="J35" s="51"/>
      <c r="K35" s="50">
        <f>SUM(K32:K34)</f>
        <v>48097</v>
      </c>
      <c r="L35" s="20">
        <f>IF(K35&gt;0,(K32*L32+K33*L33+K34*L34)/K35,0)</f>
        <v>6.9977649333638273E-2</v>
      </c>
      <c r="M35" s="51">
        <f>M32+M33+M34</f>
        <v>44731</v>
      </c>
      <c r="N35" s="52">
        <f>IF(M35&gt;0,O35/M35,0)</f>
        <v>0.57828476895218084</v>
      </c>
      <c r="O35" s="53">
        <f>O32+O33+O34</f>
        <v>25867.256000000001</v>
      </c>
      <c r="P35" s="20">
        <f>IF(M35&gt;0,Q35/M35,0)</f>
        <v>0.33599541704857927</v>
      </c>
      <c r="Q35" s="53">
        <f>Q32+Q33+Q34</f>
        <v>15029.411</v>
      </c>
      <c r="R35" s="20">
        <f>IF(M35&gt;0,T35/M35,0)</f>
        <v>8.5719813999239905E-2</v>
      </c>
      <c r="S35" s="136"/>
      <c r="T35" s="53">
        <f>T32+T33+T34</f>
        <v>3834.3330000000001</v>
      </c>
      <c r="U35" s="20">
        <f>IF(M35&gt;0,V35/M35,0)</f>
        <v>0.2277088149158302</v>
      </c>
      <c r="V35" s="53">
        <f>V32+V33+V34</f>
        <v>10185.643</v>
      </c>
      <c r="W35" s="20">
        <f>IF(M35&gt;0,X35/M35,0)</f>
        <v>0.5013145246026246</v>
      </c>
      <c r="X35" s="53">
        <f>X32+X33+X34</f>
        <v>22424.3</v>
      </c>
      <c r="Y35" s="20">
        <f>IF(M35&gt;0,Z35/M35,0)</f>
        <v>0.41335986228789878</v>
      </c>
      <c r="Z35" s="53">
        <f>Z32+Z33+Z34</f>
        <v>18490</v>
      </c>
      <c r="AA35" s="152">
        <f>IF(M35&gt;0,AB35/M35,0)</f>
        <v>2.6429172162482396E-3</v>
      </c>
      <c r="AB35" s="55">
        <f>SUM(AB32:AB34)</f>
        <v>118.22033</v>
      </c>
      <c r="AC35" s="54">
        <f>IF(M35&gt;0,AD35/M35,0)</f>
        <v>2.5532936889405555E-3</v>
      </c>
      <c r="AD35" s="55">
        <f>SUM(AD32:AD34)</f>
        <v>114.21137999999999</v>
      </c>
      <c r="AE35" s="54">
        <f>IF(M35&gt;0,(AE32*M32+AE33*M33+AE34*M34)/M35,0)</f>
        <v>2.762471820437728E-3</v>
      </c>
      <c r="AF35" s="54">
        <f>IF(K35&gt;0,(K32*AF32+K33*AF33+K34*AF34)/K35,0)</f>
        <v>2.9995800153855749E-4</v>
      </c>
      <c r="AG35" s="51">
        <f>SUM(AG32:AG34)</f>
        <v>13.415979999999998</v>
      </c>
      <c r="AH35" s="52">
        <f>IF(K35&gt;0,(K32*AH32+K33*AH33+K34*AH34)/K35,0)</f>
        <v>0.2164309083726636</v>
      </c>
      <c r="AI35" s="57">
        <f>SUM(AI32:AI34)</f>
        <v>104.68015489999999</v>
      </c>
      <c r="AJ35" s="52">
        <f>IF(AND(AD35&gt;0),((AD32*AJ32+AD33*AJ33+AD34*AJ34)/AD35),0)</f>
        <v>0.88375858628903781</v>
      </c>
      <c r="AK35" s="56">
        <f t="shared" si="0"/>
        <v>0.89259221537810796</v>
      </c>
      <c r="AL35" s="50">
        <f>SUM(AL32:AL34)</f>
        <v>529</v>
      </c>
      <c r="AM35" s="20">
        <f>IF(AL35&gt;0,(AM32*AL32+AM33*AL33+AM34*AL34)/AL35,0)</f>
        <v>8.5665406427221175E-2</v>
      </c>
      <c r="AN35" s="52">
        <f>IF(K35&gt;0,(AN32*K32+AN33*K33+AN34*K34)/K35,0)</f>
        <v>0.22778546478990375</v>
      </c>
      <c r="AO35" s="136">
        <f>IF(L35&gt;0,(AO32*K32+AO33*K33+AO34*K34)/K35,0)</f>
        <v>0.22600538703037612</v>
      </c>
      <c r="AP35" s="57">
        <f>SUM(AP32:AP34)</f>
        <v>110.15214700000001</v>
      </c>
      <c r="AQ35" s="137">
        <f>SUM(AQ32:AQ34)</f>
        <v>109.32841190000001</v>
      </c>
      <c r="AR35" s="55"/>
      <c r="AS35" s="55">
        <f>SUM(AS32:AS34)</f>
        <v>1013.54</v>
      </c>
      <c r="AT35" s="102"/>
      <c r="AU35" s="103">
        <f>AT34</f>
        <v>1561.4000000000005</v>
      </c>
      <c r="AV35" s="50">
        <f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51</v>
      </c>
      <c r="D36" s="11">
        <v>6187</v>
      </c>
      <c r="E36" s="11">
        <v>0</v>
      </c>
      <c r="F36" s="11">
        <v>9248</v>
      </c>
      <c r="G36" s="12">
        <v>0.6</v>
      </c>
      <c r="H36" s="12">
        <v>6.4</v>
      </c>
      <c r="I36" s="11">
        <v>9516</v>
      </c>
      <c r="J36" s="12">
        <v>4.9000000000000004</v>
      </c>
      <c r="K36" s="11">
        <v>15684</v>
      </c>
      <c r="L36" s="13">
        <v>7.2999999999999995E-2</v>
      </c>
      <c r="M36" s="23">
        <f>ROUND(K36*(1-L36),0)</f>
        <v>14539</v>
      </c>
      <c r="N36" s="14">
        <v>0.52500000000000002</v>
      </c>
      <c r="O36" s="24">
        <f>M36*N36</f>
        <v>7632.9750000000004</v>
      </c>
      <c r="P36" s="13">
        <v>0.38300000000000001</v>
      </c>
      <c r="Q36" s="24">
        <f>M36*P36</f>
        <v>5568.4369999999999</v>
      </c>
      <c r="R36" s="15">
        <v>9.1999999999999998E-2</v>
      </c>
      <c r="S36" s="143"/>
      <c r="T36" s="24">
        <f>M36*R36</f>
        <v>1337.588</v>
      </c>
      <c r="U36" s="25">
        <v>0.22900000000000001</v>
      </c>
      <c r="V36" s="24">
        <f>M36*U36</f>
        <v>3329.431</v>
      </c>
      <c r="W36" s="15">
        <v>0.49299999999999999</v>
      </c>
      <c r="X36" s="24">
        <f>M36*W36</f>
        <v>7167.7269999999999</v>
      </c>
      <c r="Y36" s="15">
        <v>0.41</v>
      </c>
      <c r="Z36" s="24">
        <f>Y36*M36</f>
        <v>5960.99</v>
      </c>
      <c r="AA36" s="145">
        <v>2.5000000000000001E-3</v>
      </c>
      <c r="AB36" s="18">
        <f>M36*AA36</f>
        <v>36.347500000000004</v>
      </c>
      <c r="AC36" s="16">
        <v>2.49E-3</v>
      </c>
      <c r="AD36" s="17">
        <f>M36*AC36</f>
        <v>36.202109999999998</v>
      </c>
      <c r="AE36" s="26">
        <f>IF(M36&gt;0,(AG36+AP36)/M36,0)</f>
        <v>2.7623565582227112E-3</v>
      </c>
      <c r="AF36" s="16">
        <v>2.9E-4</v>
      </c>
      <c r="AG36" s="23">
        <f>AF36*M36</f>
        <v>4.21631</v>
      </c>
      <c r="AH36" s="114">
        <v>0.2167</v>
      </c>
      <c r="AI36" s="29">
        <f>AL36*(1-AM36)*AH36</f>
        <v>34.104245999999996</v>
      </c>
      <c r="AJ36" s="27">
        <f>IF(AND(AH36&gt;0,AF36&gt;0,AC36&gt;0),((AC36-AF36)*AH36)/((AH36-AF36)*AC36),0)</f>
        <v>0.88471811556563107</v>
      </c>
      <c r="AK36" s="59">
        <f t="shared" ref="AK36:AK67" si="1">IF(AND(AE36&gt;0,AN36&gt;0,AF36&gt;0),((AN36*(AE36-AF36))/(AE36*(AN36-AF36))),0)</f>
        <v>0.89615502331383512</v>
      </c>
      <c r="AL36" s="11">
        <v>172</v>
      </c>
      <c r="AM36" s="13">
        <v>8.5000000000000006E-2</v>
      </c>
      <c r="AN36" s="14">
        <v>0.22839999999999999</v>
      </c>
      <c r="AO36" s="130">
        <v>0.2253</v>
      </c>
      <c r="AP36" s="29">
        <f>AL36*(1-AM36)*AN36</f>
        <v>35.945591999999998</v>
      </c>
      <c r="AQ36" s="131">
        <f>AL36*(1-AM36)*AO36</f>
        <v>35.457713999999996</v>
      </c>
      <c r="AR36" s="18">
        <v>1.6</v>
      </c>
      <c r="AS36" s="18">
        <v>502.6</v>
      </c>
      <c r="AT36" s="98">
        <f>AT34+AL36-AS36-AU36</f>
        <v>1228.2000000000007</v>
      </c>
      <c r="AU36" s="99">
        <v>2.6</v>
      </c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45" t="s">
        <v>48</v>
      </c>
      <c r="D37" s="33">
        <v>19200</v>
      </c>
      <c r="E37" s="33">
        <v>4</v>
      </c>
      <c r="F37" s="33">
        <v>19165</v>
      </c>
      <c r="G37" s="34">
        <v>1</v>
      </c>
      <c r="H37" s="34">
        <v>7</v>
      </c>
      <c r="I37" s="33">
        <v>19635</v>
      </c>
      <c r="J37" s="34">
        <v>3.6</v>
      </c>
      <c r="K37" s="33">
        <v>15743</v>
      </c>
      <c r="L37" s="35">
        <v>7.0000000000000007E-2</v>
      </c>
      <c r="M37" s="36">
        <f>ROUND(K37*(1-L37),0)</f>
        <v>14641</v>
      </c>
      <c r="N37" s="37">
        <v>0.53400000000000003</v>
      </c>
      <c r="O37" s="24">
        <f>M37*N37</f>
        <v>7818.2940000000008</v>
      </c>
      <c r="P37" s="35">
        <v>0.32800000000000001</v>
      </c>
      <c r="Q37" s="24">
        <f>M37*P37</f>
        <v>4802.2480000000005</v>
      </c>
      <c r="R37" s="38">
        <v>0.13800000000000001</v>
      </c>
      <c r="S37" s="134"/>
      <c r="T37" s="24">
        <f>M37*R37</f>
        <v>2020.4580000000001</v>
      </c>
      <c r="U37" s="27">
        <v>0.215</v>
      </c>
      <c r="V37" s="24">
        <f>M37*U37</f>
        <v>3147.8150000000001</v>
      </c>
      <c r="W37" s="38">
        <v>0.51400000000000001</v>
      </c>
      <c r="X37" s="24">
        <f>M37*W37</f>
        <v>7525.4740000000002</v>
      </c>
      <c r="Y37" s="38">
        <v>0.42</v>
      </c>
      <c r="Z37" s="24">
        <f>Y37*M37</f>
        <v>6149.2199999999993</v>
      </c>
      <c r="AA37" s="146">
        <v>2.5600000000000002E-3</v>
      </c>
      <c r="AB37" s="18">
        <f>M37*AA37</f>
        <v>37.480960000000003</v>
      </c>
      <c r="AC37" s="39">
        <v>2.5500000000000002E-3</v>
      </c>
      <c r="AD37" s="17">
        <f>M37*AC37</f>
        <v>37.33455</v>
      </c>
      <c r="AE37" s="26">
        <f>IF(M37&gt;0,(AG37+AP37)/M37,0)</f>
        <v>2.5715079707670238E-3</v>
      </c>
      <c r="AF37" s="39">
        <v>2.9999999999999997E-4</v>
      </c>
      <c r="AG37" s="36">
        <f>AF37*M37</f>
        <v>4.3922999999999996</v>
      </c>
      <c r="AH37" s="27">
        <v>0.214</v>
      </c>
      <c r="AI37" s="40">
        <f>AL37*(1-AM37)*AH37</f>
        <v>32.557318000000002</v>
      </c>
      <c r="AJ37" s="27">
        <f>IF(AND(AH37&gt;0,AF37&gt;0,AC37&gt;0),((AC37-AF37)*AH37)/((AH37-AF37)*AC37),0)</f>
        <v>0.88359162101902056</v>
      </c>
      <c r="AK37" s="28">
        <f t="shared" si="1"/>
        <v>0.88455086634012847</v>
      </c>
      <c r="AL37" s="33">
        <v>167</v>
      </c>
      <c r="AM37" s="35">
        <v>8.8999999999999996E-2</v>
      </c>
      <c r="AN37" s="37">
        <v>0.21859999999999999</v>
      </c>
      <c r="AO37" s="132">
        <v>0.2271</v>
      </c>
      <c r="AP37" s="40">
        <f>AL37*(1-AM37)*AN37</f>
        <v>33.257148199999996</v>
      </c>
      <c r="AQ37" s="133">
        <f>AL37*(1-AM37)*AO37</f>
        <v>34.550312699999999</v>
      </c>
      <c r="AR37" s="41">
        <v>1.65</v>
      </c>
      <c r="AS37" s="41"/>
      <c r="AT37" s="117">
        <f>AT36+AL37-AS37</f>
        <v>1395.2000000000007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45" t="s">
        <v>50</v>
      </c>
      <c r="D38" s="42">
        <v>17813</v>
      </c>
      <c r="E38" s="42">
        <v>2</v>
      </c>
      <c r="F38" s="42">
        <v>17420</v>
      </c>
      <c r="G38" s="36">
        <v>0.3</v>
      </c>
      <c r="H38" s="36">
        <v>4.9000000000000004</v>
      </c>
      <c r="I38" s="42">
        <v>18552</v>
      </c>
      <c r="J38" s="36">
        <v>2.9</v>
      </c>
      <c r="K38" s="42">
        <v>15980</v>
      </c>
      <c r="L38" s="38">
        <v>7.4999999999999997E-2</v>
      </c>
      <c r="M38" s="36">
        <f>ROUND(K38*(1-L38),0)</f>
        <v>14782</v>
      </c>
      <c r="N38" s="27">
        <v>0.66</v>
      </c>
      <c r="O38" s="24">
        <f>M38*N38</f>
        <v>9756.1200000000008</v>
      </c>
      <c r="P38" s="38">
        <v>0.23400000000000001</v>
      </c>
      <c r="Q38" s="24">
        <f>M38*P38</f>
        <v>3458.9880000000003</v>
      </c>
      <c r="R38" s="38">
        <v>0.106</v>
      </c>
      <c r="S38" s="134"/>
      <c r="T38" s="24">
        <f>M38*R38</f>
        <v>1566.8920000000001</v>
      </c>
      <c r="U38" s="27">
        <v>0.216</v>
      </c>
      <c r="V38" s="24">
        <f>M38*U38</f>
        <v>3192.9119999999998</v>
      </c>
      <c r="W38" s="38">
        <v>0.51300000000000001</v>
      </c>
      <c r="X38" s="24">
        <f>M38*W38</f>
        <v>7583.1660000000002</v>
      </c>
      <c r="Y38" s="38">
        <v>0.41</v>
      </c>
      <c r="Z38" s="24">
        <f>Y38*M38</f>
        <v>6060.62</v>
      </c>
      <c r="AA38" s="147">
        <v>2.6099999999999999E-3</v>
      </c>
      <c r="AB38" s="148">
        <f>M38*AA38</f>
        <v>38.581019999999995</v>
      </c>
      <c r="AC38" s="46">
        <v>2.65E-3</v>
      </c>
      <c r="AD38" s="17">
        <f>M38*AC38</f>
        <v>39.1723</v>
      </c>
      <c r="AE38" s="26">
        <f>IF(M38&gt;0,(AG38+AP38)/M38,0)</f>
        <v>2.8119362332566637E-3</v>
      </c>
      <c r="AF38" s="46">
        <v>3.1E-4</v>
      </c>
      <c r="AG38" s="36">
        <f>AF38*M38</f>
        <v>4.5824199999999999</v>
      </c>
      <c r="AH38" s="27">
        <v>0.21429999999999999</v>
      </c>
      <c r="AI38" s="40">
        <f>AL38*(1-AM38)*AH38</f>
        <v>35.413717900000002</v>
      </c>
      <c r="AJ38" s="27">
        <f>IF(AND(AH38&gt;0,AF38&gt;0,AC38&gt;0),((AC38-AF38)*AH38)/((AH38-AF38)*AC38),0)</f>
        <v>0.88429806718176762</v>
      </c>
      <c r="AK38" s="28">
        <f t="shared" si="1"/>
        <v>0.89098984750259147</v>
      </c>
      <c r="AL38" s="42">
        <v>181</v>
      </c>
      <c r="AM38" s="38">
        <v>8.6999999999999994E-2</v>
      </c>
      <c r="AN38" s="27">
        <v>0.2238</v>
      </c>
      <c r="AO38" s="134">
        <v>0.222</v>
      </c>
      <c r="AP38" s="40">
        <f>AL38*(1-AM38)*AN38</f>
        <v>36.983621400000004</v>
      </c>
      <c r="AQ38" s="135">
        <f>AL38*(1-AM38)*AO38</f>
        <v>36.686166000000007</v>
      </c>
      <c r="AR38" s="17">
        <v>1.6</v>
      </c>
      <c r="AS38" s="17"/>
      <c r="AT38" s="117">
        <f>AT37+AL38-AS38</f>
        <v>1576.2000000000007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>SUM(D36:D38)</f>
        <v>43200</v>
      </c>
      <c r="E39" s="50"/>
      <c r="F39" s="50">
        <f>SUM(F36:F38)</f>
        <v>45833</v>
      </c>
      <c r="G39" s="51"/>
      <c r="H39" s="51"/>
      <c r="I39" s="50">
        <f>SUM(I36:I38)</f>
        <v>47703</v>
      </c>
      <c r="J39" s="51"/>
      <c r="K39" s="50">
        <f>SUM(K36:K38)</f>
        <v>47407</v>
      </c>
      <c r="L39" s="20">
        <f>IF(K39&gt;0,(K36*L36+K37*L37+K38*L38)/K39,0)</f>
        <v>7.2677916763347186E-2</v>
      </c>
      <c r="M39" s="51">
        <f>M36+M37+M38</f>
        <v>43962</v>
      </c>
      <c r="N39" s="52">
        <f>IF(M39&gt;0,O39/M39,0)</f>
        <v>0.57339040535007513</v>
      </c>
      <c r="O39" s="53">
        <f>O36+O37+O38</f>
        <v>25207.389000000003</v>
      </c>
      <c r="P39" s="20">
        <f>IF(M39&gt;0,Q39/M39,0)</f>
        <v>0.31458243483008058</v>
      </c>
      <c r="Q39" s="53">
        <f>Q36+Q37+Q38</f>
        <v>13829.673000000003</v>
      </c>
      <c r="R39" s="20">
        <f>IF(M39&gt;0,T39/M39,0)</f>
        <v>0.11202715981984442</v>
      </c>
      <c r="S39" s="136"/>
      <c r="T39" s="53">
        <f>T36+T37+T38</f>
        <v>4924.9380000000001</v>
      </c>
      <c r="U39" s="20">
        <f>IF(M39&gt;0,V39/M39,0)</f>
        <v>0.21996628906783131</v>
      </c>
      <c r="V39" s="53">
        <f>V36+V37+V38</f>
        <v>9670.1579999999994</v>
      </c>
      <c r="W39" s="20">
        <f>IF(M39&gt;0,X39/M39,0)</f>
        <v>0.50671868886765847</v>
      </c>
      <c r="X39" s="53">
        <f>X36+X37+X38</f>
        <v>22276.367000000002</v>
      </c>
      <c r="Y39" s="20">
        <f>IF(M39&gt;0,Z39/M39,0)</f>
        <v>0.41333037623402025</v>
      </c>
      <c r="Z39" s="53">
        <f>Z36+Z37+Z38</f>
        <v>18170.829999999998</v>
      </c>
      <c r="AA39" s="152">
        <f>IF(M39&gt;0,AB39/M39,0)</f>
        <v>2.5569692006733088E-3</v>
      </c>
      <c r="AB39" s="55">
        <f>SUM(AB36:AB38)</f>
        <v>112.40948</v>
      </c>
      <c r="AC39" s="54">
        <f>IF(M39&gt;0,AD39/M39,0)</f>
        <v>2.5637814476138481E-3</v>
      </c>
      <c r="AD39" s="55">
        <f>SUM(AD36:AD38)</f>
        <v>112.70895999999999</v>
      </c>
      <c r="AE39" s="54">
        <f>IF(M39&gt;0,(AE36*M36+AE37*M37+AE38*M38)/M39,0)</f>
        <v>2.7154677130248848E-3</v>
      </c>
      <c r="AF39" s="54">
        <f>IF(K39&gt;0,(K36*AF36+K37*AF37+K38*AF38)/K39,0)</f>
        <v>3.0006243803657687E-4</v>
      </c>
      <c r="AG39" s="51">
        <f>SUM(AG36:AG38)</f>
        <v>13.191029999999998</v>
      </c>
      <c r="AH39" s="52">
        <f>IF(K39&gt;0,(K36*AH36+K37*AH37+K38*AH38)/K39,0)</f>
        <v>0.21499438479549432</v>
      </c>
      <c r="AI39" s="57">
        <f>SUM(AI36:AI38)</f>
        <v>102.07528189999999</v>
      </c>
      <c r="AJ39" s="52">
        <f>IF(AND(AD39&gt;0),((AD36*AJ36+AD37*AJ37+AD38*AJ38)/AD39),0)</f>
        <v>0.88419897823810756</v>
      </c>
      <c r="AK39" s="56">
        <f t="shared" si="1"/>
        <v>0.89069410421081785</v>
      </c>
      <c r="AL39" s="50">
        <f>SUM(AL36:AL38)</f>
        <v>520</v>
      </c>
      <c r="AM39" s="20">
        <f>IF(AL39&gt;0,(AM36*AL36+AM37*AL37+AM38*AL38)/AL39,0)</f>
        <v>8.6980769230769223E-2</v>
      </c>
      <c r="AN39" s="52">
        <f>IF(K39&gt;0,(AN36*K36+AN37*K37+AN38*K38)/K39,0)</f>
        <v>0.22359502605100512</v>
      </c>
      <c r="AO39" s="136">
        <f>IF(L39&gt;0,(AO36*K36+AO37*K37+AO38*K38)/K39,0)</f>
        <v>0.22478537979623262</v>
      </c>
      <c r="AP39" s="57">
        <f>SUM(AP36:AP38)</f>
        <v>106.1863616</v>
      </c>
      <c r="AQ39" s="137">
        <f>SUM(AQ36:AQ38)</f>
        <v>106.6941927</v>
      </c>
      <c r="AR39" s="55"/>
      <c r="AS39" s="55">
        <f>SUM(AS36:AS38)</f>
        <v>502.6</v>
      </c>
      <c r="AT39" s="102"/>
      <c r="AU39" s="103">
        <f>AT38</f>
        <v>1576.2000000000007</v>
      </c>
      <c r="AV39" s="50">
        <f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10" t="s">
        <v>51</v>
      </c>
      <c r="D40" s="11">
        <v>15537</v>
      </c>
      <c r="E40" s="11">
        <v>2</v>
      </c>
      <c r="F40" s="11">
        <v>18927</v>
      </c>
      <c r="G40" s="12">
        <v>0.6</v>
      </c>
      <c r="H40" s="12">
        <v>6.3</v>
      </c>
      <c r="I40" s="11">
        <v>19734</v>
      </c>
      <c r="J40" s="12">
        <v>2</v>
      </c>
      <c r="K40" s="11">
        <v>16094</v>
      </c>
      <c r="L40" s="13">
        <v>7.3999999999999996E-2</v>
      </c>
      <c r="M40" s="23">
        <f>ROUND(K40*(1-L40),0)</f>
        <v>14903</v>
      </c>
      <c r="N40" s="14">
        <v>0.63400000000000001</v>
      </c>
      <c r="O40" s="24">
        <f>M40*N40</f>
        <v>9448.5020000000004</v>
      </c>
      <c r="P40" s="13">
        <v>0.28899999999999998</v>
      </c>
      <c r="Q40" s="24">
        <f>M40*P40</f>
        <v>4306.9669999999996</v>
      </c>
      <c r="R40" s="15">
        <v>7.6999999999999999E-2</v>
      </c>
      <c r="S40" s="143"/>
      <c r="T40" s="24">
        <f>M40*R40</f>
        <v>1147.5309999999999</v>
      </c>
      <c r="U40" s="25">
        <v>0.22</v>
      </c>
      <c r="V40" s="24">
        <f>M40*U40</f>
        <v>3278.66</v>
      </c>
      <c r="W40" s="15">
        <v>0.50900000000000001</v>
      </c>
      <c r="X40" s="24">
        <f>M40*W40</f>
        <v>7585.6270000000004</v>
      </c>
      <c r="Y40" s="15">
        <v>0.41</v>
      </c>
      <c r="Z40" s="24">
        <f>Y40*M40</f>
        <v>6110.23</v>
      </c>
      <c r="AA40" s="145">
        <v>2.6900000000000001E-3</v>
      </c>
      <c r="AB40" s="18">
        <f>M40*AA40</f>
        <v>40.08907</v>
      </c>
      <c r="AC40" s="16">
        <v>2.7399999999999998E-3</v>
      </c>
      <c r="AD40" s="17">
        <f>M40*AC40</f>
        <v>40.834219999999995</v>
      </c>
      <c r="AE40" s="26">
        <f>IF(M40&gt;0,(AG40+AP40)/M40,0)</f>
        <v>2.8272882238475476E-3</v>
      </c>
      <c r="AF40" s="16">
        <v>3.1E-4</v>
      </c>
      <c r="AG40" s="23">
        <f>AF40*M40</f>
        <v>4.6199300000000001</v>
      </c>
      <c r="AH40" s="114">
        <v>0.2157</v>
      </c>
      <c r="AI40" s="29">
        <f>AL40*(1-AM40)*AH40</f>
        <v>36.157359600000007</v>
      </c>
      <c r="AJ40" s="27">
        <f>IF(AND(AH40&gt;0,AF40&gt;0,AC40&gt;0),((AC40-AF40)*AH40)/((AH40-AF40)*AC40),0)</f>
        <v>0.88813772877784414</v>
      </c>
      <c r="AK40" s="59">
        <f t="shared" si="1"/>
        <v>0.89158929730847636</v>
      </c>
      <c r="AL40" s="11">
        <v>183</v>
      </c>
      <c r="AM40" s="13">
        <v>8.4000000000000005E-2</v>
      </c>
      <c r="AN40" s="14">
        <v>0.2238</v>
      </c>
      <c r="AO40" s="130">
        <v>0.22140000000000001</v>
      </c>
      <c r="AP40" s="29">
        <f>AL40*(1-AM40)*AN40</f>
        <v>37.515146400000006</v>
      </c>
      <c r="AQ40" s="131">
        <f>AL40*(1-AM40)*AO40</f>
        <v>37.112839200000003</v>
      </c>
      <c r="AR40" s="18">
        <v>1.55</v>
      </c>
      <c r="AS40" s="18"/>
      <c r="AT40" s="98">
        <f>AT38+AL40-AS40</f>
        <v>1759.2000000000007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45" t="s">
        <v>52</v>
      </c>
      <c r="D41" s="33">
        <v>19700</v>
      </c>
      <c r="E41" s="33">
        <v>4</v>
      </c>
      <c r="F41" s="33">
        <v>18714</v>
      </c>
      <c r="G41" s="34">
        <v>0.5</v>
      </c>
      <c r="H41" s="34">
        <v>5.4</v>
      </c>
      <c r="I41" s="33">
        <v>18831</v>
      </c>
      <c r="J41" s="34">
        <v>1.6</v>
      </c>
      <c r="K41" s="33">
        <v>16286</v>
      </c>
      <c r="L41" s="35">
        <v>0.08</v>
      </c>
      <c r="M41" s="36">
        <f>ROUND(K41*(1-L41),0)</f>
        <v>14983</v>
      </c>
      <c r="N41" s="37">
        <v>0.55300000000000005</v>
      </c>
      <c r="O41" s="24">
        <f>M41*N41</f>
        <v>8285.5990000000002</v>
      </c>
      <c r="P41" s="35">
        <v>0.34</v>
      </c>
      <c r="Q41" s="24">
        <f>M41*P41</f>
        <v>5094.22</v>
      </c>
      <c r="R41" s="38">
        <v>0.107</v>
      </c>
      <c r="S41" s="134"/>
      <c r="T41" s="24">
        <f>M41*R41</f>
        <v>1603.181</v>
      </c>
      <c r="U41" s="27">
        <v>0.214</v>
      </c>
      <c r="V41" s="24">
        <f>M41*U41</f>
        <v>3206.3620000000001</v>
      </c>
      <c r="W41" s="38">
        <v>0.497</v>
      </c>
      <c r="X41" s="24">
        <f>M41*W41</f>
        <v>7446.5510000000004</v>
      </c>
      <c r="Y41" s="38">
        <v>0.42</v>
      </c>
      <c r="Z41" s="24">
        <f>Y41*M41</f>
        <v>6292.86</v>
      </c>
      <c r="AA41" s="146">
        <v>2.7200000000000002E-3</v>
      </c>
      <c r="AB41" s="18">
        <f>M41*AA41</f>
        <v>40.75376</v>
      </c>
      <c r="AC41" s="39">
        <v>2.7899999999999999E-3</v>
      </c>
      <c r="AD41" s="17">
        <f>M41*AC41</f>
        <v>41.802569999999996</v>
      </c>
      <c r="AE41" s="26">
        <f>IF(M41&gt;0,(AG41+AP41)/M41,0)</f>
        <v>2.9552653006740971E-3</v>
      </c>
      <c r="AF41" s="39">
        <v>3.2000000000000003E-4</v>
      </c>
      <c r="AG41" s="36">
        <f>AF41*M41</f>
        <v>4.7945600000000006</v>
      </c>
      <c r="AH41" s="27">
        <v>0.219</v>
      </c>
      <c r="AI41" s="40">
        <f>AL41*(1-AM41)*AH41</f>
        <v>37.111740000000005</v>
      </c>
      <c r="AJ41" s="27">
        <f>IF(AND(AH41&gt;0,AF41&gt;0,AC41&gt;0),((AC41-AF41)*AH41)/((AH41-AF41)*AC41),0)</f>
        <v>0.88660014829937583</v>
      </c>
      <c r="AK41" s="28">
        <f t="shared" si="1"/>
        <v>0.89294505167826743</v>
      </c>
      <c r="AL41" s="33">
        <v>185</v>
      </c>
      <c r="AM41" s="35">
        <v>8.4000000000000005E-2</v>
      </c>
      <c r="AN41" s="37">
        <v>0.23300000000000001</v>
      </c>
      <c r="AO41" s="132">
        <v>0.23089999999999999</v>
      </c>
      <c r="AP41" s="40">
        <f>AL41*(1-AM41)*AN41</f>
        <v>39.484180000000002</v>
      </c>
      <c r="AQ41" s="133">
        <f>AL41*(1-AM41)*AO41</f>
        <v>39.128314000000003</v>
      </c>
      <c r="AR41" s="41">
        <v>1.55</v>
      </c>
      <c r="AS41" s="41"/>
      <c r="AT41" s="117">
        <f>AT40+AL41-AS41</f>
        <v>1944.2000000000007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10" t="s">
        <v>49</v>
      </c>
      <c r="D42" s="42">
        <v>17100</v>
      </c>
      <c r="E42" s="42">
        <v>3</v>
      </c>
      <c r="F42" s="42">
        <v>17552</v>
      </c>
      <c r="G42" s="36">
        <v>0.2</v>
      </c>
      <c r="H42" s="36">
        <v>4.0999999999999996</v>
      </c>
      <c r="I42" s="42">
        <v>18590</v>
      </c>
      <c r="J42" s="36">
        <v>1.2</v>
      </c>
      <c r="K42" s="42">
        <v>16275</v>
      </c>
      <c r="L42" s="38">
        <v>7.4999999999999997E-2</v>
      </c>
      <c r="M42" s="36">
        <f>ROUND(K42*(1-L42),0)</f>
        <v>15054</v>
      </c>
      <c r="N42" s="27">
        <v>0.625</v>
      </c>
      <c r="O42" s="24">
        <f>M42*N42</f>
        <v>9408.75</v>
      </c>
      <c r="P42" s="38">
        <v>0.22</v>
      </c>
      <c r="Q42" s="24">
        <f>M42*P42</f>
        <v>3311.88</v>
      </c>
      <c r="R42" s="38">
        <v>0.155</v>
      </c>
      <c r="S42" s="134"/>
      <c r="T42" s="24">
        <f>M42*R42</f>
        <v>2333.37</v>
      </c>
      <c r="U42" s="27">
        <v>0.221</v>
      </c>
      <c r="V42" s="24">
        <f>M42*U42</f>
        <v>3326.9340000000002</v>
      </c>
      <c r="W42" s="38">
        <v>0.49</v>
      </c>
      <c r="X42" s="24">
        <f>M42*W42</f>
        <v>7376.46</v>
      </c>
      <c r="Y42" s="38">
        <v>0.41</v>
      </c>
      <c r="Z42" s="24">
        <f>Y42*M42</f>
        <v>6172.1399999999994</v>
      </c>
      <c r="AA42" s="147">
        <v>2.6900000000000001E-3</v>
      </c>
      <c r="AB42" s="148">
        <f>M42*AA42</f>
        <v>40.495260000000002</v>
      </c>
      <c r="AC42" s="46">
        <v>2.7399999999999998E-3</v>
      </c>
      <c r="AD42" s="17">
        <f>M42*AC42</f>
        <v>41.247959999999999</v>
      </c>
      <c r="AE42" s="26">
        <f>IF(M42&gt;0,(AG42+AP42)/M42,0)</f>
        <v>2.8576668393782379E-3</v>
      </c>
      <c r="AF42" s="46">
        <v>3.2000000000000003E-4</v>
      </c>
      <c r="AG42" s="36">
        <f>AF42*M42</f>
        <v>4.8172800000000002</v>
      </c>
      <c r="AH42" s="27">
        <v>0.21740000000000001</v>
      </c>
      <c r="AI42" s="40">
        <f>AL42*(1-AM42)*AH42</f>
        <v>36.282755600000002</v>
      </c>
      <c r="AJ42" s="27">
        <f>IF(AND(AH42&gt;0,AF42&gt;0,AC42&gt;0),((AC42-AF42)*AH42)/((AH42-AF42)*AC42),0)</f>
        <v>0.88451363081860224</v>
      </c>
      <c r="AK42" s="28">
        <f t="shared" si="1"/>
        <v>0.88926371846893271</v>
      </c>
      <c r="AL42" s="42">
        <v>182</v>
      </c>
      <c r="AM42" s="38">
        <v>8.3000000000000004E-2</v>
      </c>
      <c r="AN42" s="27">
        <v>0.22889999999999999</v>
      </c>
      <c r="AO42" s="134">
        <v>0.2298</v>
      </c>
      <c r="AP42" s="40">
        <f>AL42*(1-AM42)*AN42</f>
        <v>38.2020366</v>
      </c>
      <c r="AQ42" s="135">
        <f>AL42*(1-AM42)*AO42</f>
        <v>38.352241200000002</v>
      </c>
      <c r="AR42" s="17">
        <v>1.6</v>
      </c>
      <c r="AS42" s="17"/>
      <c r="AT42" s="117">
        <f>AT41+AL42-AS42</f>
        <v>2126.2000000000007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>SUM(D40:D42)</f>
        <v>52337</v>
      </c>
      <c r="E43" s="50"/>
      <c r="F43" s="50">
        <f>SUM(F40:F42)</f>
        <v>55193</v>
      </c>
      <c r="G43" s="51"/>
      <c r="H43" s="51"/>
      <c r="I43" s="50">
        <f>SUM(I40:I42)</f>
        <v>57155</v>
      </c>
      <c r="J43" s="51"/>
      <c r="K43" s="50">
        <f>SUM(K40:K42)</f>
        <v>48655</v>
      </c>
      <c r="L43" s="20">
        <f>IF(K43&gt;0,(K40*L40+K41*L41+K42*L42)/K43,0)</f>
        <v>7.6342842462234106E-2</v>
      </c>
      <c r="M43" s="51">
        <f>M40+M41+M42</f>
        <v>44940</v>
      </c>
      <c r="N43" s="52">
        <f>IF(M43&gt;0,O43/M43,0)</f>
        <v>0.60397977303070771</v>
      </c>
      <c r="O43" s="53">
        <f>O40+O41+O42</f>
        <v>27142.851000000002</v>
      </c>
      <c r="P43" s="20">
        <f>IF(M43&gt;0,Q43/M43,0)</f>
        <v>0.28288978638184242</v>
      </c>
      <c r="Q43" s="53">
        <f>Q40+Q41+Q42</f>
        <v>12713.066999999999</v>
      </c>
      <c r="R43" s="20">
        <f>IF(M43&gt;0,T43/M43,0)</f>
        <v>0.11313044058744993</v>
      </c>
      <c r="S43" s="136"/>
      <c r="T43" s="53">
        <f>T40+T41+T42</f>
        <v>5084.0820000000003</v>
      </c>
      <c r="U43" s="20">
        <f>IF(M43&gt;0,V43/M43,0)</f>
        <v>0.21833457943925233</v>
      </c>
      <c r="V43" s="53">
        <f>V40+V41+V42</f>
        <v>9811.9560000000001</v>
      </c>
      <c r="W43" s="20">
        <f>IF(M43&gt;0,X43/M43,0)</f>
        <v>0.49863457943925232</v>
      </c>
      <c r="X43" s="53">
        <f>X40+X41+X42</f>
        <v>22408.637999999999</v>
      </c>
      <c r="Y43" s="20">
        <f>IF(M43&gt;0,Z43/M43,0)</f>
        <v>0.41333400089007566</v>
      </c>
      <c r="Z43" s="53">
        <f>Z40+Z41+Z42</f>
        <v>18575.23</v>
      </c>
      <c r="AA43" s="152">
        <f>IF(M43&gt;0,AB43/M43,0)</f>
        <v>2.7000020026702268E-3</v>
      </c>
      <c r="AB43" s="55">
        <f>SUM(AB40:AB42)</f>
        <v>121.33808999999999</v>
      </c>
      <c r="AC43" s="54">
        <f>IF(M43&gt;0,AD43/M43,0)</f>
        <v>2.7566700044503781E-3</v>
      </c>
      <c r="AD43" s="55">
        <f>SUM(AD40:AD42)</f>
        <v>123.88475</v>
      </c>
      <c r="AE43" s="54">
        <f>IF(M43&gt;0,(AE40*M40+AE41*M41+AE42*M42)/M43,0)</f>
        <v>2.8801320204717398E-3</v>
      </c>
      <c r="AF43" s="54">
        <f>IF(K43&gt;0,(K40*AF40+K41*AF41+K42*AF42)/K43,0)</f>
        <v>3.1669222073784812E-4</v>
      </c>
      <c r="AG43" s="51">
        <f>SUM(AG40:AG42)</f>
        <v>14.231770000000001</v>
      </c>
      <c r="AH43" s="52">
        <f>IF(K43&gt;0,(K40*AH40+K41*AH41+K42*AH42)/K43,0)</f>
        <v>0.21737323604973793</v>
      </c>
      <c r="AI43" s="57">
        <f>SUM(AI40:AI42)</f>
        <v>109.55185520000001</v>
      </c>
      <c r="AJ43" s="52">
        <f>IF(AND(AD43&gt;0),((AD40*AJ40+AD41*AJ41+AD42*AJ42)/AD43),0)</f>
        <v>0.88641224228139714</v>
      </c>
      <c r="AK43" s="56">
        <f t="shared" si="1"/>
        <v>0.89127727841198701</v>
      </c>
      <c r="AL43" s="50">
        <f>SUM(AL40:AL42)</f>
        <v>550</v>
      </c>
      <c r="AM43" s="20">
        <f>IF(AL43&gt;0,(AM40*AL40+AM41*AL41+AM42*AL42)/AL43,0)</f>
        <v>8.3669090909090915E-2</v>
      </c>
      <c r="AN43" s="52">
        <f>IF(K43&gt;0,(AN40*K40+AN41*K41+AN42*K42)/K43,0)</f>
        <v>0.22858540129483096</v>
      </c>
      <c r="AO43" s="136">
        <f>IF(L43&gt;0,(AO40*K40+AO41*K41+AO42*K42)/K43,0)</f>
        <v>0.22738966190525126</v>
      </c>
      <c r="AP43" s="57">
        <f>SUM(AP40:AP42)</f>
        <v>115.201363</v>
      </c>
      <c r="AQ43" s="137">
        <f>SUM(AQ40:AQ42)</f>
        <v>114.59339440000002</v>
      </c>
      <c r="AR43" s="55"/>
      <c r="AS43" s="55">
        <f>SUM(AS40:AS42)</f>
        <v>0</v>
      </c>
      <c r="AT43" s="102"/>
      <c r="AU43" s="103">
        <f>AT42</f>
        <v>2126.2000000000007</v>
      </c>
      <c r="AV43" s="50">
        <f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45" t="s">
        <v>48</v>
      </c>
      <c r="D44" s="11">
        <v>14637</v>
      </c>
      <c r="E44" s="11">
        <v>0</v>
      </c>
      <c r="F44" s="11">
        <v>13900</v>
      </c>
      <c r="G44" s="12">
        <v>0.5</v>
      </c>
      <c r="H44" s="12">
        <v>5.7</v>
      </c>
      <c r="I44" s="11">
        <v>14376</v>
      </c>
      <c r="J44" s="12">
        <v>3.5</v>
      </c>
      <c r="K44" s="11">
        <v>16214</v>
      </c>
      <c r="L44" s="13">
        <v>0.08</v>
      </c>
      <c r="M44" s="23">
        <f>ROUND(K44*(1-L44),0)</f>
        <v>14917</v>
      </c>
      <c r="N44" s="14">
        <v>0.68700000000000006</v>
      </c>
      <c r="O44" s="24">
        <f>M44*N44</f>
        <v>10247.979000000001</v>
      </c>
      <c r="P44" s="13">
        <v>0.221</v>
      </c>
      <c r="Q44" s="24">
        <f>M44*P44</f>
        <v>3296.6570000000002</v>
      </c>
      <c r="R44" s="15">
        <v>9.1999999999999998E-2</v>
      </c>
      <c r="S44" s="143">
        <v>0.2407</v>
      </c>
      <c r="T44" s="24">
        <f>M44*R44</f>
        <v>1372.364</v>
      </c>
      <c r="U44" s="25">
        <v>0.221</v>
      </c>
      <c r="V44" s="24">
        <f>M44*U44</f>
        <v>3296.6570000000002</v>
      </c>
      <c r="W44" s="15">
        <v>0.5</v>
      </c>
      <c r="X44" s="24">
        <f>M44*W44</f>
        <v>7458.5</v>
      </c>
      <c r="Y44" s="15">
        <v>0.4</v>
      </c>
      <c r="Z44" s="24">
        <f>Y44*M44</f>
        <v>5966.8</v>
      </c>
      <c r="AA44" s="145">
        <v>2.6900000000000001E-3</v>
      </c>
      <c r="AB44" s="18">
        <f>M44*AA44</f>
        <v>40.126730000000002</v>
      </c>
      <c r="AC44" s="16">
        <v>2.6900000000000001E-3</v>
      </c>
      <c r="AD44" s="17">
        <f>M44*AC44</f>
        <v>40.126730000000002</v>
      </c>
      <c r="AE44" s="26">
        <f>IF(M44&gt;0,(AG44+AP44)/M44,0)</f>
        <v>2.8283255480324463E-3</v>
      </c>
      <c r="AF44" s="16">
        <v>3.2000000000000003E-4</v>
      </c>
      <c r="AG44" s="23">
        <f>AF44*M44</f>
        <v>4.7734400000000008</v>
      </c>
      <c r="AH44" s="114">
        <v>0.21829999999999999</v>
      </c>
      <c r="AI44" s="29">
        <f>AL44*(1-AM44)*AH44</f>
        <v>35.715189799999997</v>
      </c>
      <c r="AJ44" s="27">
        <f>IF(AND(AH44&gt;0,AF44&gt;0,AC44&gt;0),((AC44-AF44)*AH44)/((AH44-AF44)*AC44),0)</f>
        <v>0.88233428188732566</v>
      </c>
      <c r="AK44" s="59">
        <f t="shared" si="1"/>
        <v>0.88810149490179657</v>
      </c>
      <c r="AL44" s="11">
        <v>179</v>
      </c>
      <c r="AM44" s="13">
        <v>8.5999999999999993E-2</v>
      </c>
      <c r="AN44" s="14">
        <v>0.22869999999999999</v>
      </c>
      <c r="AO44" s="130">
        <v>0.2298</v>
      </c>
      <c r="AP44" s="29">
        <f>AL44*(1-AM44)*AN44</f>
        <v>37.4166922</v>
      </c>
      <c r="AQ44" s="131">
        <f>AL44*(1-AM44)*AO44</f>
        <v>37.5966588</v>
      </c>
      <c r="AR44" s="18">
        <v>1.55</v>
      </c>
      <c r="AS44" s="18"/>
      <c r="AT44" s="98">
        <f>AT42+AL44-AS44</f>
        <v>2305.2000000000007</v>
      </c>
      <c r="AU44" s="99"/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45" t="s">
        <v>52</v>
      </c>
      <c r="D45" s="33">
        <v>19826</v>
      </c>
      <c r="E45" s="33">
        <v>2</v>
      </c>
      <c r="F45" s="33">
        <v>17387</v>
      </c>
      <c r="G45" s="34">
        <v>0.4</v>
      </c>
      <c r="H45" s="34">
        <v>4.7</v>
      </c>
      <c r="I45" s="33">
        <v>17694</v>
      </c>
      <c r="J45" s="34">
        <v>2.1</v>
      </c>
      <c r="K45" s="33">
        <v>16174</v>
      </c>
      <c r="L45" s="35">
        <v>7.6999999999999999E-2</v>
      </c>
      <c r="M45" s="36">
        <f>ROUND(K45*(1-L45),0)</f>
        <v>14929</v>
      </c>
      <c r="N45" s="37">
        <v>0.73899999999999999</v>
      </c>
      <c r="O45" s="24">
        <f>M45*N45</f>
        <v>11032.530999999999</v>
      </c>
      <c r="P45" s="35">
        <v>0.217</v>
      </c>
      <c r="Q45" s="24">
        <f>M45*P45</f>
        <v>3239.5929999999998</v>
      </c>
      <c r="R45" s="38">
        <v>4.3999999999999997E-2</v>
      </c>
      <c r="S45" s="134">
        <v>0.26200000000000001</v>
      </c>
      <c r="T45" s="24">
        <f>M45*R45</f>
        <v>656.87599999999998</v>
      </c>
      <c r="U45" s="27">
        <v>0.24099999999999999</v>
      </c>
      <c r="V45" s="24">
        <f>M45*U45</f>
        <v>3597.8889999999997</v>
      </c>
      <c r="W45" s="38">
        <v>0.49199999999999999</v>
      </c>
      <c r="X45" s="24">
        <f>M45*W45</f>
        <v>7345.0680000000002</v>
      </c>
      <c r="Y45" s="38">
        <v>0.39</v>
      </c>
      <c r="Z45" s="24">
        <f>Y45*M45</f>
        <v>5822.31</v>
      </c>
      <c r="AA45" s="146">
        <v>2.7100000000000002E-3</v>
      </c>
      <c r="AB45" s="18">
        <f>M45*AA45</f>
        <v>40.457590000000003</v>
      </c>
      <c r="AC45" s="39">
        <v>2.64E-3</v>
      </c>
      <c r="AD45" s="17">
        <f>M45*AC45</f>
        <v>39.412559999999999</v>
      </c>
      <c r="AE45" s="26">
        <f>IF(M45&gt;0,(AG45+AP45)/M45,0)</f>
        <v>2.7177369147297205E-3</v>
      </c>
      <c r="AF45" s="39">
        <v>3.2000000000000003E-4</v>
      </c>
      <c r="AG45" s="36">
        <f>AF45*M45</f>
        <v>4.7772800000000002</v>
      </c>
      <c r="AH45" s="27">
        <v>0.21410000000000001</v>
      </c>
      <c r="AI45" s="40">
        <f>AL45*(1-AM45)*AH45</f>
        <v>33.731883199999999</v>
      </c>
      <c r="AJ45" s="27">
        <f>IF(AND(AH45&gt;0,AF45&gt;0,AC45&gt;0),((AC45-AF45)*AH45)/((AH45-AF45)*AC45),0)</f>
        <v>0.88010330642943624</v>
      </c>
      <c r="AK45" s="28">
        <f t="shared" si="1"/>
        <v>0.88349934062476498</v>
      </c>
      <c r="AL45" s="33">
        <v>172</v>
      </c>
      <c r="AM45" s="35">
        <v>8.4000000000000005E-2</v>
      </c>
      <c r="AN45" s="37">
        <v>0.22720000000000001</v>
      </c>
      <c r="AO45" s="132">
        <v>0.22700000000000001</v>
      </c>
      <c r="AP45" s="40">
        <f>AL45*(1-AM45)*AN45</f>
        <v>35.795814399999998</v>
      </c>
      <c r="AQ45" s="133">
        <f>AL45*(1-AM45)*AO45</f>
        <v>35.764304000000003</v>
      </c>
      <c r="AR45" s="41">
        <v>1.58</v>
      </c>
      <c r="AS45" s="41"/>
      <c r="AT45" s="117">
        <f>AT44+AL45-AS45</f>
        <v>2477.2000000000007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10" t="s">
        <v>49</v>
      </c>
      <c r="D46" s="42">
        <v>16300</v>
      </c>
      <c r="E46" s="42">
        <v>1</v>
      </c>
      <c r="F46" s="42">
        <v>16790</v>
      </c>
      <c r="G46" s="36">
        <v>0.5</v>
      </c>
      <c r="H46" s="36">
        <v>4.7</v>
      </c>
      <c r="I46" s="42">
        <v>18051</v>
      </c>
      <c r="J46" s="36">
        <v>1.9</v>
      </c>
      <c r="K46" s="42">
        <v>16115</v>
      </c>
      <c r="L46" s="38">
        <v>7.6999999999999999E-2</v>
      </c>
      <c r="M46" s="36">
        <f>ROUND(K46*(1-L46),0)</f>
        <v>14874</v>
      </c>
      <c r="N46" s="27">
        <v>0.45600000000000002</v>
      </c>
      <c r="O46" s="24">
        <f>M46*N46</f>
        <v>6782.5439999999999</v>
      </c>
      <c r="P46" s="38">
        <v>0.35899999999999999</v>
      </c>
      <c r="Q46" s="24">
        <f>M46*P46</f>
        <v>5339.7659999999996</v>
      </c>
      <c r="R46" s="38">
        <v>0.185</v>
      </c>
      <c r="S46" s="134">
        <v>0.25140000000000001</v>
      </c>
      <c r="T46" s="24">
        <f>M46*R46</f>
        <v>2751.69</v>
      </c>
      <c r="U46" s="27">
        <v>0.23</v>
      </c>
      <c r="V46" s="24">
        <f>M46*U46</f>
        <v>3421.02</v>
      </c>
      <c r="W46" s="38">
        <v>0.51100000000000001</v>
      </c>
      <c r="X46" s="24">
        <f>M46*W46</f>
        <v>7600.6140000000005</v>
      </c>
      <c r="Y46" s="38">
        <v>0.4</v>
      </c>
      <c r="Z46" s="24">
        <f>Y46*M46</f>
        <v>5949.6</v>
      </c>
      <c r="AA46" s="147">
        <v>2.66E-3</v>
      </c>
      <c r="AB46" s="148">
        <f>M46*AA46</f>
        <v>39.564840000000004</v>
      </c>
      <c r="AC46" s="46">
        <v>2.64E-3</v>
      </c>
      <c r="AD46" s="17">
        <f>M46*AC46</f>
        <v>39.267359999999996</v>
      </c>
      <c r="AE46" s="26">
        <f>IF(M46&gt;0,(AG46+AP46)/M46,0)</f>
        <v>2.779889632916499E-3</v>
      </c>
      <c r="AF46" s="46">
        <v>3.4000000000000002E-4</v>
      </c>
      <c r="AG46" s="36">
        <f>AF46*M46</f>
        <v>5.0571600000000005</v>
      </c>
      <c r="AH46" s="27">
        <v>0.2135</v>
      </c>
      <c r="AI46" s="40">
        <f>AL46*(1-AM46)*AH46</f>
        <v>34.344464000000002</v>
      </c>
      <c r="AJ46" s="27">
        <f>IF(AND(AH46&gt;0,AF46&gt;0,AC46&gt;0),((AC46-AF46)*AH46)/((AH46-AF46)*AC46),0)</f>
        <v>0.87260174459930495</v>
      </c>
      <c r="AK46" s="28">
        <f t="shared" si="1"/>
        <v>0.87901774687923395</v>
      </c>
      <c r="AL46" s="42">
        <v>176</v>
      </c>
      <c r="AM46" s="38">
        <v>8.5999999999999993E-2</v>
      </c>
      <c r="AN46" s="27">
        <v>0.22559999999999999</v>
      </c>
      <c r="AO46" s="134">
        <v>0.22839999999999999</v>
      </c>
      <c r="AP46" s="40">
        <f>AL46*(1-AM46)*AN46</f>
        <v>36.290918400000002</v>
      </c>
      <c r="AQ46" s="135">
        <f>AL46*(1-AM46)*AO46</f>
        <v>36.741337600000001</v>
      </c>
      <c r="AR46" s="17">
        <v>1.6</v>
      </c>
      <c r="AS46" s="17"/>
      <c r="AT46" s="117">
        <f>AT45+AL46-AS46</f>
        <v>2653.2000000000007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>SUM(D44:D46)</f>
        <v>50763</v>
      </c>
      <c r="E47" s="50"/>
      <c r="F47" s="50">
        <f>SUM(F44:F46)</f>
        <v>48077</v>
      </c>
      <c r="G47" s="51"/>
      <c r="H47" s="51"/>
      <c r="I47" s="50">
        <f>SUM(I44:I46)</f>
        <v>50121</v>
      </c>
      <c r="J47" s="51"/>
      <c r="K47" s="50">
        <f>SUM(K44:K46)</f>
        <v>48503</v>
      </c>
      <c r="L47" s="20">
        <f>IF(K47&gt;0,(K44*L44+K45*L45+K46*L46)/K47,0)</f>
        <v>7.8002865802115337E-2</v>
      </c>
      <c r="M47" s="51">
        <f>M44+M45+M46</f>
        <v>44720</v>
      </c>
      <c r="N47" s="52">
        <f>IF(M47&gt;0,O47/M47,0)</f>
        <v>0.62752804114490168</v>
      </c>
      <c r="O47" s="53">
        <f>O44+O45+O46</f>
        <v>28063.054000000004</v>
      </c>
      <c r="P47" s="20">
        <f>IF(M47&gt;0,Q47/M47,0)</f>
        <v>0.26556386404293381</v>
      </c>
      <c r="Q47" s="53">
        <f>Q44+Q45+Q46</f>
        <v>11876.016</v>
      </c>
      <c r="R47" s="20">
        <f>IF(M47&gt;0,T47/M47,0)</f>
        <v>0.10690809481216458</v>
      </c>
      <c r="S47" s="136"/>
      <c r="T47" s="53">
        <f>T44+T45+T46</f>
        <v>4780.93</v>
      </c>
      <c r="U47" s="20">
        <f>IF(M47&gt;0,V47/M47,0)</f>
        <v>0.23067008050089446</v>
      </c>
      <c r="V47" s="53">
        <f>V44+V45+V46</f>
        <v>10315.566000000001</v>
      </c>
      <c r="W47" s="20">
        <f>IF(M47&gt;0,X47/M47,0)</f>
        <v>0.50098796958855096</v>
      </c>
      <c r="X47" s="53">
        <f>X44+X45+X46</f>
        <v>22404.182000000001</v>
      </c>
      <c r="Y47" s="20">
        <f>IF(M47&gt;0,Z47/M47,0)</f>
        <v>0.39666167262969587</v>
      </c>
      <c r="Z47" s="53">
        <f>Z44+Z45+Z46</f>
        <v>17738.71</v>
      </c>
      <c r="AA47" s="152">
        <f>IF(M47&gt;0,AB47/M47,0)</f>
        <v>2.6866985688729877E-3</v>
      </c>
      <c r="AB47" s="55">
        <f>SUM(AB44:AB46)</f>
        <v>120.14916000000001</v>
      </c>
      <c r="AC47" s="54">
        <f>IF(M47&gt;0,AD47/M47,0)</f>
        <v>2.6566782200357778E-3</v>
      </c>
      <c r="AD47" s="55">
        <f>SUM(AD44:AD46)</f>
        <v>118.80664999999999</v>
      </c>
      <c r="AE47" s="54">
        <f>IF(M47&gt;0,(AE44*M44+AE45*M45+AE46*M46)/M47,0)</f>
        <v>2.7752975178890879E-3</v>
      </c>
      <c r="AF47" s="54">
        <f>IF(K47&gt;0,(K44*AF44+K45*AF45+K46*AF46)/K47,0)</f>
        <v>3.2664494979691984E-4</v>
      </c>
      <c r="AG47" s="51">
        <f>SUM(AG44:AG46)</f>
        <v>14.607880000000002</v>
      </c>
      <c r="AH47" s="52">
        <f>IF(K47&gt;0,(K44*AH44+K45*AH45+K46*AH46)/K47,0)</f>
        <v>0.21530466362905387</v>
      </c>
      <c r="AI47" s="57">
        <f>SUM(AI44:AI46)</f>
        <v>103.79153699999999</v>
      </c>
      <c r="AJ47" s="52">
        <f>IF(AND(AD47&gt;0),((AD44*AJ44+AD45*AJ45+AD46*AJ46)/AD47),0)</f>
        <v>0.87837743688332359</v>
      </c>
      <c r="AK47" s="56">
        <f t="shared" si="1"/>
        <v>0.88357320689812247</v>
      </c>
      <c r="AL47" s="50">
        <f>SUM(AL44:AL46)</f>
        <v>527</v>
      </c>
      <c r="AM47" s="20">
        <f>IF(AL47&gt;0,(AM44*AL44+AM45*AL45+AM46*AL46)/AL47,0)</f>
        <v>8.5347248576850082E-2</v>
      </c>
      <c r="AN47" s="52">
        <f>IF(K47&gt;0,(AN44*K44+AN45*K45+AN46*K46)/K47,0)</f>
        <v>0.22716983691730411</v>
      </c>
      <c r="AO47" s="136">
        <f>IF(L47&gt;0,(AO44*K44+AO45*K45+AO46*K46)/K47,0)</f>
        <v>0.2284011545677587</v>
      </c>
      <c r="AP47" s="57">
        <f>SUM(AP44:AP46)</f>
        <v>109.50342499999999</v>
      </c>
      <c r="AQ47" s="137">
        <f>SUM(AQ44:AQ46)</f>
        <v>110.10230040000002</v>
      </c>
      <c r="AR47" s="55"/>
      <c r="AS47" s="55">
        <f>SUM(AS44:AS46)</f>
        <v>0</v>
      </c>
      <c r="AT47" s="102"/>
      <c r="AU47" s="103">
        <f>AT46</f>
        <v>2653.2000000000007</v>
      </c>
      <c r="AV47" s="50">
        <f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10" t="s">
        <v>53</v>
      </c>
      <c r="D48" s="11">
        <v>5574</v>
      </c>
      <c r="E48" s="11">
        <v>0</v>
      </c>
      <c r="F48" s="11">
        <v>10592</v>
      </c>
      <c r="G48" s="12">
        <v>0.5</v>
      </c>
      <c r="H48" s="12">
        <v>5.0999999999999996</v>
      </c>
      <c r="I48" s="11">
        <v>11123</v>
      </c>
      <c r="J48" s="12">
        <v>3.8</v>
      </c>
      <c r="K48" s="11">
        <v>15939</v>
      </c>
      <c r="L48" s="13">
        <v>7.8E-2</v>
      </c>
      <c r="M48" s="23">
        <f>ROUND(K48*(1-L48),0)</f>
        <v>14696</v>
      </c>
      <c r="N48" s="14">
        <v>0.55700000000000005</v>
      </c>
      <c r="O48" s="24">
        <f>M48*N48</f>
        <v>8185.6720000000005</v>
      </c>
      <c r="P48" s="13">
        <v>0.318</v>
      </c>
      <c r="Q48" s="24">
        <f>M48*P48</f>
        <v>4673.3280000000004</v>
      </c>
      <c r="R48" s="15">
        <v>0.125</v>
      </c>
      <c r="S48" s="143">
        <v>0.25169999999999998</v>
      </c>
      <c r="T48" s="24">
        <f>M48*R48</f>
        <v>1837</v>
      </c>
      <c r="U48" s="25">
        <v>0.223</v>
      </c>
      <c r="V48" s="24">
        <f>M48*U48</f>
        <v>3277.2080000000001</v>
      </c>
      <c r="W48" s="15">
        <v>0.51100000000000001</v>
      </c>
      <c r="X48" s="24">
        <f>M48*W48</f>
        <v>7509.6559999999999</v>
      </c>
      <c r="Y48" s="15">
        <v>0.4</v>
      </c>
      <c r="Z48" s="24">
        <f>Y48*M48</f>
        <v>5878.4000000000005</v>
      </c>
      <c r="AA48" s="145">
        <v>2.5899999999999999E-3</v>
      </c>
      <c r="AB48" s="18">
        <f>M48*AA48</f>
        <v>38.062639999999995</v>
      </c>
      <c r="AC48" s="16">
        <v>2.65E-3</v>
      </c>
      <c r="AD48" s="17">
        <f>M48*AC48</f>
        <v>38.944400000000002</v>
      </c>
      <c r="AE48" s="26">
        <f>IF(M48&gt;0,(AG48+AP48)/M48,0)</f>
        <v>2.5036323897659231E-3</v>
      </c>
      <c r="AF48" s="16">
        <v>3.4000000000000002E-4</v>
      </c>
      <c r="AG48" s="23">
        <f>AF48*M48</f>
        <v>4.9966400000000002</v>
      </c>
      <c r="AH48" s="114">
        <v>0.21740000000000001</v>
      </c>
      <c r="AI48" s="29">
        <f>AL48*(1-AM48)*AH48</f>
        <v>31.463867200000003</v>
      </c>
      <c r="AJ48" s="27">
        <f>IF(AND(AH48&gt;0,AF48&gt;0,AC48&gt;0),((AC48-AF48)*AH48)/((AH48-AF48)*AC48),0)</f>
        <v>0.87306352995172176</v>
      </c>
      <c r="AK48" s="59">
        <f t="shared" si="1"/>
        <v>0.86553678963450909</v>
      </c>
      <c r="AL48" s="11">
        <v>158</v>
      </c>
      <c r="AM48" s="13">
        <v>8.4000000000000005E-2</v>
      </c>
      <c r="AN48" s="14">
        <v>0.21970000000000001</v>
      </c>
      <c r="AO48" s="130">
        <v>0.222</v>
      </c>
      <c r="AP48" s="29">
        <f>AL48*(1-AM48)*AN48</f>
        <v>31.796741600000004</v>
      </c>
      <c r="AQ48" s="131">
        <f>AL48*(1-AM48)*AO48</f>
        <v>32.129616000000006</v>
      </c>
      <c r="AR48" s="18">
        <v>1.5</v>
      </c>
      <c r="AS48" s="18">
        <v>961.92</v>
      </c>
      <c r="AT48" s="98">
        <f>AT46+AL48-AS48</f>
        <v>1849.2800000000007</v>
      </c>
      <c r="AU48" s="99"/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45" t="s">
        <v>52</v>
      </c>
      <c r="D49" s="33">
        <v>21126</v>
      </c>
      <c r="E49" s="33">
        <v>3</v>
      </c>
      <c r="F49" s="33">
        <v>18725</v>
      </c>
      <c r="G49" s="34">
        <v>0.5</v>
      </c>
      <c r="H49" s="34">
        <v>5.0999999999999996</v>
      </c>
      <c r="I49" s="33">
        <v>18911</v>
      </c>
      <c r="J49" s="34">
        <v>2.7</v>
      </c>
      <c r="K49" s="33">
        <v>15726</v>
      </c>
      <c r="L49" s="35">
        <v>7.3999999999999996E-2</v>
      </c>
      <c r="M49" s="36">
        <f>ROUND(K49*(1-L49),0)</f>
        <v>14562</v>
      </c>
      <c r="N49" s="37">
        <v>0.51</v>
      </c>
      <c r="O49" s="24">
        <f>M49*N49</f>
        <v>7426.62</v>
      </c>
      <c r="P49" s="35">
        <v>0.40200000000000002</v>
      </c>
      <c r="Q49" s="24">
        <f>M49*P49</f>
        <v>5853.924</v>
      </c>
      <c r="R49" s="38">
        <v>8.7999999999999995E-2</v>
      </c>
      <c r="S49" s="134">
        <v>0.26240000000000002</v>
      </c>
      <c r="T49" s="24">
        <f>M49*R49</f>
        <v>1281.4559999999999</v>
      </c>
      <c r="U49" s="27">
        <v>0.23300000000000001</v>
      </c>
      <c r="V49" s="24">
        <f>M49*U49</f>
        <v>3392.9460000000004</v>
      </c>
      <c r="W49" s="38">
        <v>0.501</v>
      </c>
      <c r="X49" s="24">
        <f>M49*W49</f>
        <v>7295.5619999999999</v>
      </c>
      <c r="Y49" s="38">
        <v>0.41</v>
      </c>
      <c r="Z49" s="24">
        <f>Y49*M49</f>
        <v>5970.42</v>
      </c>
      <c r="AA49" s="146">
        <v>2.6800000000000001E-3</v>
      </c>
      <c r="AB49" s="18">
        <f>M49*AA49</f>
        <v>39.026160000000004</v>
      </c>
      <c r="AC49" s="39">
        <v>2.63E-3</v>
      </c>
      <c r="AD49" s="17">
        <f>M49*AC49</f>
        <v>38.29806</v>
      </c>
      <c r="AE49" s="26">
        <f>IF(M49&gt;0,(AG49+AP49)/M49,0)</f>
        <v>2.7396459826946854E-3</v>
      </c>
      <c r="AF49" s="39">
        <v>3.3E-4</v>
      </c>
      <c r="AG49" s="36">
        <f>AF49*M49</f>
        <v>4.8054600000000001</v>
      </c>
      <c r="AH49" s="27">
        <v>0.21640000000000001</v>
      </c>
      <c r="AI49" s="40">
        <f>AL49*(1-AM49)*AH49</f>
        <v>31.586176800000004</v>
      </c>
      <c r="AJ49" s="27">
        <f>IF(AND(AH49&gt;0,AF49&gt;0,AC49&gt;0),((AC49-AF49)*AH49)/((AH49-AF49)*AC49),0)</f>
        <v>0.87586036140590262</v>
      </c>
      <c r="AK49" s="28">
        <f t="shared" si="1"/>
        <v>0.8807555045710197</v>
      </c>
      <c r="AL49" s="33">
        <v>159</v>
      </c>
      <c r="AM49" s="35">
        <v>8.2000000000000003E-2</v>
      </c>
      <c r="AN49" s="37">
        <v>0.2404</v>
      </c>
      <c r="AO49" s="132">
        <v>0.2407</v>
      </c>
      <c r="AP49" s="40">
        <f>AL49*(1-AM49)*AN49</f>
        <v>35.089264800000002</v>
      </c>
      <c r="AQ49" s="133">
        <f>AL49*(1-AM49)*AO49</f>
        <v>35.133053400000001</v>
      </c>
      <c r="AR49" s="41">
        <v>1.5</v>
      </c>
      <c r="AS49" s="41"/>
      <c r="AT49" s="117">
        <f>AT48+AL49-AS49</f>
        <v>2008.2800000000007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10" t="s">
        <v>49</v>
      </c>
      <c r="D50" s="42">
        <v>17700</v>
      </c>
      <c r="E50" s="42">
        <v>2</v>
      </c>
      <c r="F50" s="42">
        <v>17024</v>
      </c>
      <c r="G50" s="36">
        <v>0.5</v>
      </c>
      <c r="H50" s="36">
        <v>5.3</v>
      </c>
      <c r="I50" s="42">
        <v>17906</v>
      </c>
      <c r="J50" s="36">
        <v>2.1</v>
      </c>
      <c r="K50" s="42">
        <v>15769</v>
      </c>
      <c r="L50" s="38">
        <v>7.2999999999999995E-2</v>
      </c>
      <c r="M50" s="36">
        <f>ROUND(K50*(1-L50),0)</f>
        <v>14618</v>
      </c>
      <c r="N50" s="27">
        <v>0.49299999999999999</v>
      </c>
      <c r="O50" s="24">
        <f>M50*N50</f>
        <v>7206.674</v>
      </c>
      <c r="P50" s="38">
        <v>0.34</v>
      </c>
      <c r="Q50" s="24">
        <f>M50*P50</f>
        <v>4970.1200000000008</v>
      </c>
      <c r="R50" s="38">
        <v>0.16700000000000001</v>
      </c>
      <c r="S50" s="134">
        <v>0.26019999999999999</v>
      </c>
      <c r="T50" s="24">
        <f>M50*R50</f>
        <v>2441.2060000000001</v>
      </c>
      <c r="U50" s="27">
        <v>0.23100000000000001</v>
      </c>
      <c r="V50" s="24">
        <f>M50*U50</f>
        <v>3376.7580000000003</v>
      </c>
      <c r="W50" s="38">
        <v>0.5</v>
      </c>
      <c r="X50" s="24">
        <f>M50*W50</f>
        <v>7309</v>
      </c>
      <c r="Y50" s="38">
        <v>0.4</v>
      </c>
      <c r="Z50" s="24">
        <f>Y50*M50</f>
        <v>5847.2000000000007</v>
      </c>
      <c r="AA50" s="147">
        <v>2.5699999999999998E-3</v>
      </c>
      <c r="AB50" s="148">
        <f>M50*AA50</f>
        <v>37.568259999999995</v>
      </c>
      <c r="AC50" s="46">
        <v>2.5699999999999998E-3</v>
      </c>
      <c r="AD50" s="17">
        <f>M50*AC50</f>
        <v>37.568259999999995</v>
      </c>
      <c r="AE50" s="26">
        <f>IF(M50&gt;0,(AG50+AP50)/M50,0)</f>
        <v>2.6401022848542895E-3</v>
      </c>
      <c r="AF50" s="46">
        <v>3.3E-4</v>
      </c>
      <c r="AG50" s="36">
        <f>AF50*M50</f>
        <v>4.8239400000000003</v>
      </c>
      <c r="AH50" s="27">
        <v>0.2079</v>
      </c>
      <c r="AI50" s="40">
        <f>AL50*(1-AM50)*AH50</f>
        <v>32.028242400000003</v>
      </c>
      <c r="AJ50" s="27">
        <f>IF(AND(AH50&gt;0,AF50&gt;0,AC50&gt;0),((AC50-AF50)*AH50)/((AH50-AF50)*AC50),0)</f>
        <v>0.87298101488991864</v>
      </c>
      <c r="AK50" s="28">
        <f t="shared" si="1"/>
        <v>0.87632412642973834</v>
      </c>
      <c r="AL50" s="42">
        <v>168</v>
      </c>
      <c r="AM50" s="38">
        <v>8.3000000000000004E-2</v>
      </c>
      <c r="AN50" s="27">
        <v>0.21920000000000001</v>
      </c>
      <c r="AO50" s="134">
        <v>0.22370000000000001</v>
      </c>
      <c r="AP50" s="40">
        <f>AL50*(1-AM50)*AN50</f>
        <v>33.769075200000003</v>
      </c>
      <c r="AQ50" s="135">
        <f>AL50*(1-AM50)*AO50</f>
        <v>34.462327200000004</v>
      </c>
      <c r="AR50" s="17">
        <v>1.6</v>
      </c>
      <c r="AS50" s="17"/>
      <c r="AT50" s="117">
        <f>AT49+AL50-AS50</f>
        <v>2176.2800000000007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>SUM(D48:D50)</f>
        <v>44400</v>
      </c>
      <c r="E51" s="50"/>
      <c r="F51" s="50">
        <f>SUM(F48:F50)</f>
        <v>46341</v>
      </c>
      <c r="G51" s="51"/>
      <c r="H51" s="51"/>
      <c r="I51" s="50">
        <f>SUM(I48:I50)</f>
        <v>47940</v>
      </c>
      <c r="J51" s="51"/>
      <c r="K51" s="50">
        <f>SUM(K48:K50)</f>
        <v>47434</v>
      </c>
      <c r="L51" s="20">
        <f>IF(K51&gt;0,(K48*L48+K49*L49+K50*L50)/K51,0)</f>
        <v>7.5011658304170004E-2</v>
      </c>
      <c r="M51" s="51">
        <f>M48+M49+M50</f>
        <v>43876</v>
      </c>
      <c r="N51" s="52">
        <f>IF(M51&gt;0,O51/M51,0)</f>
        <v>0.52007853952046679</v>
      </c>
      <c r="O51" s="53">
        <f>O48+O49+O50</f>
        <v>22818.966</v>
      </c>
      <c r="P51" s="20">
        <f>IF(M51&gt;0,Q51/M51,0)</f>
        <v>0.35320840550642724</v>
      </c>
      <c r="Q51" s="53">
        <f>Q48+Q49+Q50</f>
        <v>15497.372000000001</v>
      </c>
      <c r="R51" s="20">
        <f>IF(M51&gt;0,T51/M51,0)</f>
        <v>0.12671305497310603</v>
      </c>
      <c r="S51" s="136"/>
      <c r="T51" s="53">
        <f>T48+T49+T50</f>
        <v>5559.6620000000003</v>
      </c>
      <c r="U51" s="20">
        <f>IF(M51&gt;0,V51/M51,0)</f>
        <v>0.22898422827969733</v>
      </c>
      <c r="V51" s="53">
        <f>V48+V49+V50</f>
        <v>10046.912</v>
      </c>
      <c r="W51" s="20">
        <f>IF(M51&gt;0,X51/M51,0)</f>
        <v>0.50401627313337594</v>
      </c>
      <c r="X51" s="53">
        <f>X48+X49+X50</f>
        <v>22114.218000000001</v>
      </c>
      <c r="Y51" s="20">
        <f>IF(M51&gt;0,Z51/M51,0)</f>
        <v>0.40331889871455923</v>
      </c>
      <c r="Z51" s="53">
        <f>Z48+Z49+Z50</f>
        <v>17696.02</v>
      </c>
      <c r="AA51" s="152">
        <f>IF(M51&gt;0,AB51/M51,0)</f>
        <v>2.6132067645181873E-3</v>
      </c>
      <c r="AB51" s="55">
        <f>SUM(AB48:AB50)</f>
        <v>114.65705999999999</v>
      </c>
      <c r="AC51" s="54">
        <f>IF(M51&gt;0,AD51/M51,0)</f>
        <v>2.6167089069195001E-3</v>
      </c>
      <c r="AD51" s="55">
        <f>SUM(AD48:AD50)</f>
        <v>114.81071999999999</v>
      </c>
      <c r="AE51" s="54">
        <f>IF(M51&gt;0,(AE48*M48+AE49*M49+AE50*M50)/M51,0)</f>
        <v>2.6274300665511899E-3</v>
      </c>
      <c r="AF51" s="54">
        <f>IF(K51&gt;0,(K48*AF48+K49*AF49+K50*AF50)/K51,0)</f>
        <v>3.3336024792343042E-4</v>
      </c>
      <c r="AG51" s="51">
        <f>SUM(AG48:AG50)</f>
        <v>14.62604</v>
      </c>
      <c r="AH51" s="52">
        <f>IF(K51&gt;0,(K48*AH48+K49*AH49+K50*AH50)/K51,0)</f>
        <v>0.21391027743812455</v>
      </c>
      <c r="AI51" s="57">
        <f>SUM(AI48:AI50)</f>
        <v>95.07828640000001</v>
      </c>
      <c r="AJ51" s="52">
        <f>IF(AND(AD51&gt;0),((AD48*AJ48+AD49*AJ49+AD50*AJ50)/AD51),0)</f>
        <v>0.87396948430464605</v>
      </c>
      <c r="AK51" s="56">
        <f t="shared" si="1"/>
        <v>0.87441061102289219</v>
      </c>
      <c r="AL51" s="50">
        <f>SUM(AL48:AL50)</f>
        <v>485</v>
      </c>
      <c r="AM51" s="20">
        <f>IF(AL51&gt;0,(AM48*AL48+AM49*AL49+AM50*AL50)/AL51,0)</f>
        <v>8.2997938144329902E-2</v>
      </c>
      <c r="AN51" s="52">
        <f>IF(K51&gt;0,(AN48*K48+AN49*K49+AN50*K50)/K51,0)</f>
        <v>0.22639654045621285</v>
      </c>
      <c r="AO51" s="136">
        <f>IF(L51&gt;0,(AO48*K48+AO49*K49+AO50*K50)/K51,0)</f>
        <v>0.22876484167474812</v>
      </c>
      <c r="AP51" s="57">
        <f>SUM(AP48:AP50)</f>
        <v>100.65508160000002</v>
      </c>
      <c r="AQ51" s="137">
        <f>SUM(AQ48:AQ50)</f>
        <v>101.72499660000001</v>
      </c>
      <c r="AR51" s="55"/>
      <c r="AS51" s="55">
        <f>SUM(AS48:AS50)</f>
        <v>961.92</v>
      </c>
      <c r="AT51" s="102"/>
      <c r="AU51" s="103">
        <f>AT50</f>
        <v>2176.2800000000007</v>
      </c>
      <c r="AV51" s="50">
        <f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A52" s="186">
        <v>13</v>
      </c>
      <c r="B52" s="22">
        <v>1</v>
      </c>
      <c r="C52" s="45" t="s">
        <v>52</v>
      </c>
      <c r="D52" s="11">
        <v>5300</v>
      </c>
      <c r="E52" s="11">
        <v>0</v>
      </c>
      <c r="F52" s="11">
        <v>12296</v>
      </c>
      <c r="G52" s="12">
        <v>0.3</v>
      </c>
      <c r="H52" s="12">
        <v>5.2</v>
      </c>
      <c r="I52" s="11">
        <v>12855</v>
      </c>
      <c r="J52" s="12">
        <v>3.6</v>
      </c>
      <c r="K52" s="11">
        <v>15600</v>
      </c>
      <c r="L52" s="13">
        <v>7.4999999999999997E-2</v>
      </c>
      <c r="M52" s="23">
        <f>ROUND(K52*(1-L52),0)</f>
        <v>14430</v>
      </c>
      <c r="N52" s="14">
        <v>0.44</v>
      </c>
      <c r="O52" s="24">
        <f>M52*N52</f>
        <v>6349.2</v>
      </c>
      <c r="P52" s="13">
        <v>0.438</v>
      </c>
      <c r="Q52" s="24">
        <f>M52*P52</f>
        <v>6320.34</v>
      </c>
      <c r="R52" s="15">
        <v>0.122</v>
      </c>
      <c r="S52" s="143">
        <v>0.25169999999999998</v>
      </c>
      <c r="T52" s="24">
        <f>M52*R52</f>
        <v>1760.46</v>
      </c>
      <c r="U52" s="25">
        <v>0.23200000000000001</v>
      </c>
      <c r="V52" s="24">
        <f>M52*U52</f>
        <v>3347.76</v>
      </c>
      <c r="W52" s="15">
        <v>0.498</v>
      </c>
      <c r="X52" s="24">
        <f>M52*W52</f>
        <v>7186.14</v>
      </c>
      <c r="Y52" s="15">
        <v>0.42</v>
      </c>
      <c r="Z52" s="24">
        <f>Y52*M52</f>
        <v>6060.5999999999995</v>
      </c>
      <c r="AA52" s="145">
        <v>2.7799999999999999E-3</v>
      </c>
      <c r="AB52" s="18">
        <f>M52*AA52</f>
        <v>40.115400000000001</v>
      </c>
      <c r="AC52" s="16">
        <v>2.63E-3</v>
      </c>
      <c r="AD52" s="17">
        <f>M52*AC52</f>
        <v>37.950899999999997</v>
      </c>
      <c r="AE52" s="26">
        <f>IF(M52&gt;0,(AG52+AP52)/M52,0)</f>
        <v>2.8163888288288289E-3</v>
      </c>
      <c r="AF52" s="16">
        <v>3.2000000000000003E-4</v>
      </c>
      <c r="AG52" s="23">
        <f>AF52*M52</f>
        <v>4.6176000000000004</v>
      </c>
      <c r="AH52" s="114">
        <v>0.222</v>
      </c>
      <c r="AI52" s="29">
        <f>AL52*(1-AM52)*AH52</f>
        <v>34.366488000000004</v>
      </c>
      <c r="AJ52" s="27">
        <f>IF(AND(AH52&gt;0,AF52&gt;0,AC52&gt;0),((AC52-AF52)*AH52)/((AH52-AF52)*AC52),0)</f>
        <v>0.87959488071045433</v>
      </c>
      <c r="AK52" s="59">
        <f t="shared" si="1"/>
        <v>0.88759991785213355</v>
      </c>
      <c r="AL52" s="11">
        <v>169</v>
      </c>
      <c r="AM52" s="13">
        <v>8.4000000000000005E-2</v>
      </c>
      <c r="AN52" s="14">
        <v>0.23269999999999999</v>
      </c>
      <c r="AO52" s="130">
        <v>0.23230000000000001</v>
      </c>
      <c r="AP52" s="29">
        <f>AL52*(1-AM52)*AN52</f>
        <v>36.022890799999999</v>
      </c>
      <c r="AQ52" s="131">
        <f>AL52*(1-AM52)*AO52</f>
        <v>35.960969200000001</v>
      </c>
      <c r="AR52" s="18">
        <v>1.58</v>
      </c>
      <c r="AS52" s="18">
        <v>1032.8399999999999</v>
      </c>
      <c r="AT52" s="98">
        <f>AT50+AL52-AS52</f>
        <v>1312.4400000000007</v>
      </c>
      <c r="AU52" s="99"/>
      <c r="AV52" s="11"/>
      <c r="AW52" s="30"/>
      <c r="AX52" s="19"/>
      <c r="AY52" s="19"/>
      <c r="AZ52" s="19"/>
      <c r="BA52" s="19"/>
    </row>
    <row r="53" spans="1:53" x14ac:dyDescent="0.2">
      <c r="A53" s="184"/>
      <c r="B53" s="32">
        <v>2</v>
      </c>
      <c r="C53" s="45" t="s">
        <v>50</v>
      </c>
      <c r="D53" s="33">
        <v>19025</v>
      </c>
      <c r="E53" s="33">
        <v>5</v>
      </c>
      <c r="F53" s="33">
        <v>17120</v>
      </c>
      <c r="G53" s="34">
        <v>0.4</v>
      </c>
      <c r="H53" s="34">
        <v>5</v>
      </c>
      <c r="I53" s="33">
        <v>17679</v>
      </c>
      <c r="J53" s="34">
        <v>2.5</v>
      </c>
      <c r="K53" s="33">
        <v>15237</v>
      </c>
      <c r="L53" s="35">
        <v>6.5000000000000002E-2</v>
      </c>
      <c r="M53" s="36">
        <f>ROUND(K53*(1-L53),0)</f>
        <v>14247</v>
      </c>
      <c r="N53" s="37">
        <v>0.44600000000000001</v>
      </c>
      <c r="O53" s="24">
        <f>M53*N53</f>
        <v>6354.1620000000003</v>
      </c>
      <c r="P53" s="35">
        <v>0.54300000000000004</v>
      </c>
      <c r="Q53" s="24">
        <f>M53*P53</f>
        <v>7736.1210000000001</v>
      </c>
      <c r="R53" s="38">
        <v>1.0999999999999999E-2</v>
      </c>
      <c r="S53" s="134">
        <v>0.25259999999999999</v>
      </c>
      <c r="T53" s="24">
        <f>M53*R53</f>
        <v>156.71699999999998</v>
      </c>
      <c r="U53" s="27">
        <v>0.22</v>
      </c>
      <c r="V53" s="24">
        <f>M53*U53</f>
        <v>3134.34</v>
      </c>
      <c r="W53" s="38">
        <v>0.51500000000000001</v>
      </c>
      <c r="X53" s="24">
        <f>M53*W53</f>
        <v>7337.2049999999999</v>
      </c>
      <c r="Y53" s="38">
        <v>0.41</v>
      </c>
      <c r="Z53" s="24">
        <f>Y53*M53</f>
        <v>5841.2699999999995</v>
      </c>
      <c r="AA53" s="146">
        <v>2.7299999999999998E-3</v>
      </c>
      <c r="AB53" s="18">
        <f>M53*AA53</f>
        <v>38.894309999999997</v>
      </c>
      <c r="AC53" s="39">
        <v>2.63E-3</v>
      </c>
      <c r="AD53" s="17">
        <f>M53*AC53</f>
        <v>37.469610000000003</v>
      </c>
      <c r="AE53" s="26">
        <f>IF(M53&gt;0,(AG53+AP53)/M53,0)</f>
        <v>2.639689576753001E-3</v>
      </c>
      <c r="AF53" s="39">
        <v>3.1E-4</v>
      </c>
      <c r="AG53" s="36">
        <f>AF53*M53</f>
        <v>4.4165700000000001</v>
      </c>
      <c r="AH53" s="27">
        <v>0.21829999999999999</v>
      </c>
      <c r="AI53" s="40">
        <f>AL53*(1-AM53)*AH53</f>
        <v>31.325613400000002</v>
      </c>
      <c r="AJ53" s="27">
        <f>IF(AND(AH53&gt;0,AF53&gt;0,AC53&gt;0),((AC53-AF53)*AH53)/((AH53-AF53)*AC53),0)</f>
        <v>0.88338373912920609</v>
      </c>
      <c r="AK53" s="28">
        <f t="shared" si="1"/>
        <v>0.88374639044220926</v>
      </c>
      <c r="AL53" s="33">
        <v>157</v>
      </c>
      <c r="AM53" s="35">
        <v>8.5999999999999993E-2</v>
      </c>
      <c r="AN53" s="37">
        <v>0.23130000000000001</v>
      </c>
      <c r="AO53" s="132">
        <v>0.2319</v>
      </c>
      <c r="AP53" s="40">
        <f>AL53*(1-AM53)*AN53</f>
        <v>33.191087400000008</v>
      </c>
      <c r="AQ53" s="133">
        <f>AL53*(1-AM53)*AO53</f>
        <v>33.277186200000003</v>
      </c>
      <c r="AR53" s="41">
        <v>1.55</v>
      </c>
      <c r="AS53" s="41"/>
      <c r="AT53" s="117">
        <f>AT52+AL53-AS53</f>
        <v>1469.4400000000007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A54" s="184"/>
      <c r="B54" s="32">
        <v>3</v>
      </c>
      <c r="C54" s="45" t="s">
        <v>51</v>
      </c>
      <c r="D54" s="42">
        <v>19500</v>
      </c>
      <c r="E54" s="42">
        <v>1</v>
      </c>
      <c r="F54" s="42">
        <v>15691</v>
      </c>
      <c r="G54" s="36">
        <v>0.4</v>
      </c>
      <c r="H54" s="36">
        <v>4.9000000000000004</v>
      </c>
      <c r="I54" s="42">
        <v>16819</v>
      </c>
      <c r="J54" s="36">
        <v>2.7</v>
      </c>
      <c r="K54" s="42">
        <v>15425</v>
      </c>
      <c r="L54" s="38">
        <v>6.9000000000000006E-2</v>
      </c>
      <c r="M54" s="36">
        <f>ROUND(K54*(1-L54),0)</f>
        <v>14361</v>
      </c>
      <c r="N54" s="27">
        <v>0.42199999999999999</v>
      </c>
      <c r="O54" s="24">
        <f>M54*N54</f>
        <v>6060.3419999999996</v>
      </c>
      <c r="P54" s="38">
        <v>0.52600000000000002</v>
      </c>
      <c r="Q54" s="24">
        <f>M54*P54</f>
        <v>7553.8860000000004</v>
      </c>
      <c r="R54" s="38">
        <v>5.1999999999999998E-2</v>
      </c>
      <c r="S54" s="134">
        <v>0.25380000000000003</v>
      </c>
      <c r="T54" s="24">
        <f>M54*R54</f>
        <v>746.77199999999993</v>
      </c>
      <c r="U54" s="27">
        <v>0.24</v>
      </c>
      <c r="V54" s="24">
        <f>M54*U54</f>
        <v>3446.64</v>
      </c>
      <c r="W54" s="38">
        <v>0.49199999999999999</v>
      </c>
      <c r="X54" s="24">
        <f>M54*W54</f>
        <v>7065.6120000000001</v>
      </c>
      <c r="Y54" s="38">
        <v>0.42</v>
      </c>
      <c r="Z54" s="24">
        <f>Y54*M54</f>
        <v>6031.62</v>
      </c>
      <c r="AA54" s="147">
        <v>2.7100000000000002E-3</v>
      </c>
      <c r="AB54" s="148">
        <f>M54*AA54</f>
        <v>38.918310000000005</v>
      </c>
      <c r="AC54" s="46">
        <v>2.6900000000000001E-3</v>
      </c>
      <c r="AD54" s="17">
        <f>M54*AC54</f>
        <v>38.63109</v>
      </c>
      <c r="AE54" s="26">
        <f>IF(M54&gt;0,(AG54+AP54)/M54,0)</f>
        <v>2.7697567578859415E-3</v>
      </c>
      <c r="AF54" s="46">
        <v>3.2000000000000003E-4</v>
      </c>
      <c r="AG54" s="36">
        <f>AF54*M54</f>
        <v>4.5955200000000005</v>
      </c>
      <c r="AH54" s="27">
        <v>0.21909999999999999</v>
      </c>
      <c r="AI54" s="40">
        <f>AL54*(1-AM54)*AH54</f>
        <v>32.441698799999998</v>
      </c>
      <c r="AJ54" s="27">
        <f>IF(AND(AH54&gt;0,AF54&gt;0,AC54&gt;0),((AC54-AF54)*AH54)/((AH54-AF54)*AC54),0)</f>
        <v>0.88232955242505662</v>
      </c>
      <c r="AK54" s="28">
        <f t="shared" si="1"/>
        <v>0.88565919593659492</v>
      </c>
      <c r="AL54" s="42">
        <v>162</v>
      </c>
      <c r="AM54" s="38">
        <v>8.5999999999999993E-2</v>
      </c>
      <c r="AN54" s="27">
        <v>0.23760000000000001</v>
      </c>
      <c r="AO54" s="134">
        <v>0.23300000000000001</v>
      </c>
      <c r="AP54" s="40">
        <f>AL54*(1-AM54)*AN54</f>
        <v>35.180956800000004</v>
      </c>
      <c r="AQ54" s="135">
        <f>AL54*(1-AM54)*AO54</f>
        <v>34.499844000000003</v>
      </c>
      <c r="AR54" s="17">
        <v>1.6</v>
      </c>
      <c r="AS54" s="17"/>
      <c r="AT54" s="117">
        <f>AT53+AL54-AS54</f>
        <v>1631.4400000000007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>SUM(D52:D54)</f>
        <v>43825</v>
      </c>
      <c r="E55" s="50"/>
      <c r="F55" s="50">
        <f>SUM(F52:F54)</f>
        <v>45107</v>
      </c>
      <c r="G55" s="51"/>
      <c r="H55" s="51"/>
      <c r="I55" s="50">
        <f>SUM(I52:I54)</f>
        <v>47353</v>
      </c>
      <c r="J55" s="51"/>
      <c r="K55" s="50">
        <f>SUM(K52:K54)</f>
        <v>46262</v>
      </c>
      <c r="L55" s="20">
        <f>IF(K55&gt;0,(K52*L52+K53*L53+K54*L54)/K55,0)</f>
        <v>6.9705806061130096E-2</v>
      </c>
      <c r="M55" s="51">
        <f>M52+M53+M54</f>
        <v>43038</v>
      </c>
      <c r="N55" s="52">
        <f>IF(M55&gt;0,O55/M55,0)</f>
        <v>0.43597992471769137</v>
      </c>
      <c r="O55" s="53">
        <f>O52+O53+O54</f>
        <v>18763.704000000002</v>
      </c>
      <c r="P55" s="20">
        <f>IF(M55&gt;0,Q55/M55,0)</f>
        <v>0.50212247316325109</v>
      </c>
      <c r="Q55" s="53">
        <f>Q52+Q53+Q54</f>
        <v>21610.347000000002</v>
      </c>
      <c r="R55" s="20">
        <f>IF(M55&gt;0,T55/M55,0)</f>
        <v>6.1897602119057579E-2</v>
      </c>
      <c r="S55" s="136"/>
      <c r="T55" s="53">
        <f>T52+T53+T54</f>
        <v>2663.9490000000001</v>
      </c>
      <c r="U55" s="20">
        <f>IF(M55&gt;0,V55/M55,0)</f>
        <v>0.23069705841349505</v>
      </c>
      <c r="V55" s="53">
        <f>V52+V53+V54</f>
        <v>9928.74</v>
      </c>
      <c r="W55" s="20">
        <f>IF(M55&gt;0,X55/M55,0)</f>
        <v>0.50162547051442918</v>
      </c>
      <c r="X55" s="53">
        <f>X52+X53+X54</f>
        <v>21588.957000000002</v>
      </c>
      <c r="Y55" s="20">
        <f>IF(M55&gt;0,Z55/M55,0)</f>
        <v>0.41668966959431197</v>
      </c>
      <c r="Z55" s="53">
        <f>Z52+Z53+Z54</f>
        <v>17933.489999999998</v>
      </c>
      <c r="AA55" s="152">
        <f>IF(M55&gt;0,AB55/M55,0)</f>
        <v>2.7400906175937545E-3</v>
      </c>
      <c r="AB55" s="55">
        <f>SUM(AB52:AB54)</f>
        <v>117.92802</v>
      </c>
      <c r="AC55" s="54">
        <f>IF(M55&gt;0,AD55/M55,0)</f>
        <v>2.6500209117524052E-3</v>
      </c>
      <c r="AD55" s="55">
        <f>SUM(AD52:AD54)</f>
        <v>114.05160000000001</v>
      </c>
      <c r="AE55" s="54">
        <f>IF(M55&gt;0,(AE52*M52+AE53*M53+AE54*M54)/M55,0)</f>
        <v>2.7423352618616112E-3</v>
      </c>
      <c r="AF55" s="54">
        <f>IF(K55&gt;0,(K52*AF52+K53*AF53+K54*AF54)/K55,0)</f>
        <v>3.1670636807747181E-4</v>
      </c>
      <c r="AG55" s="51">
        <f>SUM(AG52:AG54)</f>
        <v>13.62969</v>
      </c>
      <c r="AH55" s="52">
        <f>IF(K55&gt;0,(K52*AH52+K53*AH53+K54*AH54)/K55,0)</f>
        <v>0.21981441788076606</v>
      </c>
      <c r="AI55" s="57">
        <f>SUM(AI52:AI54)</f>
        <v>98.13380020000001</v>
      </c>
      <c r="AJ55" s="52">
        <f>IF(AND(AD55&gt;0),((AD52*AJ52+AD53*AJ53+AD54*AJ54)/AD55),0)</f>
        <v>0.88176591905119739</v>
      </c>
      <c r="AK55" s="56">
        <f t="shared" si="1"/>
        <v>0.88571157826356917</v>
      </c>
      <c r="AL55" s="50">
        <f>SUM(AL52:AL54)</f>
        <v>488</v>
      </c>
      <c r="AM55" s="20">
        <f>IF(AL55&gt;0,(AM52*AL52+AM53*AL53+AM54*AL54)/AL55,0)</f>
        <v>8.5307377049180316E-2</v>
      </c>
      <c r="AN55" s="52">
        <f>IF(K55&gt;0,(AN52*K52+AN53*K53+AN54*K54)/K55,0)</f>
        <v>0.23387268384419174</v>
      </c>
      <c r="AO55" s="136">
        <f>IF(L55&gt;0,(AO52*K52+AO53*K53+AO54*K54)/K55,0)</f>
        <v>0.23240165362500539</v>
      </c>
      <c r="AP55" s="57">
        <f>SUM(AP52:AP54)</f>
        <v>104.39493500000002</v>
      </c>
      <c r="AQ55" s="137">
        <f>SUM(AQ52:AQ54)</f>
        <v>103.73799940000001</v>
      </c>
      <c r="AR55" s="55"/>
      <c r="AS55" s="55">
        <f>SUM(AS52:AS54)</f>
        <v>1032.8399999999999</v>
      </c>
      <c r="AT55" s="102"/>
      <c r="AU55" s="103">
        <f>AT54</f>
        <v>1631.4400000000007</v>
      </c>
      <c r="AV55" s="50">
        <f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10" t="s">
        <v>53</v>
      </c>
      <c r="D56" s="11">
        <v>4700</v>
      </c>
      <c r="E56" s="11">
        <v>1</v>
      </c>
      <c r="F56" s="11">
        <v>10906</v>
      </c>
      <c r="G56" s="12">
        <v>0.5</v>
      </c>
      <c r="H56" s="12">
        <v>5.3</v>
      </c>
      <c r="I56" s="11">
        <v>10972</v>
      </c>
      <c r="J56" s="12">
        <v>4.5</v>
      </c>
      <c r="K56" s="11">
        <v>15834</v>
      </c>
      <c r="L56" s="13">
        <v>7.6999999999999999E-2</v>
      </c>
      <c r="M56" s="23">
        <f>ROUND(K56*(1-L56),0)</f>
        <v>14615</v>
      </c>
      <c r="N56" s="14">
        <v>0.52100000000000002</v>
      </c>
      <c r="O56" s="24">
        <f>M56*N56</f>
        <v>7614.415</v>
      </c>
      <c r="P56" s="13">
        <v>0.29299999999999998</v>
      </c>
      <c r="Q56" s="24">
        <f>M56*P56</f>
        <v>4282.1949999999997</v>
      </c>
      <c r="R56" s="15">
        <v>0.186</v>
      </c>
      <c r="S56" s="143">
        <v>0.24679999999999999</v>
      </c>
      <c r="T56" s="24">
        <f>M56*R56</f>
        <v>2718.39</v>
      </c>
      <c r="U56" s="25">
        <v>0.23200000000000001</v>
      </c>
      <c r="V56" s="24">
        <f>M56*U56</f>
        <v>3390.6800000000003</v>
      </c>
      <c r="W56" s="15">
        <v>0.497</v>
      </c>
      <c r="X56" s="24">
        <f>M56*W56</f>
        <v>7263.6549999999997</v>
      </c>
      <c r="Y56" s="15">
        <v>0.42</v>
      </c>
      <c r="Z56" s="24">
        <f>Y56*M56</f>
        <v>6138.3</v>
      </c>
      <c r="AA56" s="145">
        <v>2.7299999999999998E-3</v>
      </c>
      <c r="AB56" s="18">
        <f>M56*AA56</f>
        <v>39.898949999999999</v>
      </c>
      <c r="AC56" s="16">
        <v>2.7699999999999999E-3</v>
      </c>
      <c r="AD56" s="17">
        <f>M56*AC56</f>
        <v>40.483550000000001</v>
      </c>
      <c r="AE56" s="26">
        <f>IF(M56&gt;0,(AG56+AP56)/M56,0)</f>
        <v>2.9652094697228877E-3</v>
      </c>
      <c r="AF56" s="16">
        <v>3.5E-4</v>
      </c>
      <c r="AG56" s="23">
        <f>AF56*M56</f>
        <v>5.1152499999999996</v>
      </c>
      <c r="AH56" s="114">
        <v>0.2147</v>
      </c>
      <c r="AI56" s="29">
        <f>AL56*(1-AM56)*AH56</f>
        <v>34.537500800000004</v>
      </c>
      <c r="AJ56" s="27">
        <f>IF(AND(AH56&gt;0,AF56&gt;0,AC56&gt;0),((AC56-AF56)*AH56)/((AH56-AF56)*AC56),0)</f>
        <v>0.8750727369033573</v>
      </c>
      <c r="AK56" s="59">
        <f t="shared" si="1"/>
        <v>0.88326560078734939</v>
      </c>
      <c r="AL56" s="11">
        <v>176</v>
      </c>
      <c r="AM56" s="13">
        <v>8.5999999999999993E-2</v>
      </c>
      <c r="AN56" s="14">
        <v>0.23760000000000001</v>
      </c>
      <c r="AO56" s="130">
        <v>0.2359</v>
      </c>
      <c r="AP56" s="29">
        <f>AL56*(1-AM56)*AN56</f>
        <v>38.221286400000004</v>
      </c>
      <c r="AQ56" s="131">
        <f>AL56*(1-AM56)*AO56</f>
        <v>37.9478176</v>
      </c>
      <c r="AR56" s="18">
        <v>1.55</v>
      </c>
      <c r="AS56" s="18">
        <v>1034.7</v>
      </c>
      <c r="AT56" s="98">
        <f>AT54+AL56-AS56</f>
        <v>772.74000000000069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45" t="s">
        <v>50</v>
      </c>
      <c r="D57" s="33">
        <v>21870</v>
      </c>
      <c r="E57" s="33">
        <v>4</v>
      </c>
      <c r="F57" s="33">
        <v>18567</v>
      </c>
      <c r="G57" s="34">
        <v>0.8</v>
      </c>
      <c r="H57" s="34">
        <v>3.5</v>
      </c>
      <c r="I57" s="33">
        <v>19265</v>
      </c>
      <c r="J57" s="34">
        <v>3.5</v>
      </c>
      <c r="K57" s="33">
        <v>15995</v>
      </c>
      <c r="L57" s="35">
        <v>7.3999999999999996E-2</v>
      </c>
      <c r="M57" s="36">
        <f>ROUND(K57*(1-L57),0)</f>
        <v>14811</v>
      </c>
      <c r="N57" s="37">
        <v>0.55000000000000004</v>
      </c>
      <c r="O57" s="24">
        <f>M57*N57</f>
        <v>8146.0500000000011</v>
      </c>
      <c r="P57" s="35">
        <v>0.308</v>
      </c>
      <c r="Q57" s="24">
        <f>M57*P57</f>
        <v>4561.7879999999996</v>
      </c>
      <c r="R57" s="38">
        <v>0.14199999999999999</v>
      </c>
      <c r="S57" s="134">
        <v>0.2354</v>
      </c>
      <c r="T57" s="24">
        <f>M57*R57</f>
        <v>2103.1619999999998</v>
      </c>
      <c r="U57" s="27">
        <v>0.23300000000000001</v>
      </c>
      <c r="V57" s="24">
        <f>M57*U57</f>
        <v>3450.9630000000002</v>
      </c>
      <c r="W57" s="38">
        <v>0.49299999999999999</v>
      </c>
      <c r="X57" s="24">
        <f>M57*W57</f>
        <v>7301.8230000000003</v>
      </c>
      <c r="Y57" s="38">
        <v>0.42</v>
      </c>
      <c r="Z57" s="24">
        <f>Y57*M57</f>
        <v>6220.62</v>
      </c>
      <c r="AA57" s="146">
        <v>2.6900000000000001E-3</v>
      </c>
      <c r="AB57" s="18">
        <f>M57*AA57</f>
        <v>39.841590000000004</v>
      </c>
      <c r="AC57" s="39">
        <v>2.8500000000000001E-3</v>
      </c>
      <c r="AD57" s="17">
        <f>M57*AC57</f>
        <v>42.211350000000003</v>
      </c>
      <c r="AE57" s="26">
        <f>IF(M57&gt;0,(AG57+AP57)/M57,0)</f>
        <v>2.7374020390250496E-3</v>
      </c>
      <c r="AF57" s="39">
        <v>3.5E-4</v>
      </c>
      <c r="AG57" s="36">
        <f>AF57*M57</f>
        <v>5.1838499999999996</v>
      </c>
      <c r="AH57" s="27">
        <v>0.21510000000000001</v>
      </c>
      <c r="AI57" s="40">
        <f>AL57*(1-AM57)*AH57</f>
        <v>34.000426800000007</v>
      </c>
      <c r="AJ57" s="27">
        <f>IF(AND(AH57&gt;0,AF57&gt;0,AC57&gt;0),((AC57-AF57)*AH57)/((AH57-AF57)*AC57),0)</f>
        <v>0.87862263341706992</v>
      </c>
      <c r="AK57" s="28">
        <f t="shared" si="1"/>
        <v>0.87350823032243907</v>
      </c>
      <c r="AL57" s="33">
        <v>172</v>
      </c>
      <c r="AM57" s="35">
        <v>8.1000000000000003E-2</v>
      </c>
      <c r="AN57" s="37">
        <v>0.22370000000000001</v>
      </c>
      <c r="AO57" s="132">
        <v>0.2293</v>
      </c>
      <c r="AP57" s="40">
        <f>AL57*(1-AM57)*AN57</f>
        <v>35.359811600000008</v>
      </c>
      <c r="AQ57" s="133">
        <f>AL57*(1-AM57)*AO57</f>
        <v>36.244992400000001</v>
      </c>
      <c r="AR57" s="41">
        <v>1.6</v>
      </c>
      <c r="AS57" s="41"/>
      <c r="AT57" s="117">
        <f>AT56+AL57-AS57</f>
        <v>944.74000000000069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45" t="s">
        <v>51</v>
      </c>
      <c r="D58" s="42">
        <v>15700</v>
      </c>
      <c r="E58" s="42">
        <v>4</v>
      </c>
      <c r="F58" s="42">
        <v>18768</v>
      </c>
      <c r="G58" s="36">
        <v>0.5</v>
      </c>
      <c r="H58" s="36">
        <v>4.3</v>
      </c>
      <c r="I58" s="42">
        <v>19137</v>
      </c>
      <c r="J58" s="36">
        <v>2.7</v>
      </c>
      <c r="K58" s="42">
        <v>16170</v>
      </c>
      <c r="L58" s="38">
        <v>7.4999999999999997E-2</v>
      </c>
      <c r="M58" s="36">
        <f>ROUND(K58*(1-L58),0)</f>
        <v>14957</v>
      </c>
      <c r="N58" s="27">
        <v>0.55900000000000005</v>
      </c>
      <c r="O58" s="24">
        <f>M58*N58</f>
        <v>8360.9630000000016</v>
      </c>
      <c r="P58" s="38">
        <v>0.35499999999999998</v>
      </c>
      <c r="Q58" s="24">
        <f>M58*P58</f>
        <v>5309.7349999999997</v>
      </c>
      <c r="R58" s="38">
        <v>8.5999999999999993E-2</v>
      </c>
      <c r="S58" s="134">
        <v>0.25750000000000001</v>
      </c>
      <c r="T58" s="24">
        <f>M58*R58</f>
        <v>1286.3019999999999</v>
      </c>
      <c r="U58" s="27">
        <v>0.22700000000000001</v>
      </c>
      <c r="V58" s="24">
        <f>M58*U58</f>
        <v>3395.239</v>
      </c>
      <c r="W58" s="38">
        <v>0.50900000000000001</v>
      </c>
      <c r="X58" s="24">
        <f>M58*W58</f>
        <v>7613.1130000000003</v>
      </c>
      <c r="Y58" s="38">
        <v>0.42</v>
      </c>
      <c r="Z58" s="24">
        <f>Y58*M58</f>
        <v>6281.94</v>
      </c>
      <c r="AA58" s="147">
        <v>2.5899999999999999E-3</v>
      </c>
      <c r="AB58" s="148">
        <f>M58*AA58</f>
        <v>38.738630000000001</v>
      </c>
      <c r="AC58" s="46">
        <v>2.7799999999999999E-3</v>
      </c>
      <c r="AD58" s="17">
        <f>M58*AC58</f>
        <v>41.580460000000002</v>
      </c>
      <c r="AE58" s="26">
        <f>IF(M58&gt;0,(AG58+AP58)/M58,0)</f>
        <v>2.6872450625125359E-3</v>
      </c>
      <c r="AF58" s="46">
        <v>3.5E-4</v>
      </c>
      <c r="AG58" s="36">
        <f>AF58*M58</f>
        <v>5.2349499999999995</v>
      </c>
      <c r="AH58" s="27">
        <v>0.21260000000000001</v>
      </c>
      <c r="AI58" s="40">
        <f>AL58*(1-AM58)*AH58</f>
        <v>33.568689600000006</v>
      </c>
      <c r="AJ58" s="27">
        <f>IF(AND(AH58&gt;0,AF58&gt;0,AC58&gt;0),((AC58-AF58)*AH58)/((AH58-AF58)*AC58),0)</f>
        <v>0.87554211048122632</v>
      </c>
      <c r="AK58" s="28">
        <f t="shared" si="1"/>
        <v>0.87113221538312868</v>
      </c>
      <c r="AL58" s="42">
        <v>172</v>
      </c>
      <c r="AM58" s="38">
        <v>8.2000000000000003E-2</v>
      </c>
      <c r="AN58" s="27">
        <v>0.22140000000000001</v>
      </c>
      <c r="AO58" s="134">
        <v>0.22700000000000001</v>
      </c>
      <c r="AP58" s="40">
        <f>AL58*(1-AM58)*AN58</f>
        <v>34.958174400000004</v>
      </c>
      <c r="AQ58" s="135">
        <f>AL58*(1-AM58)*AO58</f>
        <v>35.842392000000004</v>
      </c>
      <c r="AR58" s="17">
        <v>1.6</v>
      </c>
      <c r="AS58" s="17"/>
      <c r="AT58" s="117">
        <f>AT57+AL58-AS58</f>
        <v>1116.7400000000007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>SUM(D56:D58)</f>
        <v>42270</v>
      </c>
      <c r="E59" s="50"/>
      <c r="F59" s="50">
        <f>SUM(F56:F58)</f>
        <v>48241</v>
      </c>
      <c r="G59" s="51"/>
      <c r="H59" s="51"/>
      <c r="I59" s="50">
        <f>SUM(I56:I58)</f>
        <v>49374</v>
      </c>
      <c r="J59" s="51"/>
      <c r="K59" s="50">
        <f>SUM(K56:K58)</f>
        <v>47999</v>
      </c>
      <c r="L59" s="20">
        <f>IF(K59&gt;0,(K56*L56+K57*L57+K58*L58)/K59,0)</f>
        <v>7.5326527635992416E-2</v>
      </c>
      <c r="M59" s="51">
        <f>M56+M57+M58</f>
        <v>44383</v>
      </c>
      <c r="N59" s="52">
        <f>IF(M59&gt;0,O59/M59,0)</f>
        <v>0.5434834959331275</v>
      </c>
      <c r="O59" s="53">
        <f>O56+O57+O58</f>
        <v>24121.428</v>
      </c>
      <c r="P59" s="20">
        <f>IF(M59&gt;0,Q59/M59,0)</f>
        <v>0.31889953360520923</v>
      </c>
      <c r="Q59" s="53">
        <f>Q56+Q57+Q58</f>
        <v>14153.718000000001</v>
      </c>
      <c r="R59" s="20">
        <f>IF(M59&gt;0,T59/M59,0)</f>
        <v>0.13761697046166324</v>
      </c>
      <c r="S59" s="136"/>
      <c r="T59" s="53">
        <f>T56+T57+T58</f>
        <v>6107.8539999999994</v>
      </c>
      <c r="U59" s="20">
        <f>IF(M59&gt;0,V59/M59,0)</f>
        <v>0.23064871685104657</v>
      </c>
      <c r="V59" s="53">
        <f>V56+V57+V58</f>
        <v>10236.882</v>
      </c>
      <c r="W59" s="20">
        <f>IF(M59&gt;0,X59/M59,0)</f>
        <v>0.49970914539350653</v>
      </c>
      <c r="X59" s="53">
        <f>X56+X57+X58</f>
        <v>22178.591</v>
      </c>
      <c r="Y59" s="20">
        <f>IF(M59&gt;0,Z59/M59,0)</f>
        <v>0.42000000000000004</v>
      </c>
      <c r="Z59" s="53">
        <f>Z56+Z57+Z58</f>
        <v>18640.86</v>
      </c>
      <c r="AA59" s="152">
        <f>IF(M59&gt;0,AB59/M59,0)</f>
        <v>2.6694718698600816E-3</v>
      </c>
      <c r="AB59" s="55">
        <f>SUM(AB56:AB58)</f>
        <v>118.47917000000001</v>
      </c>
      <c r="AC59" s="54">
        <f>IF(M59&gt;0,AD59/M59,0)</f>
        <v>2.8000666922019693E-3</v>
      </c>
      <c r="AD59" s="55">
        <f>SUM(AD56:AD58)</f>
        <v>124.27536000000001</v>
      </c>
      <c r="AE59" s="54">
        <f>IF(M59&gt;0,(AE56*M56+AE57*M57+AE58*M58)/M59,0)</f>
        <v>2.7955145528693421E-3</v>
      </c>
      <c r="AF59" s="54">
        <f>IF(K59&gt;0,(K56*AF56+K57*AF57+K58*AF58)/K59,0)</f>
        <v>3.5E-4</v>
      </c>
      <c r="AG59" s="51">
        <f>SUM(AG56:AG58)</f>
        <v>15.534049999999999</v>
      </c>
      <c r="AH59" s="52">
        <f>IF(K59&gt;0,(K56*AH56+K57*AH57+K58*AH58)/K59,0)</f>
        <v>0.21412584220504596</v>
      </c>
      <c r="AI59" s="57">
        <f>SUM(AI56:AI58)</f>
        <v>102.10661720000002</v>
      </c>
      <c r="AJ59" s="52">
        <f>IF(AND(AD59&gt;0),((AD56*AJ56+AD57*AJ57+AD58*AJ58)/AD59),0)</f>
        <v>0.87643553877722624</v>
      </c>
      <c r="AK59" s="56">
        <f t="shared" si="1"/>
        <v>0.87614729205919084</v>
      </c>
      <c r="AL59" s="50">
        <f>SUM(AL56:AL58)</f>
        <v>520</v>
      </c>
      <c r="AM59" s="20">
        <f>IF(AL59&gt;0,(AM56*AL56+AM57*AL57+AM58*AL58)/AL59,0)</f>
        <v>8.3023076923076922E-2</v>
      </c>
      <c r="AN59" s="52">
        <f>IF(K59&gt;0,(AN56*K56+AN57*K57+AN58*K58)/K59,0)</f>
        <v>0.22751052938602889</v>
      </c>
      <c r="AO59" s="136">
        <f>IF(L59&gt;0,(AO56*K56+AO57*K57+AO58*K58)/K59,0)</f>
        <v>0.23070239171649409</v>
      </c>
      <c r="AP59" s="57">
        <f>SUM(AP56:AP58)</f>
        <v>108.53927240000002</v>
      </c>
      <c r="AQ59" s="137">
        <f>SUM(AQ56:AQ58)</f>
        <v>110.03520200000001</v>
      </c>
      <c r="AR59" s="55"/>
      <c r="AS59" s="55">
        <f>SUM(AS56:AS58)</f>
        <v>1034.7</v>
      </c>
      <c r="AT59" s="102"/>
      <c r="AU59" s="103">
        <f>AT58</f>
        <v>1116.7400000000007</v>
      </c>
      <c r="AV59" s="50">
        <f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45" t="s">
        <v>52</v>
      </c>
      <c r="D60" s="11">
        <v>5845</v>
      </c>
      <c r="E60" s="11">
        <v>3</v>
      </c>
      <c r="F60" s="11">
        <v>11232</v>
      </c>
      <c r="G60" s="12">
        <v>0.2</v>
      </c>
      <c r="H60" s="12">
        <v>3.8</v>
      </c>
      <c r="I60" s="11">
        <v>11755</v>
      </c>
      <c r="J60" s="12">
        <v>4.3</v>
      </c>
      <c r="K60" s="11">
        <v>16160</v>
      </c>
      <c r="L60" s="13">
        <v>7.6999999999999999E-2</v>
      </c>
      <c r="M60" s="23">
        <f>ROUND(K60*(1-L60),0)</f>
        <v>14916</v>
      </c>
      <c r="N60" s="14">
        <v>0.47899999999999998</v>
      </c>
      <c r="O60" s="24">
        <f>M60*N60</f>
        <v>7144.7640000000001</v>
      </c>
      <c r="P60" s="13">
        <v>0.437</v>
      </c>
      <c r="Q60" s="24">
        <f>M60*P60</f>
        <v>6518.2920000000004</v>
      </c>
      <c r="R60" s="15">
        <v>8.4000000000000005E-2</v>
      </c>
      <c r="S60" s="143">
        <v>0.2505</v>
      </c>
      <c r="T60" s="24">
        <f>M60*R60</f>
        <v>1252.9440000000002</v>
      </c>
      <c r="U60" s="25">
        <v>0.22600000000000001</v>
      </c>
      <c r="V60" s="24">
        <f>M60*U60</f>
        <v>3371.0160000000001</v>
      </c>
      <c r="W60" s="15">
        <v>0.50900000000000001</v>
      </c>
      <c r="X60" s="24">
        <f>M60*W60</f>
        <v>7592.2439999999997</v>
      </c>
      <c r="Y60" s="15">
        <v>0.42</v>
      </c>
      <c r="Z60" s="24">
        <f>Y60*M60</f>
        <v>6264.7199999999993</v>
      </c>
      <c r="AA60" s="145">
        <v>2.5999999999999999E-3</v>
      </c>
      <c r="AB60" s="18">
        <f>M60*AA60</f>
        <v>38.781599999999997</v>
      </c>
      <c r="AC60" s="16">
        <v>2.6700000000000001E-3</v>
      </c>
      <c r="AD60" s="17">
        <f>M60*AC60</f>
        <v>39.825720000000004</v>
      </c>
      <c r="AE60" s="26">
        <f>IF(M60&gt;0,(AG60+AP60)/M60,0)</f>
        <v>2.7834116385089835E-3</v>
      </c>
      <c r="AF60" s="16">
        <v>3.5E-4</v>
      </c>
      <c r="AG60" s="23">
        <f>AF60*M60</f>
        <v>5.2206000000000001</v>
      </c>
      <c r="AH60" s="114">
        <v>0.214</v>
      </c>
      <c r="AI60" s="29">
        <f>AL60*(1-AM60)*AH60</f>
        <v>33.25132</v>
      </c>
      <c r="AJ60" s="27">
        <f>IF(AND(AH60&gt;0,AF60&gt;0,AC60&gt;0),((AC60-AF60)*AH60)/((AH60-AF60)*AC60),0)</f>
        <v>0.87033730654374519</v>
      </c>
      <c r="AK60" s="59">
        <f t="shared" si="1"/>
        <v>0.87556688573428243</v>
      </c>
      <c r="AL60" s="11">
        <v>170</v>
      </c>
      <c r="AM60" s="13">
        <v>8.5999999999999993E-2</v>
      </c>
      <c r="AN60" s="14">
        <v>0.2336</v>
      </c>
      <c r="AO60" s="130">
        <v>0.23569999999999999</v>
      </c>
      <c r="AP60" s="29">
        <f>AL60*(1-AM60)*AN60</f>
        <v>36.296768</v>
      </c>
      <c r="AQ60" s="131">
        <f>AL60*(1-AM60)*AO60</f>
        <v>36.623065999999994</v>
      </c>
      <c r="AR60" s="18">
        <v>1.58</v>
      </c>
      <c r="AS60" s="18">
        <v>1007.48</v>
      </c>
      <c r="AT60" s="98">
        <f>AT58+AL60-AS60+AU60</f>
        <v>309.22000000000065</v>
      </c>
      <c r="AU60" s="99">
        <v>29.96</v>
      </c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45" t="s">
        <v>50</v>
      </c>
      <c r="D61" s="33">
        <v>18258</v>
      </c>
      <c r="E61" s="33">
        <v>8</v>
      </c>
      <c r="F61" s="33">
        <v>18565</v>
      </c>
      <c r="G61" s="34">
        <v>0.6</v>
      </c>
      <c r="H61" s="34">
        <v>3.2</v>
      </c>
      <c r="I61" s="33">
        <v>18844</v>
      </c>
      <c r="J61" s="34">
        <v>3.8</v>
      </c>
      <c r="K61" s="33">
        <v>16324</v>
      </c>
      <c r="L61" s="35">
        <v>7.4999999999999997E-2</v>
      </c>
      <c r="M61" s="36">
        <f>ROUND(K61*(1-L61),0)</f>
        <v>15100</v>
      </c>
      <c r="N61" s="37">
        <v>0.45100000000000001</v>
      </c>
      <c r="O61" s="24">
        <f>M61*N61</f>
        <v>6810.1</v>
      </c>
      <c r="P61" s="35">
        <v>0.502</v>
      </c>
      <c r="Q61" s="24">
        <f>M61*P61</f>
        <v>7580.2</v>
      </c>
      <c r="R61" s="38">
        <v>4.7E-2</v>
      </c>
      <c r="S61" s="134">
        <v>0.23180000000000001</v>
      </c>
      <c r="T61" s="24">
        <f>M61*R61</f>
        <v>709.7</v>
      </c>
      <c r="U61" s="27">
        <v>0.20699999999999999</v>
      </c>
      <c r="V61" s="24">
        <f>M61*U61</f>
        <v>3125.7</v>
      </c>
      <c r="W61" s="38">
        <v>0.52100000000000002</v>
      </c>
      <c r="X61" s="24">
        <f>M61*W61</f>
        <v>7867.1</v>
      </c>
      <c r="Y61" s="38">
        <v>0.4</v>
      </c>
      <c r="Z61" s="24">
        <f>Y61*M61</f>
        <v>6040</v>
      </c>
      <c r="AA61" s="146">
        <v>2.63E-3</v>
      </c>
      <c r="AB61" s="18">
        <f>M61*AA61</f>
        <v>39.713000000000001</v>
      </c>
      <c r="AC61" s="39">
        <v>2.6800000000000001E-3</v>
      </c>
      <c r="AD61" s="17">
        <f>M61*AC61</f>
        <v>40.468000000000004</v>
      </c>
      <c r="AE61" s="26">
        <f>IF(M61&gt;0,(AG61+AP61)/M61,0)</f>
        <v>2.5346542781456956E-3</v>
      </c>
      <c r="AF61" s="39">
        <v>3.4000000000000002E-4</v>
      </c>
      <c r="AG61" s="36">
        <f>AF61*M61</f>
        <v>5.1340000000000003</v>
      </c>
      <c r="AH61" s="27">
        <v>0.21149999999999999</v>
      </c>
      <c r="AI61" s="40">
        <f>AL61*(1-AM61)*AH61</f>
        <v>32.388898500000003</v>
      </c>
      <c r="AJ61" s="27">
        <f>IF(AND(AH61&gt;0,AF61&gt;0,AC61&gt;0),((AC61-AF61)*AH61)/((AH61-AF61)*AC61),0)</f>
        <v>0.87454020859898274</v>
      </c>
      <c r="AK61" s="28">
        <f t="shared" si="1"/>
        <v>0.86722196639151783</v>
      </c>
      <c r="AL61" s="33">
        <v>167</v>
      </c>
      <c r="AM61" s="35">
        <v>8.3000000000000004E-2</v>
      </c>
      <c r="AN61" s="37">
        <v>0.21640000000000001</v>
      </c>
      <c r="AO61" s="132">
        <v>0.2225</v>
      </c>
      <c r="AP61" s="40">
        <f>AL61*(1-AM61)*AN61</f>
        <v>33.139279600000002</v>
      </c>
      <c r="AQ61" s="133">
        <f>AL61*(1-AM61)*AO61</f>
        <v>34.073427500000001</v>
      </c>
      <c r="AR61" s="41">
        <v>1.6</v>
      </c>
      <c r="AS61" s="41"/>
      <c r="AT61" s="117">
        <f>AT60+AL61-AS61</f>
        <v>476.22000000000065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45" t="s">
        <v>51</v>
      </c>
      <c r="D62" s="42">
        <v>18747</v>
      </c>
      <c r="E62" s="42">
        <v>5</v>
      </c>
      <c r="F62" s="42">
        <v>18193</v>
      </c>
      <c r="G62" s="36">
        <v>0.5</v>
      </c>
      <c r="H62" s="36">
        <v>4.9000000000000004</v>
      </c>
      <c r="I62" s="42">
        <v>19013</v>
      </c>
      <c r="J62" s="36">
        <v>2.9</v>
      </c>
      <c r="K62" s="42">
        <v>16244</v>
      </c>
      <c r="L62" s="38">
        <v>7.2999999999999995E-2</v>
      </c>
      <c r="M62" s="36">
        <f>ROUND(K62*(1-L62),0)</f>
        <v>15058</v>
      </c>
      <c r="N62" s="27">
        <v>0.58099999999999996</v>
      </c>
      <c r="O62" s="24">
        <f>M62*N62</f>
        <v>8748.6980000000003</v>
      </c>
      <c r="P62" s="38">
        <v>0.32100000000000001</v>
      </c>
      <c r="Q62" s="24">
        <f>M62*P62</f>
        <v>4833.6180000000004</v>
      </c>
      <c r="R62" s="38">
        <v>9.8000000000000004E-2</v>
      </c>
      <c r="S62" s="134">
        <v>0.2462</v>
      </c>
      <c r="T62" s="24">
        <f>M62*R62</f>
        <v>1475.684</v>
      </c>
      <c r="U62" s="27">
        <v>0.218</v>
      </c>
      <c r="V62" s="24">
        <f>M62*U62</f>
        <v>3282.6439999999998</v>
      </c>
      <c r="W62" s="38">
        <v>0.51800000000000002</v>
      </c>
      <c r="X62" s="24">
        <f>M62*W62</f>
        <v>7800.0439999999999</v>
      </c>
      <c r="Y62" s="38">
        <v>0.4</v>
      </c>
      <c r="Z62" s="24">
        <f>Y62*M62</f>
        <v>6023.2000000000007</v>
      </c>
      <c r="AA62" s="147">
        <v>2.6800000000000001E-3</v>
      </c>
      <c r="AB62" s="148">
        <f>M62*AA62</f>
        <v>40.355440000000002</v>
      </c>
      <c r="AC62" s="46">
        <v>2.7299999999999998E-3</v>
      </c>
      <c r="AD62" s="17">
        <f>M62*AC62</f>
        <v>41.108339999999998</v>
      </c>
      <c r="AE62" s="26">
        <f>IF(M62&gt;0,(AG62+AP62)/M62,0)</f>
        <v>2.6736532075972903E-3</v>
      </c>
      <c r="AF62" s="46">
        <v>3.5E-4</v>
      </c>
      <c r="AG62" s="36">
        <f>AF62*M62</f>
        <v>5.2702999999999998</v>
      </c>
      <c r="AH62" s="27">
        <v>0.20760000000000001</v>
      </c>
      <c r="AI62" s="40">
        <f>AL62*(1-AM62)*AH62</f>
        <v>33.350940000000001</v>
      </c>
      <c r="AJ62" s="27">
        <f>IF(AND(AH62&gt;0,AF62&gt;0,AC62&gt;0),((AC62-AF62)*AH62)/((AH62-AF62)*AC62),0)</f>
        <v>0.87326714298970021</v>
      </c>
      <c r="AK62" s="28">
        <f t="shared" si="1"/>
        <v>0.87049183223491533</v>
      </c>
      <c r="AL62" s="42">
        <v>175</v>
      </c>
      <c r="AM62" s="38">
        <v>8.2000000000000003E-2</v>
      </c>
      <c r="AN62" s="27">
        <v>0.21779999999999999</v>
      </c>
      <c r="AO62" s="134">
        <v>0.22520000000000001</v>
      </c>
      <c r="AP62" s="40">
        <f>AL62*(1-AM62)*AN62</f>
        <v>34.989570000000001</v>
      </c>
      <c r="AQ62" s="135">
        <f>AL62*(1-AM62)*AO62</f>
        <v>36.178380000000004</v>
      </c>
      <c r="AR62" s="17">
        <v>1.55</v>
      </c>
      <c r="AS62" s="17"/>
      <c r="AT62" s="117">
        <f>AT61+AL62-AS62</f>
        <v>651.22000000000071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>SUM(D60:D62)</f>
        <v>42850</v>
      </c>
      <c r="E63" s="50"/>
      <c r="F63" s="50">
        <f>SUM(F60:F62)</f>
        <v>47990</v>
      </c>
      <c r="G63" s="51"/>
      <c r="H63" s="51"/>
      <c r="I63" s="50">
        <f>SUM(I60:I62)</f>
        <v>49612</v>
      </c>
      <c r="J63" s="51"/>
      <c r="K63" s="50">
        <f>SUM(K60:K62)</f>
        <v>48728</v>
      </c>
      <c r="L63" s="20">
        <f>IF(K63&gt;0,(K60*L60+K61*L61+K62*L62)/K63,0)</f>
        <v>7.4996552290264321E-2</v>
      </c>
      <c r="M63" s="51">
        <f>M60+M61+M62</f>
        <v>45074</v>
      </c>
      <c r="N63" s="52">
        <f>IF(M63&gt;0,O63/M63,0)</f>
        <v>0.50369530106047833</v>
      </c>
      <c r="O63" s="53">
        <f>O60+O61+O62</f>
        <v>22703.562000000002</v>
      </c>
      <c r="P63" s="20">
        <f>IF(M63&gt;0,Q63/M63,0)</f>
        <v>0.42002285131117717</v>
      </c>
      <c r="Q63" s="53">
        <f>Q60+Q61+Q62</f>
        <v>18932.11</v>
      </c>
      <c r="R63" s="20">
        <f>IF(M63&gt;0,T63/M63,0)</f>
        <v>7.6281847628344515E-2</v>
      </c>
      <c r="S63" s="136"/>
      <c r="T63" s="53">
        <f>T60+T61+T62</f>
        <v>3438.3280000000004</v>
      </c>
      <c r="U63" s="20">
        <f>IF(M63&gt;0,V63/M63,0)</f>
        <v>0.21696232861516618</v>
      </c>
      <c r="V63" s="53">
        <f>V60+V61+V62</f>
        <v>9779.36</v>
      </c>
      <c r="W63" s="20">
        <f>IF(M63&gt;0,X63/M63,0)</f>
        <v>0.51602671162976432</v>
      </c>
      <c r="X63" s="53">
        <f>X60+X61+X62</f>
        <v>23259.387999999999</v>
      </c>
      <c r="Y63" s="20">
        <f>IF(M63&gt;0,Z63/M63,0)</f>
        <v>0.40661844966055816</v>
      </c>
      <c r="Z63" s="53">
        <f>Z60+Z61+Z62</f>
        <v>18327.919999999998</v>
      </c>
      <c r="AA63" s="152">
        <f>IF(M63&gt;0,AB63/M63,0)</f>
        <v>2.6367759684075075E-3</v>
      </c>
      <c r="AB63" s="55">
        <f>SUM(AB60:AB62)</f>
        <v>118.85003999999999</v>
      </c>
      <c r="AC63" s="54">
        <f>IF(M63&gt;0,AD63/M63,0)</f>
        <v>2.6933944180680658E-3</v>
      </c>
      <c r="AD63" s="55">
        <f>SUM(AD60:AD62)</f>
        <v>121.40206000000001</v>
      </c>
      <c r="AE63" s="54">
        <f>IF(M63&gt;0,(AE60*M60+AE61*M61+AE62*M62)/M63,0)</f>
        <v>2.663409451124817E-3</v>
      </c>
      <c r="AF63" s="54">
        <f>IF(K63&gt;0,(K60*AF60+K61*AF61+K62*AF62)/K63,0)</f>
        <v>3.4664997537350184E-4</v>
      </c>
      <c r="AG63" s="51">
        <f>SUM(AG60:AG62)</f>
        <v>15.6249</v>
      </c>
      <c r="AH63" s="52">
        <f>IF(K63&gt;0,(K60*AH60+K61*AH61+K62*AH62)/K63,0)</f>
        <v>0.21102898538827777</v>
      </c>
      <c r="AI63" s="57">
        <f>SUM(AI60:AI62)</f>
        <v>98.991158500000012</v>
      </c>
      <c r="AJ63" s="52">
        <f>IF(AND(AD63&gt;0),((AD60*AJ60+AD61*AJ61+AD62*AJ62)/AD63),0)</f>
        <v>0.8727303775767743</v>
      </c>
      <c r="AK63" s="56">
        <f t="shared" si="1"/>
        <v>0.87120416773876563</v>
      </c>
      <c r="AL63" s="50">
        <f>SUM(AL60:AL62)</f>
        <v>512</v>
      </c>
      <c r="AM63" s="20">
        <f>IF(AL63&gt;0,(AM60*AL60+AM61*AL61+AM62*AL62)/AL63,0)</f>
        <v>8.3654296875000006E-2</v>
      </c>
      <c r="AN63" s="52">
        <f>IF(K63&gt;0,(AN60*K60+AN61*K61+AN62*K62)/K63,0)</f>
        <v>0.22257085864390086</v>
      </c>
      <c r="AO63" s="136">
        <f>IF(L63&gt;0,(AO60*K60+AO61*K61+AO62*K62)/K63,0)</f>
        <v>0.22777768018387787</v>
      </c>
      <c r="AP63" s="57">
        <f>SUM(AP60:AP62)</f>
        <v>104.4256176</v>
      </c>
      <c r="AQ63" s="137">
        <f>SUM(AQ60:AQ62)</f>
        <v>106.87487350000001</v>
      </c>
      <c r="AR63" s="55"/>
      <c r="AS63" s="55">
        <f>SUM(AS60:AS62)</f>
        <v>1007.48</v>
      </c>
      <c r="AT63" s="102"/>
      <c r="AU63" s="103">
        <f>AT62</f>
        <v>651.22000000000071</v>
      </c>
      <c r="AV63" s="50">
        <f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45" t="s">
        <v>52</v>
      </c>
      <c r="D64" s="11">
        <v>5023</v>
      </c>
      <c r="E64" s="11">
        <v>5</v>
      </c>
      <c r="F64" s="11">
        <v>12690</v>
      </c>
      <c r="G64" s="12">
        <v>0.4</v>
      </c>
      <c r="H64" s="12">
        <v>4</v>
      </c>
      <c r="I64" s="11">
        <v>13500</v>
      </c>
      <c r="J64" s="12">
        <v>3.9</v>
      </c>
      <c r="K64" s="11">
        <v>16001</v>
      </c>
      <c r="L64" s="13">
        <v>8.4000000000000005E-2</v>
      </c>
      <c r="M64" s="23">
        <f>ROUND(K64*(1-L64),0)</f>
        <v>14657</v>
      </c>
      <c r="N64" s="14">
        <v>0.47899999999999998</v>
      </c>
      <c r="O64" s="24">
        <f>M64*N64</f>
        <v>7020.7029999999995</v>
      </c>
      <c r="P64" s="13">
        <v>0.48899999999999999</v>
      </c>
      <c r="Q64" s="24">
        <f>M64*P64</f>
        <v>7167.2730000000001</v>
      </c>
      <c r="R64" s="15">
        <v>3.2000000000000001E-2</v>
      </c>
      <c r="S64" s="143">
        <v>0.2535</v>
      </c>
      <c r="T64" s="24">
        <f>M64*R64</f>
        <v>469.024</v>
      </c>
      <c r="U64" s="25">
        <v>0.22600000000000001</v>
      </c>
      <c r="V64" s="24">
        <f>M64*U64</f>
        <v>3312.482</v>
      </c>
      <c r="W64" s="15">
        <v>0.51</v>
      </c>
      <c r="X64" s="24">
        <f>M64*W64</f>
        <v>7475.07</v>
      </c>
      <c r="Y64" s="15">
        <v>0.4</v>
      </c>
      <c r="Z64" s="24">
        <f>Y64*M64</f>
        <v>5862.8</v>
      </c>
      <c r="AA64" s="145">
        <v>2.7499999999999998E-3</v>
      </c>
      <c r="AB64" s="18">
        <f>M64*AA64</f>
        <v>40.306750000000001</v>
      </c>
      <c r="AC64" s="16">
        <v>2.7100000000000002E-3</v>
      </c>
      <c r="AD64" s="17">
        <f>M64*AC64</f>
        <v>39.720470000000006</v>
      </c>
      <c r="AE64" s="26">
        <f>IF(M64&gt;0,(AG64+AP64)/M64,0)</f>
        <v>2.709585590502832E-3</v>
      </c>
      <c r="AF64" s="16">
        <v>2.9999999999999997E-4</v>
      </c>
      <c r="AG64" s="23">
        <f>AF64*M64</f>
        <v>4.3971</v>
      </c>
      <c r="AH64" s="114">
        <v>0.219</v>
      </c>
      <c r="AI64" s="29">
        <f>AL64*(1-AM64)*AH64</f>
        <v>33.701472000000003</v>
      </c>
      <c r="AJ64" s="27">
        <f>IF(AND(AH64&gt;0,AF64&gt;0,AC64&gt;0),((AC64-AF64)*AH64)/((AH64-AF64)*AC64),0)</f>
        <v>0.89051878173102739</v>
      </c>
      <c r="AK64" s="59">
        <f t="shared" si="1"/>
        <v>0.89044594376369557</v>
      </c>
      <c r="AL64" s="11">
        <v>168</v>
      </c>
      <c r="AM64" s="13">
        <v>8.4000000000000005E-2</v>
      </c>
      <c r="AN64" s="14">
        <v>0.22950000000000001</v>
      </c>
      <c r="AO64" s="130">
        <v>0.2316</v>
      </c>
      <c r="AP64" s="29">
        <f>AL64*(1-AM64)*AN64</f>
        <v>35.317296000000006</v>
      </c>
      <c r="AQ64" s="131">
        <f>AL64*(1-AM64)*AO64</f>
        <v>35.6404608</v>
      </c>
      <c r="AR64" s="18">
        <v>1.58</v>
      </c>
      <c r="AS64" s="18">
        <v>505.9</v>
      </c>
      <c r="AT64" s="98">
        <f>AT62+AL64-AS64+AU64</f>
        <v>325.64000000000073</v>
      </c>
      <c r="AU64" s="99">
        <v>12.32</v>
      </c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10" t="s">
        <v>49</v>
      </c>
      <c r="D65" s="33">
        <v>17600</v>
      </c>
      <c r="E65" s="33">
        <v>10</v>
      </c>
      <c r="F65" s="33">
        <v>17952</v>
      </c>
      <c r="G65" s="34">
        <v>0.3</v>
      </c>
      <c r="H65" s="34">
        <v>4.8</v>
      </c>
      <c r="I65" s="33">
        <v>17950</v>
      </c>
      <c r="J65" s="34">
        <v>3.6</v>
      </c>
      <c r="K65" s="33">
        <v>16218</v>
      </c>
      <c r="L65" s="35">
        <v>8.5000000000000006E-2</v>
      </c>
      <c r="M65" s="36">
        <f>ROUND(K65*(1-L65),0)</f>
        <v>14839</v>
      </c>
      <c r="N65" s="37">
        <v>0.6</v>
      </c>
      <c r="O65" s="24">
        <f>M65*N65</f>
        <v>8903.4</v>
      </c>
      <c r="P65" s="35">
        <v>0.29799999999999999</v>
      </c>
      <c r="Q65" s="24">
        <f>M65*P65</f>
        <v>4422.0219999999999</v>
      </c>
      <c r="R65" s="38">
        <v>0.10199999999999999</v>
      </c>
      <c r="S65" s="134">
        <v>0.26350000000000001</v>
      </c>
      <c r="T65" s="24">
        <f>M65*R65</f>
        <v>1513.578</v>
      </c>
      <c r="U65" s="27">
        <v>0.23</v>
      </c>
      <c r="V65" s="24">
        <f>M65*U65</f>
        <v>3412.9700000000003</v>
      </c>
      <c r="W65" s="38">
        <v>0.51100000000000001</v>
      </c>
      <c r="X65" s="24">
        <f>M65*W65</f>
        <v>7582.7290000000003</v>
      </c>
      <c r="Y65" s="38">
        <v>0.4</v>
      </c>
      <c r="Z65" s="24">
        <f>Y65*M65</f>
        <v>5935.6</v>
      </c>
      <c r="AA65" s="146">
        <v>2.66E-3</v>
      </c>
      <c r="AB65" s="18">
        <f>M65*AA65</f>
        <v>39.471740000000004</v>
      </c>
      <c r="AC65" s="39">
        <v>2.65E-3</v>
      </c>
      <c r="AD65" s="17">
        <f>M65*AC65</f>
        <v>39.323349999999998</v>
      </c>
      <c r="AE65" s="26">
        <f>IF(M65&gt;0,(AG65+AP65)/M65,0)</f>
        <v>2.6702968394096637E-3</v>
      </c>
      <c r="AF65" s="39">
        <v>3.6000000000000002E-4</v>
      </c>
      <c r="AG65" s="36">
        <f>AF65*M65</f>
        <v>5.3420399999999999</v>
      </c>
      <c r="AH65" s="27">
        <v>0.21</v>
      </c>
      <c r="AI65" s="40">
        <f>AL65*(1-AM65)*AH65</f>
        <v>32.053980000000003</v>
      </c>
      <c r="AJ65" s="27">
        <f>IF(AND(AH65&gt;0,AF65&gt;0,AC65&gt;0),((AC65-AF65)*AH65)/((AH65-AF65)*AC65),0)</f>
        <v>0.86563488892008944</v>
      </c>
      <c r="AK65" s="28">
        <f t="shared" si="1"/>
        <v>0.86657251298422799</v>
      </c>
      <c r="AL65" s="33">
        <v>167</v>
      </c>
      <c r="AM65" s="35">
        <v>8.5999999999999993E-2</v>
      </c>
      <c r="AN65" s="37">
        <v>0.22459999999999999</v>
      </c>
      <c r="AO65" s="132">
        <v>0.2319</v>
      </c>
      <c r="AP65" s="40">
        <f>AL65*(1-AM65)*AN65</f>
        <v>34.282494800000002</v>
      </c>
      <c r="AQ65" s="133">
        <f>AL65*(1-AM65)*AO65</f>
        <v>35.396752200000002</v>
      </c>
      <c r="AR65" s="41">
        <v>1.6</v>
      </c>
      <c r="AS65" s="41"/>
      <c r="AT65" s="117">
        <f>AT64+AL65-AS65</f>
        <v>492.64000000000073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45" t="s">
        <v>48</v>
      </c>
      <c r="D66" s="42">
        <v>18877</v>
      </c>
      <c r="E66" s="42">
        <v>6</v>
      </c>
      <c r="F66" s="42">
        <v>16554</v>
      </c>
      <c r="G66" s="36">
        <v>0.7</v>
      </c>
      <c r="H66" s="36">
        <v>4.8</v>
      </c>
      <c r="I66" s="42">
        <v>17261</v>
      </c>
      <c r="J66" s="36">
        <v>3.6</v>
      </c>
      <c r="K66" s="42">
        <v>16152</v>
      </c>
      <c r="L66" s="38">
        <v>7.8E-2</v>
      </c>
      <c r="M66" s="36">
        <f>ROUND(K66*(1-L66),0)</f>
        <v>14892</v>
      </c>
      <c r="N66" s="27">
        <v>0.60399999999999998</v>
      </c>
      <c r="O66" s="24">
        <f>M66*N66</f>
        <v>8994.768</v>
      </c>
      <c r="P66" s="38">
        <v>0.31900000000000001</v>
      </c>
      <c r="Q66" s="24">
        <f>M66*P66</f>
        <v>4750.5479999999998</v>
      </c>
      <c r="R66" s="38">
        <v>7.6999999999999999E-2</v>
      </c>
      <c r="S66" s="134">
        <v>0.23469999999999999</v>
      </c>
      <c r="T66" s="24">
        <f>M66*R66</f>
        <v>1146.684</v>
      </c>
      <c r="U66" s="27">
        <v>0.23899999999999999</v>
      </c>
      <c r="V66" s="24">
        <f>M66*U66</f>
        <v>3559.1879999999996</v>
      </c>
      <c r="W66" s="38">
        <v>0.495</v>
      </c>
      <c r="X66" s="24">
        <f>M66*W66</f>
        <v>7371.54</v>
      </c>
      <c r="Y66" s="38">
        <v>0.41</v>
      </c>
      <c r="Z66" s="24">
        <f>Y66*M66</f>
        <v>6105.7199999999993</v>
      </c>
      <c r="AA66" s="147">
        <v>2.64E-3</v>
      </c>
      <c r="AB66" s="148">
        <f>M66*AA66</f>
        <v>39.314880000000002</v>
      </c>
      <c r="AC66" s="46">
        <v>2.66E-3</v>
      </c>
      <c r="AD66" s="17">
        <f>M66*AC66</f>
        <v>39.612720000000003</v>
      </c>
      <c r="AE66" s="26">
        <f>IF(M66&gt;0,(AG66+AP66)/M66,0)</f>
        <v>2.5751755842062852E-3</v>
      </c>
      <c r="AF66" s="46">
        <v>3.4000000000000002E-4</v>
      </c>
      <c r="AG66" s="36">
        <f>AF66*M66</f>
        <v>5.0632800000000007</v>
      </c>
      <c r="AH66" s="27">
        <v>0.2097</v>
      </c>
      <c r="AI66" s="40">
        <f>AL66*(1-AM66)*AH66</f>
        <v>33.349849200000001</v>
      </c>
      <c r="AJ66" s="27">
        <f>IF(AND(AH66&gt;0,AF66&gt;0,AC66&gt;0),((AC66-AF66)*AH66)/((AH66-AF66)*AC66),0)</f>
        <v>0.87359686951425186</v>
      </c>
      <c r="AK66" s="28">
        <f t="shared" si="1"/>
        <v>0.86938244708243573</v>
      </c>
      <c r="AL66" s="42">
        <v>174</v>
      </c>
      <c r="AM66" s="38">
        <v>8.5999999999999993E-2</v>
      </c>
      <c r="AN66" s="27">
        <v>0.20930000000000001</v>
      </c>
      <c r="AO66" s="134">
        <v>0.21390000000000001</v>
      </c>
      <c r="AP66" s="40">
        <f>AL66*(1-AM66)*AN66</f>
        <v>33.286234800000003</v>
      </c>
      <c r="AQ66" s="135">
        <f>AL66*(1-AM66)*AO66</f>
        <v>34.017800399999999</v>
      </c>
      <c r="AR66" s="17">
        <v>1.6</v>
      </c>
      <c r="AS66" s="17"/>
      <c r="AT66" s="117">
        <f>AT65+AL66-AS66</f>
        <v>666.64000000000078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>SUM(D64:D66)</f>
        <v>41500</v>
      </c>
      <c r="E67" s="50"/>
      <c r="F67" s="50">
        <f>SUM(F64:F66)</f>
        <v>47196</v>
      </c>
      <c r="G67" s="51"/>
      <c r="H67" s="51"/>
      <c r="I67" s="50">
        <f>SUM(I64:I66)</f>
        <v>48711</v>
      </c>
      <c r="J67" s="51"/>
      <c r="K67" s="50">
        <f>SUM(K64:K66)</f>
        <v>48371</v>
      </c>
      <c r="L67" s="20">
        <f>IF(K67&gt;0,(K64*L64+K65*L65+K66*L66)/K67,0)</f>
        <v>8.2331769035165703E-2</v>
      </c>
      <c r="M67" s="51">
        <f>M64+M65+M66</f>
        <v>44388</v>
      </c>
      <c r="N67" s="52">
        <f>IF(M67&gt;0,O67/M67,0)</f>
        <v>0.56138755970081999</v>
      </c>
      <c r="O67" s="53">
        <f>O64+O65+O66</f>
        <v>24918.870999999999</v>
      </c>
      <c r="P67" s="20">
        <f>IF(M67&gt;0,Q67/M67,0)</f>
        <v>0.36811397224475084</v>
      </c>
      <c r="Q67" s="53">
        <f>Q64+Q65+Q66</f>
        <v>16339.843000000001</v>
      </c>
      <c r="R67" s="20">
        <f>IF(M67&gt;0,T67/M67,0)</f>
        <v>7.0498468054429123E-2</v>
      </c>
      <c r="S67" s="136"/>
      <c r="T67" s="53">
        <f>T64+T65+T66</f>
        <v>3129.2860000000001</v>
      </c>
      <c r="U67" s="20">
        <f>IF(M67&gt;0,V67/M67,0)</f>
        <v>0.23169865729476433</v>
      </c>
      <c r="V67" s="53">
        <f>V64+V65+V66</f>
        <v>10284.64</v>
      </c>
      <c r="W67" s="20">
        <f>IF(M67&gt;0,X67/M67,0)</f>
        <v>0.50530186086329643</v>
      </c>
      <c r="X67" s="53">
        <f>X64+X65+X66</f>
        <v>22429.339</v>
      </c>
      <c r="Y67" s="20">
        <f>IF(M67&gt;0,Z67/M67,0)</f>
        <v>0.40335496080021632</v>
      </c>
      <c r="Z67" s="53">
        <f>Z64+Z65+Z66</f>
        <v>17904.120000000003</v>
      </c>
      <c r="AA67" s="152">
        <f>IF(M67&gt;0,AB67/M67,0)</f>
        <v>2.6830082454717494E-3</v>
      </c>
      <c r="AB67" s="55">
        <f>SUM(AB64:AB66)</f>
        <v>119.09337000000001</v>
      </c>
      <c r="AC67" s="54">
        <f>IF(M67&gt;0,AD67/M67,0)</f>
        <v>2.673167072181671E-3</v>
      </c>
      <c r="AD67" s="55">
        <f>SUM(AD64:AD66)</f>
        <v>118.65654000000001</v>
      </c>
      <c r="AE67" s="54">
        <f>IF(M67&gt;0,(AE64*M64+AE65*M65+AE66*M66)/M67,0)</f>
        <v>2.6513572497071287E-3</v>
      </c>
      <c r="AF67" s="54">
        <f>IF(K67&gt;0,(K64*AF64+K65*AF65+K66*AF66)/K67,0)</f>
        <v>3.3347377560935271E-4</v>
      </c>
      <c r="AG67" s="51">
        <f>SUM(AG64:AG66)</f>
        <v>14.80242</v>
      </c>
      <c r="AH67" s="52">
        <f>IF(K67&gt;0,(K64*AH64+K65*AH65+K66*AH66)/K67,0)</f>
        <v>0.21287700068222695</v>
      </c>
      <c r="AI67" s="57">
        <f>SUM(AI64:AI66)</f>
        <v>99.105301200000014</v>
      </c>
      <c r="AJ67" s="52">
        <f>IF(AND(AD67&gt;0),((AD64*AJ64+AD65*AJ65+AD66*AJ66)/AD67),0)</f>
        <v>0.87662286839262471</v>
      </c>
      <c r="AK67" s="56">
        <f t="shared" si="1"/>
        <v>0.87554572672191033</v>
      </c>
      <c r="AL67" s="50">
        <f>SUM(AL64:AL66)</f>
        <v>509</v>
      </c>
      <c r="AM67" s="20">
        <f>IF(AL67&gt;0,(AM64*AL64+AM65*AL65+AM66*AL66)/AL67,0)</f>
        <v>8.5339882121807459E-2</v>
      </c>
      <c r="AN67" s="52">
        <f>IF(K67&gt;0,(AN64*K64+AN65*K65+AN66*K66)/K67,0)</f>
        <v>0.22111194517376112</v>
      </c>
      <c r="AO67" s="136">
        <f>IF(L67&gt;0,(AO64*K64+AO65*K65+AO66*K66)/K67,0)</f>
        <v>0.22579021727894813</v>
      </c>
      <c r="AP67" s="57">
        <f>SUM(AP64:AP66)</f>
        <v>102.88602560000001</v>
      </c>
      <c r="AQ67" s="137">
        <f>SUM(AQ64:AQ66)</f>
        <v>105.05501340000001</v>
      </c>
      <c r="AR67" s="55"/>
      <c r="AS67" s="55">
        <f>SUM(AS64:AS66)</f>
        <v>505.9</v>
      </c>
      <c r="AT67" s="102"/>
      <c r="AU67" s="103">
        <f>AT66</f>
        <v>666.64000000000078</v>
      </c>
      <c r="AV67" s="50">
        <f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45" t="s">
        <v>52</v>
      </c>
      <c r="D68" s="11">
        <v>17169</v>
      </c>
      <c r="E68" s="11">
        <v>3</v>
      </c>
      <c r="F68" s="11">
        <v>16608</v>
      </c>
      <c r="G68" s="12">
        <v>0.6</v>
      </c>
      <c r="H68" s="12">
        <v>6</v>
      </c>
      <c r="I68" s="11">
        <v>16748</v>
      </c>
      <c r="J68" s="12">
        <v>3</v>
      </c>
      <c r="K68" s="11">
        <v>15972</v>
      </c>
      <c r="L68" s="13">
        <v>6.3E-2</v>
      </c>
      <c r="M68" s="23">
        <f>ROUND(K68*(1-L68),0)</f>
        <v>14966</v>
      </c>
      <c r="N68" s="14">
        <v>0.63400000000000001</v>
      </c>
      <c r="O68" s="24">
        <f>M68*N68</f>
        <v>9488.4439999999995</v>
      </c>
      <c r="P68" s="13">
        <v>0.32300000000000001</v>
      </c>
      <c r="Q68" s="24">
        <f>M68*P68</f>
        <v>4834.018</v>
      </c>
      <c r="R68" s="15">
        <v>4.2999999999999997E-2</v>
      </c>
      <c r="S68" s="143">
        <v>0.25609999999999999</v>
      </c>
      <c r="T68" s="24">
        <f>M68*R68</f>
        <v>643.5379999999999</v>
      </c>
      <c r="U68" s="25">
        <v>0.23799999999999999</v>
      </c>
      <c r="V68" s="24">
        <f>M68*U68</f>
        <v>3561.9079999999999</v>
      </c>
      <c r="W68" s="15">
        <v>0.502</v>
      </c>
      <c r="X68" s="24">
        <f>M68*W68</f>
        <v>7512.9319999999998</v>
      </c>
      <c r="Y68" s="15">
        <v>0.4</v>
      </c>
      <c r="Z68" s="24">
        <f>Y68*M68</f>
        <v>5986.4000000000005</v>
      </c>
      <c r="AA68" s="145">
        <v>2.5999999999999999E-3</v>
      </c>
      <c r="AB68" s="18">
        <f>M68*AA68</f>
        <v>38.9116</v>
      </c>
      <c r="AC68" s="16">
        <v>2.5300000000000001E-3</v>
      </c>
      <c r="AD68" s="17">
        <f>M68*AC68</f>
        <v>37.863980000000005</v>
      </c>
      <c r="AE68" s="26">
        <f>IF(M68&gt;0,(AG68+AP68)/M68,0)</f>
        <v>2.5458387812374718E-3</v>
      </c>
      <c r="AF68" s="16">
        <v>3.4000000000000002E-4</v>
      </c>
      <c r="AG68" s="23">
        <f>AF68*M68</f>
        <v>5.0884400000000003</v>
      </c>
      <c r="AH68" s="114">
        <v>0.2152</v>
      </c>
      <c r="AI68" s="29">
        <f>AL68*(1-AM68)*AH68</f>
        <v>31.077462400000002</v>
      </c>
      <c r="AJ68" s="27">
        <f>IF(AND(AH68&gt;0,AF68&gt;0,AC68&gt;0),((AC68-AF68)*AH68)/((AH68-AF68)*AC68),0)</f>
        <v>0.86698241597893155</v>
      </c>
      <c r="AK68" s="59">
        <f t="shared" ref="AK68:AK99" si="2">IF(AND(AE68&gt;0,AN68&gt;0,AF68&gt;0),((AN68*(AE68-AF68))/(AE68*(AN68-AF68))),0)</f>
        <v>0.86773933189323971</v>
      </c>
      <c r="AL68" s="11">
        <v>158</v>
      </c>
      <c r="AM68" s="13">
        <v>8.5999999999999993E-2</v>
      </c>
      <c r="AN68" s="14">
        <v>0.2286</v>
      </c>
      <c r="AO68" s="130">
        <v>0.2316</v>
      </c>
      <c r="AP68" s="29">
        <f>AL68*(1-AM68)*AN68</f>
        <v>33.012583200000002</v>
      </c>
      <c r="AQ68" s="131">
        <f>AL68*(1-AM68)*AO68</f>
        <v>33.445819200000003</v>
      </c>
      <c r="AR68" s="18">
        <v>1.55</v>
      </c>
      <c r="AS68" s="18"/>
      <c r="AT68" s="98">
        <f>AT66+AL68-AS68</f>
        <v>824.64000000000078</v>
      </c>
      <c r="AU68" s="99"/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10" t="s">
        <v>49</v>
      </c>
      <c r="D69" s="33">
        <v>18300</v>
      </c>
      <c r="E69" s="33">
        <v>6</v>
      </c>
      <c r="F69" s="33">
        <v>15845</v>
      </c>
      <c r="G69" s="34">
        <v>0.6</v>
      </c>
      <c r="H69" s="34">
        <v>5.6</v>
      </c>
      <c r="I69" s="33">
        <v>16913</v>
      </c>
      <c r="J69" s="34">
        <v>3</v>
      </c>
      <c r="K69" s="33">
        <v>15694</v>
      </c>
      <c r="L69" s="35">
        <v>7.3999999999999996E-2</v>
      </c>
      <c r="M69" s="36">
        <f>ROUND(K69*(1-L69),0)</f>
        <v>14533</v>
      </c>
      <c r="N69" s="37">
        <v>0.59799999999999998</v>
      </c>
      <c r="O69" s="24">
        <f>M69*N69</f>
        <v>8690.7340000000004</v>
      </c>
      <c r="P69" s="35">
        <v>0.32300000000000001</v>
      </c>
      <c r="Q69" s="24">
        <f>M69*P69</f>
        <v>4694.1590000000006</v>
      </c>
      <c r="R69" s="38">
        <v>7.9000000000000001E-2</v>
      </c>
      <c r="S69" s="134">
        <v>0.25069999999999998</v>
      </c>
      <c r="T69" s="24">
        <f>M69*R69</f>
        <v>1148.107</v>
      </c>
      <c r="U69" s="27">
        <v>0.24199999999999999</v>
      </c>
      <c r="V69" s="24">
        <f>M69*U69</f>
        <v>3516.9859999999999</v>
      </c>
      <c r="W69" s="38">
        <v>0.49299999999999999</v>
      </c>
      <c r="X69" s="24">
        <f>M69*W69</f>
        <v>7164.7690000000002</v>
      </c>
      <c r="Y69" s="38">
        <v>0.42</v>
      </c>
      <c r="Z69" s="24">
        <f>Y69*M69</f>
        <v>6103.86</v>
      </c>
      <c r="AA69" s="146">
        <v>2.4399999999999999E-3</v>
      </c>
      <c r="AB69" s="18">
        <f>M69*AA69</f>
        <v>35.460519999999995</v>
      </c>
      <c r="AC69" s="39">
        <v>2.3400000000000001E-3</v>
      </c>
      <c r="AD69" s="17">
        <f>M69*AC69</f>
        <v>34.007220000000004</v>
      </c>
      <c r="AE69" s="26">
        <f>IF(M69&gt;0,(AG69+AP69)/M69,0)</f>
        <v>2.5508044037707289E-3</v>
      </c>
      <c r="AF69" s="39">
        <v>3.3E-4</v>
      </c>
      <c r="AG69" s="36">
        <f>AF69*M69</f>
        <v>4.79589</v>
      </c>
      <c r="AH69" s="27">
        <v>0.2162</v>
      </c>
      <c r="AI69" s="40">
        <f>AL69*(1-AM69)*AH69</f>
        <v>30.364857600000001</v>
      </c>
      <c r="AJ69" s="27">
        <f>IF(AND(AH69&gt;0,AF69&gt;0,AC69&gt;0),((AC69-AF69)*AH69)/((AH69-AF69)*AC69),0)</f>
        <v>0.86028747121071203</v>
      </c>
      <c r="AK69" s="28">
        <f t="shared" si="2"/>
        <v>0.87188109424855953</v>
      </c>
      <c r="AL69" s="33">
        <v>154</v>
      </c>
      <c r="AM69" s="35">
        <v>8.7999999999999995E-2</v>
      </c>
      <c r="AN69" s="37">
        <v>0.2298</v>
      </c>
      <c r="AO69" s="132">
        <v>0.2366</v>
      </c>
      <c r="AP69" s="40">
        <f>AL69*(1-AM69)*AN69</f>
        <v>32.274950400000002</v>
      </c>
      <c r="AQ69" s="133">
        <f>AL69*(1-AM69)*AO69</f>
        <v>33.229996800000002</v>
      </c>
      <c r="AR69" s="41">
        <v>1.55</v>
      </c>
      <c r="AS69" s="41"/>
      <c r="AT69" s="117">
        <f>AT68+AL69-AS69</f>
        <v>978.64000000000078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45" t="s">
        <v>48</v>
      </c>
      <c r="D70" s="42">
        <v>15631</v>
      </c>
      <c r="E70" s="42">
        <v>5</v>
      </c>
      <c r="F70" s="42">
        <v>16497</v>
      </c>
      <c r="G70" s="36">
        <v>1.4</v>
      </c>
      <c r="H70" s="36">
        <v>6.1</v>
      </c>
      <c r="I70" s="42">
        <v>16907</v>
      </c>
      <c r="J70" s="36">
        <v>3.2</v>
      </c>
      <c r="K70" s="42">
        <v>15777</v>
      </c>
      <c r="L70" s="38">
        <v>8.2000000000000003E-2</v>
      </c>
      <c r="M70" s="36">
        <f>ROUND(K70*(1-L70),0)</f>
        <v>14483</v>
      </c>
      <c r="N70" s="27">
        <v>0.58699999999999997</v>
      </c>
      <c r="O70" s="24">
        <f>M70*N70</f>
        <v>8501.5209999999988</v>
      </c>
      <c r="P70" s="38">
        <v>0.32400000000000001</v>
      </c>
      <c r="Q70" s="24">
        <f>M70*P70</f>
        <v>4692.4920000000002</v>
      </c>
      <c r="R70" s="38">
        <v>8.8999999999999996E-2</v>
      </c>
      <c r="S70" s="134">
        <v>0.24229999999999999</v>
      </c>
      <c r="T70" s="24">
        <f>M70*R70</f>
        <v>1288.9869999999999</v>
      </c>
      <c r="U70" s="27">
        <v>0.23799999999999999</v>
      </c>
      <c r="V70" s="24">
        <f>M70*U70</f>
        <v>3446.9539999999997</v>
      </c>
      <c r="W70" s="38">
        <v>0.5</v>
      </c>
      <c r="X70" s="24">
        <f>M70*W70</f>
        <v>7241.5</v>
      </c>
      <c r="Y70" s="38">
        <v>0.41</v>
      </c>
      <c r="Z70" s="24">
        <f>Y70*M70</f>
        <v>5938.03</v>
      </c>
      <c r="AA70" s="147">
        <v>2.4399999999999999E-3</v>
      </c>
      <c r="AB70" s="148">
        <f>M70*AA70</f>
        <v>35.338519999999995</v>
      </c>
      <c r="AC70" s="46">
        <v>2.4099999999999998E-3</v>
      </c>
      <c r="AD70" s="17">
        <f>M70*AC70</f>
        <v>34.904029999999999</v>
      </c>
      <c r="AE70" s="26">
        <f>IF(M70&gt;0,(AG70+AP70)/M70,0)</f>
        <v>2.4230575502313056E-3</v>
      </c>
      <c r="AF70" s="46">
        <v>3.4000000000000002E-4</v>
      </c>
      <c r="AG70" s="36">
        <f>AF70*M70</f>
        <v>4.92422</v>
      </c>
      <c r="AH70" s="27">
        <v>0.2074</v>
      </c>
      <c r="AI70" s="40">
        <f>AL70*(1-AM70)*AH70</f>
        <v>29.034963000000001</v>
      </c>
      <c r="AJ70" s="27">
        <f>IF(AND(AH70&gt;0,AF70&gt;0,AC70&gt;0),((AC70-AF70)*AH70)/((AH70-AF70)*AC70),0)</f>
        <v>0.86033154140179469</v>
      </c>
      <c r="AK70" s="28">
        <f t="shared" si="2"/>
        <v>0.8610399030453233</v>
      </c>
      <c r="AL70" s="42">
        <v>153</v>
      </c>
      <c r="AM70" s="38">
        <v>8.5000000000000006E-2</v>
      </c>
      <c r="AN70" s="27">
        <v>0.2155</v>
      </c>
      <c r="AO70" s="134">
        <v>0.2235</v>
      </c>
      <c r="AP70" s="40">
        <f>AL70*(1-AM70)*AN70</f>
        <v>30.168922500000001</v>
      </c>
      <c r="AQ70" s="135">
        <f>AL70*(1-AM70)*AO70</f>
        <v>31.288882500000003</v>
      </c>
      <c r="AR70" s="17">
        <v>1.58</v>
      </c>
      <c r="AS70" s="17"/>
      <c r="AT70" s="117">
        <f>AT69+AL70-AS70</f>
        <v>1131.6400000000008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>SUM(D68:D70)</f>
        <v>51100</v>
      </c>
      <c r="E71" s="50"/>
      <c r="F71" s="50">
        <f>SUM(F68:F70)</f>
        <v>48950</v>
      </c>
      <c r="G71" s="51"/>
      <c r="H71" s="51"/>
      <c r="I71" s="50">
        <f>SUM(I68:I70)</f>
        <v>50568</v>
      </c>
      <c r="J71" s="51"/>
      <c r="K71" s="50">
        <f>SUM(K68:K70)</f>
        <v>47443</v>
      </c>
      <c r="L71" s="20">
        <f>IF(K71&gt;0,(K68*L68+K69*L69+K70*L70)/K71,0)</f>
        <v>7.2957148578293954E-2</v>
      </c>
      <c r="M71" s="51">
        <f>M68+M69+M70</f>
        <v>43982</v>
      </c>
      <c r="N71" s="52">
        <f>IF(M71&gt;0,O71/M71,0)</f>
        <v>0.60662768859988181</v>
      </c>
      <c r="O71" s="53">
        <f>O68+O69+O70</f>
        <v>26680.699000000001</v>
      </c>
      <c r="P71" s="20">
        <f>IF(M71&gt;0,Q71/M71,0)</f>
        <v>0.32332929380200992</v>
      </c>
      <c r="Q71" s="53">
        <f>Q68+Q69+Q70</f>
        <v>14220.669</v>
      </c>
      <c r="R71" s="20">
        <f>IF(M71&gt;0,T71/M71,0)</f>
        <v>7.0043017598108312E-2</v>
      </c>
      <c r="S71" s="136"/>
      <c r="T71" s="53">
        <f>T68+T69+T70</f>
        <v>3080.6319999999996</v>
      </c>
      <c r="U71" s="20">
        <f>IF(M71&gt;0,V71/M71,0)</f>
        <v>0.23932172252285025</v>
      </c>
      <c r="V71" s="53">
        <f>V68+V69+V70</f>
        <v>10525.848</v>
      </c>
      <c r="W71" s="20">
        <f>IF(M71&gt;0,X71/M71,0)</f>
        <v>0.49836753671956713</v>
      </c>
      <c r="X71" s="53">
        <f>X68+X69+X70</f>
        <v>21919.201000000001</v>
      </c>
      <c r="Y71" s="20">
        <f>IF(M71&gt;0,Z71/M71,0)</f>
        <v>0.40990155063435041</v>
      </c>
      <c r="Z71" s="53">
        <f>Z68+Z69+Z70</f>
        <v>18028.29</v>
      </c>
      <c r="AA71" s="152">
        <f>IF(M71&gt;0,AB71/M71,0)</f>
        <v>2.4944440907644031E-3</v>
      </c>
      <c r="AB71" s="55">
        <f>SUM(AB68:AB70)</f>
        <v>109.71063999999998</v>
      </c>
      <c r="AC71" s="54">
        <f>IF(M71&gt;0,AD71/M71,0)</f>
        <v>2.4277029239234238E-3</v>
      </c>
      <c r="AD71" s="55">
        <f>SUM(AD68:AD70)</f>
        <v>106.77523000000002</v>
      </c>
      <c r="AE71" s="54">
        <f>IF(M71&gt;0,(AE68*M68+AE69*M69+AE70*M70)/M71,0)</f>
        <v>2.5070484766495384E-3</v>
      </c>
      <c r="AF71" s="54">
        <f>IF(K71&gt;0,(K68*AF68+K69*AF69+K70*AF70)/K71,0)</f>
        <v>3.3669203043652389E-4</v>
      </c>
      <c r="AG71" s="51">
        <f>SUM(AG68:AG70)</f>
        <v>14.80855</v>
      </c>
      <c r="AH71" s="52">
        <f>IF(K71&gt;0,(K68*AH68+K69*AH69+K70*AH70)/K71,0)</f>
        <v>0.21293693484813356</v>
      </c>
      <c r="AI71" s="57">
        <f>SUM(AI68:AI70)</f>
        <v>90.477283</v>
      </c>
      <c r="AJ71" s="52">
        <f>IF(AND(AD71&gt;0),((AD68*AJ68+AD69*AJ69+AD70*AJ70)/AD71),0)</f>
        <v>0.8626759978575439</v>
      </c>
      <c r="AK71" s="56">
        <f t="shared" si="2"/>
        <v>0.86700129108436275</v>
      </c>
      <c r="AL71" s="50">
        <f>SUM(AL68:AL70)</f>
        <v>465</v>
      </c>
      <c r="AM71" s="20">
        <f>IF(AL71&gt;0,(AM68*AL68+AM69*AL69+AM70*AL70)/AL71,0)</f>
        <v>8.6333333333333345E-2</v>
      </c>
      <c r="AN71" s="52">
        <f>IF(K71&gt;0,(AN68*K68+AN69*K69+AN70*K70)/K71,0)</f>
        <v>0.22464059819151405</v>
      </c>
      <c r="AO71" s="136">
        <f>IF(L71&gt;0,(AO68*K68+AO69*K69+AO70*K70)/K71,0)</f>
        <v>0.230560358746285</v>
      </c>
      <c r="AP71" s="57">
        <f>SUM(AP68:AP70)</f>
        <v>95.456456099999997</v>
      </c>
      <c r="AQ71" s="137">
        <f>SUM(AQ68:AQ70)</f>
        <v>97.964698499999997</v>
      </c>
      <c r="AR71" s="55"/>
      <c r="AS71" s="55">
        <f>SUM(AS68:AS70)</f>
        <v>0</v>
      </c>
      <c r="AT71" s="102"/>
      <c r="AU71" s="103">
        <f>AT70</f>
        <v>1131.6400000000008</v>
      </c>
      <c r="AV71" s="50">
        <f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45" t="s">
        <v>50</v>
      </c>
      <c r="D72" s="11">
        <v>15794</v>
      </c>
      <c r="E72" s="11">
        <v>1</v>
      </c>
      <c r="F72" s="11">
        <v>13838</v>
      </c>
      <c r="G72" s="12">
        <v>0.7</v>
      </c>
      <c r="H72" s="12">
        <v>6.5</v>
      </c>
      <c r="I72" s="11">
        <v>14031</v>
      </c>
      <c r="J72" s="121">
        <v>3.5</v>
      </c>
      <c r="K72" s="11">
        <v>15781</v>
      </c>
      <c r="L72" s="13">
        <v>0.08</v>
      </c>
      <c r="M72" s="23">
        <f>ROUND(K72*(1-L72),0)</f>
        <v>14519</v>
      </c>
      <c r="N72" s="14">
        <v>0.59899999999999998</v>
      </c>
      <c r="O72" s="24">
        <f>M72*N72</f>
        <v>8696.8809999999994</v>
      </c>
      <c r="P72" s="13">
        <v>0.37</v>
      </c>
      <c r="Q72" s="24">
        <f>M72*P72</f>
        <v>5372.03</v>
      </c>
      <c r="R72" s="15">
        <v>3.1E-2</v>
      </c>
      <c r="S72" s="143">
        <v>0.2412</v>
      </c>
      <c r="T72" s="24">
        <f>M72*R72</f>
        <v>450.089</v>
      </c>
      <c r="U72" s="25">
        <v>0.23</v>
      </c>
      <c r="V72" s="24">
        <f>M72*U72</f>
        <v>3339.3700000000003</v>
      </c>
      <c r="W72" s="15">
        <v>0.504</v>
      </c>
      <c r="X72" s="24">
        <f>M72*W72</f>
        <v>7317.576</v>
      </c>
      <c r="Y72" s="15">
        <v>0.4</v>
      </c>
      <c r="Z72" s="24">
        <f>Y72*M72</f>
        <v>5807.6</v>
      </c>
      <c r="AA72" s="145">
        <v>2.5100000000000001E-3</v>
      </c>
      <c r="AB72" s="18">
        <f>M72*AA72</f>
        <v>36.442689999999999</v>
      </c>
      <c r="AC72" s="16">
        <v>2.4599999999999999E-3</v>
      </c>
      <c r="AD72" s="17">
        <f>M72*AC72</f>
        <v>35.716740000000001</v>
      </c>
      <c r="AE72" s="26">
        <f>IF(M72&gt;0,(AG72+AP72)/M72,0)</f>
        <v>2.5193785729044705E-3</v>
      </c>
      <c r="AF72" s="16">
        <v>3.6000000000000002E-4</v>
      </c>
      <c r="AG72" s="23">
        <f>AF72*M72</f>
        <v>5.2268400000000002</v>
      </c>
      <c r="AH72" s="114">
        <v>0.21110000000000001</v>
      </c>
      <c r="AI72" s="29">
        <f>AL72*(1-AM72)*AH72</f>
        <v>30.711883500000003</v>
      </c>
      <c r="AJ72" s="27">
        <f>IF(AND(AH72&gt;0,AF72&gt;0,AC72&gt;0),((AC72-AF72)*AH72)/((AH72-AF72)*AC72),0)</f>
        <v>0.85511681253284</v>
      </c>
      <c r="AK72" s="59">
        <f t="shared" si="2"/>
        <v>0.85854184319280036</v>
      </c>
      <c r="AL72" s="11">
        <v>159</v>
      </c>
      <c r="AM72" s="13">
        <v>8.5000000000000006E-2</v>
      </c>
      <c r="AN72" s="14">
        <v>0.2155</v>
      </c>
      <c r="AO72" s="130">
        <v>0.22370000000000001</v>
      </c>
      <c r="AP72" s="29">
        <f>AL72*(1-AM72)*AN72</f>
        <v>31.352017500000002</v>
      </c>
      <c r="AQ72" s="131">
        <f>AL72*(1-AM72)*AO72</f>
        <v>32.544994500000001</v>
      </c>
      <c r="AR72" s="18">
        <v>1.55</v>
      </c>
      <c r="AS72" s="18"/>
      <c r="AT72" s="98">
        <f>AT70+AL72-AS72</f>
        <v>1290.6400000000008</v>
      </c>
      <c r="AU72" s="99"/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10" t="s">
        <v>49</v>
      </c>
      <c r="D73" s="33">
        <v>19300</v>
      </c>
      <c r="E73" s="33">
        <v>1</v>
      </c>
      <c r="F73" s="33">
        <v>13594</v>
      </c>
      <c r="G73" s="34">
        <v>0.8</v>
      </c>
      <c r="H73" s="34">
        <v>4.8</v>
      </c>
      <c r="I73" s="33">
        <v>14307</v>
      </c>
      <c r="J73" s="122">
        <v>4</v>
      </c>
      <c r="K73" s="33">
        <v>15391</v>
      </c>
      <c r="L73" s="35">
        <v>7.6999999999999999E-2</v>
      </c>
      <c r="M73" s="36">
        <f>ROUND(K73*(1-L73),0)</f>
        <v>14206</v>
      </c>
      <c r="N73" s="37">
        <v>0.56000000000000005</v>
      </c>
      <c r="O73" s="24">
        <f>M73*N73</f>
        <v>7955.3600000000006</v>
      </c>
      <c r="P73" s="35">
        <v>0.40100000000000002</v>
      </c>
      <c r="Q73" s="24">
        <f>M73*P73</f>
        <v>5696.6060000000007</v>
      </c>
      <c r="R73" s="38">
        <v>3.9E-2</v>
      </c>
      <c r="S73" s="134">
        <v>0.2346</v>
      </c>
      <c r="T73" s="24">
        <f>M73*R73</f>
        <v>554.03399999999999</v>
      </c>
      <c r="U73" s="27">
        <v>0.23799999999999999</v>
      </c>
      <c r="V73" s="24">
        <f>M73*U73</f>
        <v>3381.0279999999998</v>
      </c>
      <c r="W73" s="38">
        <v>0.497</v>
      </c>
      <c r="X73" s="24">
        <f>M73*W73</f>
        <v>7060.3819999999996</v>
      </c>
      <c r="Y73" s="38">
        <v>0.42</v>
      </c>
      <c r="Z73" s="24">
        <f>Y73*M73</f>
        <v>5966.5199999999995</v>
      </c>
      <c r="AA73" s="146">
        <v>2.47E-3</v>
      </c>
      <c r="AB73" s="18">
        <f>M73*AA73</f>
        <v>35.088819999999998</v>
      </c>
      <c r="AC73" s="39">
        <v>2.4499999999999999E-3</v>
      </c>
      <c r="AD73" s="17">
        <f>M73*AC73</f>
        <v>34.804699999999997</v>
      </c>
      <c r="AE73" s="26">
        <f>IF(M73&gt;0,(AG73+AP73)/M73,0)</f>
        <v>2.487728002252569E-3</v>
      </c>
      <c r="AF73" s="39">
        <v>3.5E-4</v>
      </c>
      <c r="AG73" s="36">
        <f>AF73*M73</f>
        <v>4.9721000000000002</v>
      </c>
      <c r="AH73" s="27">
        <v>0.21149999999999999</v>
      </c>
      <c r="AI73" s="40">
        <f>AL73*(1-AM73)*AH73</f>
        <v>28.610027999999996</v>
      </c>
      <c r="AJ73" s="27">
        <f>IF(AND(AH73&gt;0,AF73&gt;0,AC73&gt;0),((AC73-AF73)*AH73)/((AH73-AF73)*AC73),0)</f>
        <v>0.85856364804979535</v>
      </c>
      <c r="AK73" s="28">
        <f t="shared" si="2"/>
        <v>0.86065115039632711</v>
      </c>
      <c r="AL73" s="33">
        <v>148</v>
      </c>
      <c r="AM73" s="35">
        <v>8.5999999999999993E-2</v>
      </c>
      <c r="AN73" s="37">
        <v>0.22450000000000001</v>
      </c>
      <c r="AO73" s="132">
        <v>0.23180000000000001</v>
      </c>
      <c r="AP73" s="40">
        <f>AL73*(1-AM73)*AN73</f>
        <v>30.368563999999999</v>
      </c>
      <c r="AQ73" s="133">
        <f>AL73*(1-AM73)*AO73</f>
        <v>31.356049599999999</v>
      </c>
      <c r="AR73" s="41">
        <v>1.6</v>
      </c>
      <c r="AS73" s="41"/>
      <c r="AT73" s="117">
        <f>AT72+AL73-AS73</f>
        <v>1438.6400000000008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45" t="s">
        <v>48</v>
      </c>
      <c r="D74" s="42">
        <v>15700</v>
      </c>
      <c r="E74" s="42">
        <v>0</v>
      </c>
      <c r="F74" s="42">
        <v>15675</v>
      </c>
      <c r="G74" s="36">
        <v>1.2</v>
      </c>
      <c r="H74" s="36">
        <v>7.3</v>
      </c>
      <c r="I74" s="42">
        <v>16459</v>
      </c>
      <c r="J74" s="36">
        <v>3.8</v>
      </c>
      <c r="K74" s="42">
        <v>15402</v>
      </c>
      <c r="L74" s="38">
        <v>0.08</v>
      </c>
      <c r="M74" s="36">
        <f>ROUND(K74*(1-L74),0)</f>
        <v>14170</v>
      </c>
      <c r="N74" s="27">
        <v>0.39300000000000002</v>
      </c>
      <c r="O74" s="24">
        <f>M74*N74</f>
        <v>5568.81</v>
      </c>
      <c r="P74" s="38">
        <v>0.46899999999999997</v>
      </c>
      <c r="Q74" s="24">
        <f>M74*P74</f>
        <v>6645.73</v>
      </c>
      <c r="R74" s="38">
        <v>0.13800000000000001</v>
      </c>
      <c r="S74" s="134">
        <v>0.23230000000000001</v>
      </c>
      <c r="T74" s="24">
        <f>M74*R74</f>
        <v>1955.4600000000003</v>
      </c>
      <c r="U74" s="27">
        <v>0.223</v>
      </c>
      <c r="V74" s="24">
        <f>M74*U74</f>
        <v>3159.91</v>
      </c>
      <c r="W74" s="38">
        <v>0.50800000000000001</v>
      </c>
      <c r="X74" s="24">
        <f>M74*W74</f>
        <v>7198.36</v>
      </c>
      <c r="Y74" s="38">
        <v>0.42</v>
      </c>
      <c r="Z74" s="24">
        <f>Y74*M74</f>
        <v>5951.4</v>
      </c>
      <c r="AA74" s="147">
        <v>2.5899999999999999E-3</v>
      </c>
      <c r="AB74" s="148">
        <f>M74*AA74</f>
        <v>36.700299999999999</v>
      </c>
      <c r="AC74" s="46">
        <v>2.5999999999999999E-3</v>
      </c>
      <c r="AD74" s="17">
        <f>M74*AC74</f>
        <v>36.841999999999999</v>
      </c>
      <c r="AE74" s="26">
        <f>IF(M74&gt;0,(AG74+AP74)/M74,0)</f>
        <v>2.631647649964714E-3</v>
      </c>
      <c r="AF74" s="46">
        <v>3.5E-4</v>
      </c>
      <c r="AG74" s="36">
        <f>AF74*M74</f>
        <v>4.9595000000000002</v>
      </c>
      <c r="AH74" s="27">
        <v>0.20949999999999999</v>
      </c>
      <c r="AI74" s="40">
        <f>AL74*(1-AM74)*AH74</f>
        <v>29.997047999999999</v>
      </c>
      <c r="AJ74" s="27">
        <f>IF(AND(AH74&gt;0,AF74&gt;0,AC74&gt;0),((AC74-AF74)*AH74)/((AH74-AF74)*AC74),0)</f>
        <v>0.86683278471468761</v>
      </c>
      <c r="AK74" s="28">
        <f t="shared" si="2"/>
        <v>0.86834945224612547</v>
      </c>
      <c r="AL74" s="42">
        <v>157</v>
      </c>
      <c r="AM74" s="38">
        <v>8.7999999999999995E-2</v>
      </c>
      <c r="AN74" s="27">
        <v>0.2258</v>
      </c>
      <c r="AO74" s="134">
        <v>0.2293</v>
      </c>
      <c r="AP74" s="40">
        <f>AL74*(1-AM74)*AN74</f>
        <v>32.330947199999997</v>
      </c>
      <c r="AQ74" s="135">
        <f>AL74*(1-AM74)*AO74</f>
        <v>32.832091200000001</v>
      </c>
      <c r="AR74" s="17">
        <v>1.58</v>
      </c>
      <c r="AS74" s="17"/>
      <c r="AT74" s="117">
        <f>AT73+AL74-AS74</f>
        <v>1595.6400000000008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>SUM(D72:D74)</f>
        <v>50794</v>
      </c>
      <c r="E75" s="50"/>
      <c r="F75" s="50">
        <f>SUM(F72:F74)</f>
        <v>43107</v>
      </c>
      <c r="G75" s="51"/>
      <c r="H75" s="51"/>
      <c r="I75" s="50">
        <f>SUM(I72:I74)</f>
        <v>44797</v>
      </c>
      <c r="J75" s="51"/>
      <c r="K75" s="50">
        <f>SUM(K72:K74)</f>
        <v>46574</v>
      </c>
      <c r="L75" s="20">
        <f>IF(K75&gt;0,(K72*L72+K73*L73+K74*L74)/K75,0)</f>
        <v>7.9008609954051623E-2</v>
      </c>
      <c r="M75" s="51">
        <f>M72+M73+M74</f>
        <v>42895</v>
      </c>
      <c r="N75" s="52">
        <f>IF(M75&gt;0,O75/M75,0)</f>
        <v>0.51803359365893464</v>
      </c>
      <c r="O75" s="53">
        <f>O72+O73+O74</f>
        <v>22221.051000000003</v>
      </c>
      <c r="P75" s="20">
        <f>IF(M75&gt;0,Q75/M75,0)</f>
        <v>0.41297041613241642</v>
      </c>
      <c r="Q75" s="53">
        <f>Q72+Q73+Q74</f>
        <v>17714.366000000002</v>
      </c>
      <c r="R75" s="20">
        <f>IF(M75&gt;0,T75/M75,0)</f>
        <v>6.8995990208649036E-2</v>
      </c>
      <c r="S75" s="136"/>
      <c r="T75" s="53">
        <f>T72+T73+T74</f>
        <v>2959.5830000000005</v>
      </c>
      <c r="U75" s="20">
        <f>IF(M75&gt;0,V75/M75,0)</f>
        <v>0.23033705560088591</v>
      </c>
      <c r="V75" s="53">
        <f>V72+V73+V74</f>
        <v>9880.3080000000009</v>
      </c>
      <c r="W75" s="20">
        <f>IF(M75&gt;0,X75/M75,0)</f>
        <v>0.50300310059447484</v>
      </c>
      <c r="X75" s="53">
        <f>X72+X73+X74</f>
        <v>21576.317999999999</v>
      </c>
      <c r="Y75" s="20">
        <f>IF(M75&gt;0,Z75/M75,0)</f>
        <v>0.41323044643897883</v>
      </c>
      <c r="Z75" s="53">
        <f>Z72+Z73+Z74</f>
        <v>17725.519999999997</v>
      </c>
      <c r="AA75" s="152">
        <f>IF(M75&gt;0,AB75/M75,0)</f>
        <v>2.5231800909196874E-3</v>
      </c>
      <c r="AB75" s="55">
        <f>SUM(AB72:AB74)</f>
        <v>108.23181</v>
      </c>
      <c r="AC75" s="54">
        <f>IF(M75&gt;0,AD75/M75,0)</f>
        <v>2.5029360065275674E-3</v>
      </c>
      <c r="AD75" s="55">
        <f>SUM(AD72:AD74)</f>
        <v>107.36344</v>
      </c>
      <c r="AE75" s="54">
        <f>IF(M75&gt;0,(AE72*M72+AE73*M73+AE74*M74)/M75,0)</f>
        <v>2.5459836507751485E-3</v>
      </c>
      <c r="AF75" s="54">
        <f>IF(K75&gt;0,(K72*AF72+K73*AF73+K74*AF74)/K75,0)</f>
        <v>3.5338837119422856E-4</v>
      </c>
      <c r="AG75" s="51">
        <f>SUM(AG72:AG74)</f>
        <v>15.158440000000001</v>
      </c>
      <c r="AH75" s="52">
        <f>IF(K75&gt;0,(K72*AH72+K73*AH73+K74*AH74)/K75,0)</f>
        <v>0.21070306608837547</v>
      </c>
      <c r="AI75" s="57">
        <f>SUM(AI72:AI74)</f>
        <v>89.318959500000005</v>
      </c>
      <c r="AJ75" s="52">
        <f>IF(AND(AD75&gt;0),((AD72*AJ72+AD73*AJ73+AD74*AJ74)/AD75),0)</f>
        <v>0.86025455703171794</v>
      </c>
      <c r="AK75" s="56">
        <f t="shared" si="2"/>
        <v>0.86257152171665996</v>
      </c>
      <c r="AL75" s="50">
        <f>SUM(AL72:AL74)</f>
        <v>464</v>
      </c>
      <c r="AM75" s="20">
        <f>IF(AL75&gt;0,(AM72*AL72+AM73*AL73+AM74*AL74)/AL75,0)</f>
        <v>8.6334051724137925E-2</v>
      </c>
      <c r="AN75" s="52">
        <f>IF(K75&gt;0,(AN72*K72+AN73*K73+AN74*K74)/K75,0)</f>
        <v>0.2218803753167003</v>
      </c>
      <c r="AO75" s="136">
        <f>IF(L75&gt;0,(AO72*K72+AO73*K73+AO74*K74)/K75,0)</f>
        <v>0.22822867050285572</v>
      </c>
      <c r="AP75" s="57">
        <f>SUM(AP72:AP74)</f>
        <v>94.051528700000006</v>
      </c>
      <c r="AQ75" s="137">
        <f>SUM(AQ72:AQ74)</f>
        <v>96.733135300000001</v>
      </c>
      <c r="AR75" s="55"/>
      <c r="AS75" s="55">
        <f>SUM(AS72:AS74)</f>
        <v>0</v>
      </c>
      <c r="AT75" s="102"/>
      <c r="AU75" s="103">
        <f>AT74</f>
        <v>1595.6400000000008</v>
      </c>
      <c r="AV75" s="50">
        <f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0" t="s">
        <v>53</v>
      </c>
      <c r="D76" s="11">
        <v>5224</v>
      </c>
      <c r="E76" s="11">
        <v>0</v>
      </c>
      <c r="F76" s="11">
        <v>12683</v>
      </c>
      <c r="G76" s="12">
        <v>0.4</v>
      </c>
      <c r="H76" s="12">
        <v>4.4000000000000004</v>
      </c>
      <c r="I76" s="11">
        <v>13705</v>
      </c>
      <c r="J76" s="12">
        <v>4</v>
      </c>
      <c r="K76" s="11">
        <v>14931</v>
      </c>
      <c r="L76" s="13">
        <v>7.4999999999999997E-2</v>
      </c>
      <c r="M76" s="23">
        <f>ROUND(K76*(1-L76),0)</f>
        <v>13811</v>
      </c>
      <c r="N76" s="14">
        <v>0.51400000000000001</v>
      </c>
      <c r="O76" s="24">
        <f>M76*N76</f>
        <v>7098.8540000000003</v>
      </c>
      <c r="P76" s="13">
        <v>0.22</v>
      </c>
      <c r="Q76" s="24">
        <f>M76*P76</f>
        <v>3038.42</v>
      </c>
      <c r="R76" s="15">
        <v>0.26600000000000001</v>
      </c>
      <c r="S76" s="143">
        <v>0.2419</v>
      </c>
      <c r="T76" s="24">
        <f>M76*R76</f>
        <v>3673.7260000000001</v>
      </c>
      <c r="U76" s="25">
        <v>0.224</v>
      </c>
      <c r="V76" s="24">
        <f>M76*U76</f>
        <v>3093.6640000000002</v>
      </c>
      <c r="W76" s="15">
        <v>0.51500000000000001</v>
      </c>
      <c r="X76" s="24">
        <f>M76*W76</f>
        <v>7112.665</v>
      </c>
      <c r="Y76" s="15">
        <v>0.43</v>
      </c>
      <c r="Z76" s="24">
        <f>Y76*M76</f>
        <v>5938.73</v>
      </c>
      <c r="AA76" s="145">
        <v>2.7000000000000001E-3</v>
      </c>
      <c r="AB76" s="18">
        <f>M76*AA76</f>
        <v>37.289700000000003</v>
      </c>
      <c r="AC76" s="16">
        <v>2.63E-3</v>
      </c>
      <c r="AD76" s="17">
        <f>M76*AC76</f>
        <v>36.322929999999999</v>
      </c>
      <c r="AE76" s="26">
        <f>IF(M76&gt;0,(AG76+AP76)/M76,0)</f>
        <v>2.5240847368039974E-3</v>
      </c>
      <c r="AF76" s="16">
        <v>3.4000000000000002E-4</v>
      </c>
      <c r="AG76" s="23">
        <f>AF76*M76</f>
        <v>4.6957400000000007</v>
      </c>
      <c r="AH76" s="114">
        <v>0.2072</v>
      </c>
      <c r="AI76" s="29">
        <f>AL76*(1-AM76)*AH76</f>
        <v>29.635194400000003</v>
      </c>
      <c r="AJ76" s="27">
        <f>IF(AND(AH76&gt;0,AF76&gt;0,AC76&gt;0),((AC76-AF76)*AH76)/((AH76-AF76)*AC76),0)</f>
        <v>0.8721535734938014</v>
      </c>
      <c r="AK76" s="59">
        <f t="shared" si="2"/>
        <v>0.8666949399435312</v>
      </c>
      <c r="AL76" s="11">
        <v>157</v>
      </c>
      <c r="AM76" s="13">
        <v>8.8999999999999996E-2</v>
      </c>
      <c r="AN76" s="14">
        <v>0.2109</v>
      </c>
      <c r="AO76" s="130">
        <v>0.217</v>
      </c>
      <c r="AP76" s="29">
        <f>AL76*(1-AM76)*AN76</f>
        <v>30.164394300000005</v>
      </c>
      <c r="AQ76" s="131">
        <f>AL76*(1-AM76)*AO76</f>
        <v>31.036859000000003</v>
      </c>
      <c r="AR76" s="18">
        <v>1.6</v>
      </c>
      <c r="AS76" s="18">
        <v>1017.54</v>
      </c>
      <c r="AT76" s="98">
        <f>AT74+AL76-AS76</f>
        <v>735.10000000000082</v>
      </c>
      <c r="AU76" s="99"/>
      <c r="AV76" s="11"/>
      <c r="AW76" s="30"/>
      <c r="AX76" s="19"/>
      <c r="AY76" s="19"/>
      <c r="AZ76" s="19"/>
      <c r="BA76" s="19"/>
    </row>
    <row r="77" spans="1:53" x14ac:dyDescent="0.2">
      <c r="A77" s="184"/>
      <c r="B77" s="32">
        <v>2</v>
      </c>
      <c r="C77" s="45" t="s">
        <v>50</v>
      </c>
      <c r="D77" s="33">
        <v>19332</v>
      </c>
      <c r="E77" s="33">
        <v>4</v>
      </c>
      <c r="F77" s="33">
        <v>18231</v>
      </c>
      <c r="G77" s="34">
        <v>0.9</v>
      </c>
      <c r="H77" s="34">
        <v>4.8</v>
      </c>
      <c r="I77" s="33">
        <v>18108</v>
      </c>
      <c r="J77" s="34">
        <v>3.5</v>
      </c>
      <c r="K77" s="33">
        <v>15254</v>
      </c>
      <c r="L77" s="35">
        <v>7.3999999999999996E-2</v>
      </c>
      <c r="M77" s="36">
        <f>ROUND(K77*(1-L77),0)</f>
        <v>14125</v>
      </c>
      <c r="N77" s="37">
        <v>0.48599999999999999</v>
      </c>
      <c r="O77" s="24">
        <f>M77*N77</f>
        <v>6864.75</v>
      </c>
      <c r="P77" s="35">
        <v>0.376</v>
      </c>
      <c r="Q77" s="24">
        <f>M77*P77</f>
        <v>5311</v>
      </c>
      <c r="R77" s="38">
        <v>0.13800000000000001</v>
      </c>
      <c r="S77" s="134">
        <v>0.25140000000000001</v>
      </c>
      <c r="T77" s="24">
        <f>M77*R77</f>
        <v>1949.2500000000002</v>
      </c>
      <c r="U77" s="27">
        <v>0.23400000000000001</v>
      </c>
      <c r="V77" s="24">
        <f>M77*U77</f>
        <v>3305.25</v>
      </c>
      <c r="W77" s="38">
        <v>0.503</v>
      </c>
      <c r="X77" s="24">
        <f>M77*W77</f>
        <v>7104.875</v>
      </c>
      <c r="Y77" s="38">
        <v>0.42</v>
      </c>
      <c r="Z77" s="24">
        <f>Y77*M77</f>
        <v>5932.5</v>
      </c>
      <c r="AA77" s="146">
        <v>2.5999999999999999E-3</v>
      </c>
      <c r="AB77" s="18">
        <f>M77*AA77</f>
        <v>36.725000000000001</v>
      </c>
      <c r="AC77" s="39">
        <v>2.6800000000000001E-3</v>
      </c>
      <c r="AD77" s="17">
        <f>M77*AC77</f>
        <v>37.855000000000004</v>
      </c>
      <c r="AE77" s="26">
        <f>IF(M77&gt;0,(AG77+AP77)/M77,0)</f>
        <v>2.5584165663716813E-3</v>
      </c>
      <c r="AF77" s="39">
        <v>3.3E-4</v>
      </c>
      <c r="AG77" s="36">
        <f>AF77*M77</f>
        <v>4.6612499999999999</v>
      </c>
      <c r="AH77" s="27">
        <v>0.2087</v>
      </c>
      <c r="AI77" s="40">
        <f>AL77*(1-AM77)*AH77</f>
        <v>30.653855999999998</v>
      </c>
      <c r="AJ77" s="27">
        <f>IF(AND(AH77&gt;0,AF77&gt;0,AC77&gt;0),((AC77-AF77)*AH77)/((AH77-AF77)*AC77),0)</f>
        <v>0.87825438245256893</v>
      </c>
      <c r="AK77" s="28">
        <f t="shared" si="2"/>
        <v>0.87235730912971166</v>
      </c>
      <c r="AL77" s="33">
        <v>160</v>
      </c>
      <c r="AM77" s="35">
        <v>8.2000000000000003E-2</v>
      </c>
      <c r="AN77" s="37">
        <v>0.21429999999999999</v>
      </c>
      <c r="AO77" s="132">
        <v>0.21879999999999999</v>
      </c>
      <c r="AP77" s="40">
        <f>AL77*(1-AM77)*AN77</f>
        <v>31.476383999999996</v>
      </c>
      <c r="AQ77" s="133">
        <f>AL77*(1-AM77)*AO77</f>
        <v>32.137343999999999</v>
      </c>
      <c r="AR77" s="41">
        <v>1.55</v>
      </c>
      <c r="AS77" s="41"/>
      <c r="AT77" s="117">
        <f>AT76+AL77-AS77</f>
        <v>895.10000000000082</v>
      </c>
      <c r="AU77" s="101"/>
      <c r="AV77" s="42"/>
      <c r="AW77" s="43"/>
      <c r="AX77" s="44"/>
      <c r="AY77" s="44"/>
      <c r="AZ77" s="44"/>
      <c r="BA77" s="44"/>
    </row>
    <row r="78" spans="1:53" x14ac:dyDescent="0.2">
      <c r="A78" s="184"/>
      <c r="B78" s="32">
        <v>3</v>
      </c>
      <c r="C78" s="45" t="s">
        <v>51</v>
      </c>
      <c r="D78" s="42">
        <v>21200</v>
      </c>
      <c r="E78" s="42">
        <v>1</v>
      </c>
      <c r="F78" s="42">
        <v>18621</v>
      </c>
      <c r="G78" s="36">
        <v>0.8</v>
      </c>
      <c r="H78" s="36">
        <v>6</v>
      </c>
      <c r="I78" s="42">
        <v>19558</v>
      </c>
      <c r="J78" s="123">
        <v>2.2000000000000002</v>
      </c>
      <c r="K78" s="42">
        <v>15515</v>
      </c>
      <c r="L78" s="38">
        <v>7.5999999999999998E-2</v>
      </c>
      <c r="M78" s="36">
        <f>ROUND(K78*(1-L78),0)</f>
        <v>14336</v>
      </c>
      <c r="N78" s="27">
        <v>0.52100000000000002</v>
      </c>
      <c r="O78" s="24">
        <f>M78*N78</f>
        <v>7469.0560000000005</v>
      </c>
      <c r="P78" s="38">
        <v>0.34</v>
      </c>
      <c r="Q78" s="24">
        <f>M78*P78</f>
        <v>4874.2400000000007</v>
      </c>
      <c r="R78" s="38">
        <v>0.13900000000000001</v>
      </c>
      <c r="S78" s="134">
        <v>0.25</v>
      </c>
      <c r="T78" s="24">
        <f>M78*R78</f>
        <v>1992.7040000000002</v>
      </c>
      <c r="U78" s="27">
        <v>0.23300000000000001</v>
      </c>
      <c r="V78" s="24">
        <f>M78*U78</f>
        <v>3340.288</v>
      </c>
      <c r="W78" s="38">
        <v>0.49199999999999999</v>
      </c>
      <c r="X78" s="24">
        <f>M78*W78</f>
        <v>7053.3119999999999</v>
      </c>
      <c r="Y78" s="38">
        <v>0.43</v>
      </c>
      <c r="Z78" s="24">
        <f>Y78*M78</f>
        <v>6164.48</v>
      </c>
      <c r="AA78" s="147">
        <v>2.5699999999999998E-3</v>
      </c>
      <c r="AB78" s="148">
        <f>M78*AA78</f>
        <v>36.843519999999998</v>
      </c>
      <c r="AC78" s="46">
        <v>2.7100000000000002E-3</v>
      </c>
      <c r="AD78" s="17">
        <f>M78*AC78</f>
        <v>38.850560000000002</v>
      </c>
      <c r="AE78" s="26">
        <f>IF(M78&gt;0,(AG78+AP78)/M78,0)</f>
        <v>2.7667215959821427E-3</v>
      </c>
      <c r="AF78" s="46">
        <v>3.3E-4</v>
      </c>
      <c r="AG78" s="36">
        <f>AF78*M78</f>
        <v>4.73088</v>
      </c>
      <c r="AH78" s="27">
        <v>0.21049999999999999</v>
      </c>
      <c r="AI78" s="40">
        <f>AL78*(1-AM78)*AH78</f>
        <v>32.479518499999998</v>
      </c>
      <c r="AJ78" s="27">
        <f>IF(AND(AH78&gt;0,AF78&gt;0,AC78&gt;0),((AC78-AF78)*AH78)/((AH78-AF78)*AC78),0)</f>
        <v>0.8796077397896308</v>
      </c>
      <c r="AK78" s="28">
        <f t="shared" si="2"/>
        <v>0.88201087620315277</v>
      </c>
      <c r="AL78" s="42">
        <v>169</v>
      </c>
      <c r="AM78" s="38">
        <v>8.6999999999999994E-2</v>
      </c>
      <c r="AN78" s="27">
        <v>0.22639999999999999</v>
      </c>
      <c r="AO78" s="134">
        <v>0.22220000000000001</v>
      </c>
      <c r="AP78" s="40">
        <f>AL78*(1-AM78)*AN78</f>
        <v>34.932840800000001</v>
      </c>
      <c r="AQ78" s="135">
        <f>AL78*(1-AM78)*AO78</f>
        <v>34.284793399999998</v>
      </c>
      <c r="AR78" s="17">
        <v>1.6</v>
      </c>
      <c r="AS78" s="17"/>
      <c r="AT78" s="117">
        <f>AT77+AL78-AS78</f>
        <v>1064.1000000000008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>SUM(D76:D78)</f>
        <v>45756</v>
      </c>
      <c r="E79" s="50"/>
      <c r="F79" s="50">
        <f>SUM(F76:F78)</f>
        <v>49535</v>
      </c>
      <c r="G79" s="51"/>
      <c r="H79" s="51"/>
      <c r="I79" s="50">
        <f>SUM(I76:I78)</f>
        <v>51371</v>
      </c>
      <c r="J79" s="51"/>
      <c r="K79" s="50">
        <f>SUM(K76:K78)</f>
        <v>45700</v>
      </c>
      <c r="L79" s="20">
        <f>IF(K79&gt;0,(K76*L76+K77*L77+K78*L78)/K79,0)</f>
        <v>7.500571115973742E-2</v>
      </c>
      <c r="M79" s="51">
        <f>M76+M77+M78</f>
        <v>42272</v>
      </c>
      <c r="N79" s="52">
        <f>IF(M79&gt;0,O79/M79,0)</f>
        <v>0.50701788417865257</v>
      </c>
      <c r="O79" s="53">
        <f>O76+O77+O78</f>
        <v>21432.66</v>
      </c>
      <c r="P79" s="20">
        <f>IF(M79&gt;0,Q79/M79,0)</f>
        <v>0.312823145344436</v>
      </c>
      <c r="Q79" s="53">
        <f>Q76+Q77+Q78</f>
        <v>13223.66</v>
      </c>
      <c r="R79" s="20">
        <f>IF(M79&gt;0,T79/M79,0)</f>
        <v>0.18015897047691143</v>
      </c>
      <c r="S79" s="136"/>
      <c r="T79" s="53">
        <f>T76+T77+T78</f>
        <v>7615.68</v>
      </c>
      <c r="U79" s="20">
        <f>IF(M79&gt;0,V79/M79,0)</f>
        <v>0.23039368849356551</v>
      </c>
      <c r="V79" s="53">
        <f>V76+V77+V78</f>
        <v>9739.2020000000011</v>
      </c>
      <c r="W79" s="20">
        <f>IF(M79&gt;0,X79/M79,0)</f>
        <v>0.50319010219530658</v>
      </c>
      <c r="X79" s="53">
        <f>X76+X77+X78</f>
        <v>21270.851999999999</v>
      </c>
      <c r="Y79" s="20">
        <f>IF(M79&gt;0,Z79/M79,0)</f>
        <v>0.42665854466313397</v>
      </c>
      <c r="Z79" s="53">
        <f>Z76+Z77+Z78</f>
        <v>18035.71</v>
      </c>
      <c r="AA79" s="152">
        <f>IF(M79&gt;0,AB79/M79,0)</f>
        <v>2.6224976343679034E-3</v>
      </c>
      <c r="AB79" s="55">
        <f>SUM(AB76:AB78)</f>
        <v>110.85822</v>
      </c>
      <c r="AC79" s="54">
        <f>IF(M79&gt;0,AD79/M79,0)</f>
        <v>2.6738382380772142E-3</v>
      </c>
      <c r="AD79" s="55">
        <f>SUM(AD76:AD78)</f>
        <v>113.02849000000001</v>
      </c>
      <c r="AE79" s="54">
        <f>IF(M79&gt;0,(AE76*M76+AE77*M77+AE78*M78)/M79,0)</f>
        <v>2.6178437050529903E-3</v>
      </c>
      <c r="AF79" s="54">
        <f>IF(K79&gt;0,(K76*AF76+K77*AF77+K78*AF78)/K79,0)</f>
        <v>3.3326717724288838E-4</v>
      </c>
      <c r="AG79" s="51">
        <f>SUM(AG76:AG78)</f>
        <v>14.087869999999999</v>
      </c>
      <c r="AH79" s="52">
        <f>IF(K79&gt;0,(K76*AH76+K77*AH77+K78*AH78)/K79,0)</f>
        <v>0.20882101750547044</v>
      </c>
      <c r="AI79" s="57">
        <f>SUM(AI76:AI78)</f>
        <v>92.768568899999991</v>
      </c>
      <c r="AJ79" s="52">
        <f>IF(AND(AD79&gt;0),((AD76*AJ76+AD77*AJ77+AD78*AJ78)/AD79),0)</f>
        <v>0.87675900224950931</v>
      </c>
      <c r="AK79" s="56">
        <f t="shared" si="2"/>
        <v>0.87403451413458577</v>
      </c>
      <c r="AL79" s="50">
        <f>SUM(AL76:AL78)</f>
        <v>486</v>
      </c>
      <c r="AM79" s="20">
        <f>IF(AL79&gt;0,(AM76*AL76+AM77*AL77+AM78*AL78)/AL79,0)</f>
        <v>8.5999999999999993E-2</v>
      </c>
      <c r="AN79" s="52">
        <f>IF(K79&gt;0,(AN76*K76+AN77*K77+AN78*K78)/K79,0)</f>
        <v>0.21729707002188184</v>
      </c>
      <c r="AO79" s="136">
        <f>IF(L79&gt;0,(AO76*K76+AO77*K77+AO78*K78)/K79,0)</f>
        <v>0.21936619693654263</v>
      </c>
      <c r="AP79" s="57">
        <f>SUM(AP76:AP78)</f>
        <v>96.573619100000002</v>
      </c>
      <c r="AQ79" s="137">
        <f>SUM(AQ76:AQ78)</f>
        <v>97.458996400000004</v>
      </c>
      <c r="AR79" s="55"/>
      <c r="AS79" s="55">
        <f>SUM(AS76:AS78)</f>
        <v>1017.54</v>
      </c>
      <c r="AT79" s="102"/>
      <c r="AU79" s="103">
        <f>AT78</f>
        <v>1064.1000000000008</v>
      </c>
      <c r="AV79" s="50">
        <f>SUM(AV76:AV78)</f>
        <v>0</v>
      </c>
      <c r="AW79" s="58"/>
      <c r="AX79" s="57"/>
      <c r="AY79" s="57"/>
      <c r="AZ79" s="57"/>
      <c r="BA79" s="57"/>
    </row>
    <row r="80" spans="1:53" ht="13.5" thickBot="1" x14ac:dyDescent="0.25">
      <c r="A80" s="186">
        <v>20</v>
      </c>
      <c r="B80" s="22">
        <v>1</v>
      </c>
      <c r="C80" s="10" t="s">
        <v>49</v>
      </c>
      <c r="D80" s="11">
        <v>6360</v>
      </c>
      <c r="E80" s="11">
        <v>1</v>
      </c>
      <c r="F80" s="11">
        <v>16891</v>
      </c>
      <c r="G80" s="12">
        <v>1</v>
      </c>
      <c r="H80" s="12">
        <v>5.8</v>
      </c>
      <c r="I80" s="11">
        <v>17703</v>
      </c>
      <c r="J80" s="121">
        <v>2.6</v>
      </c>
      <c r="K80" s="11">
        <v>15768</v>
      </c>
      <c r="L80" s="13">
        <v>6.6000000000000003E-2</v>
      </c>
      <c r="M80" s="23">
        <f>ROUND(K80*(1-L80),0)</f>
        <v>14727</v>
      </c>
      <c r="N80" s="14">
        <v>0.621</v>
      </c>
      <c r="O80" s="24">
        <f>M80*N80</f>
        <v>9145.4670000000006</v>
      </c>
      <c r="P80" s="13">
        <v>0.26500000000000001</v>
      </c>
      <c r="Q80" s="24">
        <f>M80*P80</f>
        <v>3902.6550000000002</v>
      </c>
      <c r="R80" s="15">
        <v>0.114</v>
      </c>
      <c r="S80" s="143">
        <v>0.24709999999999999</v>
      </c>
      <c r="T80" s="24">
        <f>M80*R80</f>
        <v>1678.8780000000002</v>
      </c>
      <c r="U80" s="25">
        <v>0.22</v>
      </c>
      <c r="V80" s="24">
        <f>M80*U80</f>
        <v>3239.94</v>
      </c>
      <c r="W80" s="15">
        <v>0.505</v>
      </c>
      <c r="X80" s="24">
        <f>M80*W80</f>
        <v>7437.1350000000002</v>
      </c>
      <c r="Y80" s="15">
        <v>0.43</v>
      </c>
      <c r="Z80" s="24">
        <f>Y80*M80</f>
        <v>6332.61</v>
      </c>
      <c r="AA80" s="145">
        <v>2.5799999999999998E-3</v>
      </c>
      <c r="AB80" s="18">
        <f>M80*AA80</f>
        <v>37.995660000000001</v>
      </c>
      <c r="AC80" s="16">
        <v>2.7399999999999998E-3</v>
      </c>
      <c r="AD80" s="17">
        <f>M80*AC80</f>
        <v>40.351979999999998</v>
      </c>
      <c r="AE80" s="26">
        <f>IF(M80&gt;0,(AG80+AP80)/M80,0)</f>
        <v>2.200897738847016E-3</v>
      </c>
      <c r="AF80" s="16">
        <v>3.4000000000000002E-4</v>
      </c>
      <c r="AG80" s="23">
        <f>AF80*M80</f>
        <v>5.00718</v>
      </c>
      <c r="AH80" s="114">
        <v>0.2054</v>
      </c>
      <c r="AI80" s="29">
        <f>AL80*(1-AM80)*AH80</f>
        <v>27.259455599999999</v>
      </c>
      <c r="AJ80" s="27">
        <f>IF(AND(AH80&gt;0,AF80&gt;0,AC80&gt;0),((AC80-AF80)*AH80)/((AH80-AF80)*AC80),0)</f>
        <v>0.87736471646895586</v>
      </c>
      <c r="AK80" s="59">
        <f t="shared" si="2"/>
        <v>0.8469120154355585</v>
      </c>
      <c r="AL80" s="33">
        <v>146</v>
      </c>
      <c r="AM80" s="35">
        <v>9.0999999999999998E-2</v>
      </c>
      <c r="AN80" s="14">
        <v>0.20649999999999999</v>
      </c>
      <c r="AO80" s="130">
        <v>0.2079</v>
      </c>
      <c r="AP80" s="29">
        <f>AL80*(1-AM80)*AN80</f>
        <v>27.405441</v>
      </c>
      <c r="AQ80" s="131">
        <f>AL80*(1-AM80)*AO80</f>
        <v>27.591240599999999</v>
      </c>
      <c r="AR80" s="18">
        <v>1.6</v>
      </c>
      <c r="AS80" s="18">
        <v>1003.66</v>
      </c>
      <c r="AT80" s="98">
        <f>AT78+AL80-AS80+AU80</f>
        <v>239.96000000000086</v>
      </c>
      <c r="AU80" s="99">
        <v>33.520000000000003</v>
      </c>
      <c r="AV80" s="11"/>
      <c r="AW80" s="30"/>
      <c r="AX80" s="19"/>
      <c r="AY80" s="19"/>
      <c r="AZ80" s="19"/>
      <c r="BA80" s="19"/>
    </row>
    <row r="81" spans="1:53" x14ac:dyDescent="0.2">
      <c r="A81" s="184"/>
      <c r="B81" s="32">
        <v>2</v>
      </c>
      <c r="C81" s="10" t="s">
        <v>53</v>
      </c>
      <c r="D81" s="33">
        <v>19750</v>
      </c>
      <c r="E81" s="33">
        <v>7</v>
      </c>
      <c r="F81" s="33">
        <v>19979</v>
      </c>
      <c r="G81" s="34">
        <v>1.7</v>
      </c>
      <c r="H81" s="34">
        <v>6.5</v>
      </c>
      <c r="I81" s="33">
        <v>19931</v>
      </c>
      <c r="J81" s="34">
        <v>1.5</v>
      </c>
      <c r="K81" s="33">
        <v>16277</v>
      </c>
      <c r="L81" s="35">
        <v>7.0000000000000007E-2</v>
      </c>
      <c r="M81" s="36">
        <f>ROUND(K81*(1-L81),0)</f>
        <v>15138</v>
      </c>
      <c r="N81" s="37">
        <v>0.61199999999999999</v>
      </c>
      <c r="O81" s="24">
        <f>M81*N81</f>
        <v>9264.4560000000001</v>
      </c>
      <c r="P81" s="35">
        <v>0.318</v>
      </c>
      <c r="Q81" s="24">
        <f>M81*P81</f>
        <v>4813.884</v>
      </c>
      <c r="R81" s="38">
        <v>7.0000000000000007E-2</v>
      </c>
      <c r="S81" s="134">
        <v>0.24049999999999999</v>
      </c>
      <c r="T81" s="24">
        <f>M81*R81</f>
        <v>1059.6600000000001</v>
      </c>
      <c r="U81" s="27">
        <v>0.222</v>
      </c>
      <c r="V81" s="24">
        <f>M81*U81</f>
        <v>3360.636</v>
      </c>
      <c r="W81" s="38">
        <v>0.49</v>
      </c>
      <c r="X81" s="24">
        <f>M81*W81</f>
        <v>7417.62</v>
      </c>
      <c r="Y81" s="38">
        <v>0.42</v>
      </c>
      <c r="Z81" s="24">
        <f>Y81*M81</f>
        <v>6357.96</v>
      </c>
      <c r="AA81" s="146">
        <v>2.64E-3</v>
      </c>
      <c r="AB81" s="18">
        <f>M81*AA81</f>
        <v>39.964320000000001</v>
      </c>
      <c r="AC81" s="39">
        <v>2.81E-3</v>
      </c>
      <c r="AD81" s="17">
        <f>M81*AC81</f>
        <v>42.537779999999998</v>
      </c>
      <c r="AE81" s="26">
        <f>IF(M81&gt;0,(AG81+AP81)/M81,0)</f>
        <v>3.1426558660325012E-3</v>
      </c>
      <c r="AF81" s="39">
        <v>3.2000000000000003E-4</v>
      </c>
      <c r="AG81" s="36">
        <f>AF81*M81</f>
        <v>4.8441600000000005</v>
      </c>
      <c r="AH81" s="27">
        <v>0.21099999999999999</v>
      </c>
      <c r="AI81" s="40">
        <f>AL81*(1-AM81)*AH81</f>
        <v>43.241706999999998</v>
      </c>
      <c r="AJ81" s="27">
        <f>IF(AND(AH81&gt;0,AF81&gt;0,AC81&gt;0),((AC81-AF81)*AH81)/((AH81-AF81)*AC81),0)</f>
        <v>0.88746691783325582</v>
      </c>
      <c r="AK81" s="28">
        <f t="shared" si="2"/>
        <v>0.89955591044818617</v>
      </c>
      <c r="AL81" s="33">
        <v>223</v>
      </c>
      <c r="AM81" s="35">
        <v>8.1000000000000003E-2</v>
      </c>
      <c r="AN81" s="37">
        <v>0.20849999999999999</v>
      </c>
      <c r="AO81" s="132">
        <v>0.2102</v>
      </c>
      <c r="AP81" s="40">
        <f>AL81*(1-AM81)*AN81</f>
        <v>42.729364500000003</v>
      </c>
      <c r="AQ81" s="133">
        <f>AL81*(1-AM81)*AO81</f>
        <v>43.077757400000003</v>
      </c>
      <c r="AR81" s="41">
        <v>1.65</v>
      </c>
      <c r="AS81" s="41"/>
      <c r="AT81" s="117">
        <f>AT80+AL81-AS81</f>
        <v>462.96000000000083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45" t="s">
        <v>51</v>
      </c>
      <c r="D82" s="42">
        <v>21500</v>
      </c>
      <c r="E82" s="42">
        <v>4</v>
      </c>
      <c r="F82" s="42">
        <v>19305</v>
      </c>
      <c r="G82" s="36">
        <v>1.2</v>
      </c>
      <c r="H82" s="36">
        <v>6.5</v>
      </c>
      <c r="I82" s="42">
        <v>20244</v>
      </c>
      <c r="J82" s="36">
        <v>1.1000000000000001</v>
      </c>
      <c r="K82" s="42">
        <v>16449</v>
      </c>
      <c r="L82" s="38">
        <v>7.1999999999999995E-2</v>
      </c>
      <c r="M82" s="36">
        <f>ROUND(K82*(1-L82),0)</f>
        <v>15265</v>
      </c>
      <c r="N82" s="27">
        <v>0.58699999999999997</v>
      </c>
      <c r="O82" s="24">
        <f>M82*N82</f>
        <v>8960.5550000000003</v>
      </c>
      <c r="P82" s="38">
        <v>0.28699999999999998</v>
      </c>
      <c r="Q82" s="24">
        <f>M82*P82</f>
        <v>4381.0549999999994</v>
      </c>
      <c r="R82" s="38">
        <v>0.126</v>
      </c>
      <c r="S82" s="134">
        <v>0.2487</v>
      </c>
      <c r="T82" s="24">
        <f>M82*R82</f>
        <v>1923.39</v>
      </c>
      <c r="U82" s="27">
        <v>0.23</v>
      </c>
      <c r="V82" s="24">
        <f>M82*U82</f>
        <v>3510.9500000000003</v>
      </c>
      <c r="W82" s="38">
        <v>0.48599999999999999</v>
      </c>
      <c r="X82" s="24">
        <f>M82*W82</f>
        <v>7418.79</v>
      </c>
      <c r="Y82" s="38">
        <v>0.43</v>
      </c>
      <c r="Z82" s="24">
        <f>Y82*M82</f>
        <v>6563.95</v>
      </c>
      <c r="AA82" s="147">
        <v>2.5200000000000001E-3</v>
      </c>
      <c r="AB82" s="148">
        <f>M82*AA82</f>
        <v>38.467800000000004</v>
      </c>
      <c r="AC82" s="46">
        <v>2.64E-3</v>
      </c>
      <c r="AD82" s="17">
        <f>M82*AC82</f>
        <v>40.299599999999998</v>
      </c>
      <c r="AE82" s="26">
        <f>IF(M82&gt;0,(AG82+AP82)/M82,0)</f>
        <v>2.8080542941369144E-3</v>
      </c>
      <c r="AF82" s="46">
        <v>3.2000000000000003E-4</v>
      </c>
      <c r="AG82" s="36">
        <f>AF82*M82</f>
        <v>4.8848000000000003</v>
      </c>
      <c r="AH82" s="27">
        <v>0.20910000000000001</v>
      </c>
      <c r="AI82" s="40">
        <f>AL82*(1-AM82)*AH82</f>
        <v>35.660750400000005</v>
      </c>
      <c r="AJ82" s="27">
        <f>IF(AND(AH82&gt;0,AF82&gt;0,AC82&gt;0),((AC82-AF82)*AH82)/((AH82-AF82)*AC82),0)</f>
        <v>0.8801348091509984</v>
      </c>
      <c r="AK82" s="28">
        <f t="shared" si="2"/>
        <v>0.88731708483734961</v>
      </c>
      <c r="AL82" s="42">
        <v>187</v>
      </c>
      <c r="AM82" s="38">
        <v>8.7999999999999995E-2</v>
      </c>
      <c r="AN82" s="27">
        <v>0.22270000000000001</v>
      </c>
      <c r="AO82" s="134">
        <v>0.21659999999999999</v>
      </c>
      <c r="AP82" s="40">
        <f>AL82*(1-AM82)*AN82</f>
        <v>37.980148800000002</v>
      </c>
      <c r="AQ82" s="135">
        <f>AL82*(1-AM82)*AO82</f>
        <v>36.939830399999998</v>
      </c>
      <c r="AR82" s="17">
        <v>1.6</v>
      </c>
      <c r="AS82" s="17"/>
      <c r="AT82" s="117">
        <f>AT81+AL82-AS82</f>
        <v>649.96000000000083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>SUM(D80:D82)</f>
        <v>47610</v>
      </c>
      <c r="E83" s="50"/>
      <c r="F83" s="50">
        <f>SUM(F80:F82)</f>
        <v>56175</v>
      </c>
      <c r="G83" s="51"/>
      <c r="H83" s="51"/>
      <c r="I83" s="50">
        <f>SUM(I80:I82)</f>
        <v>57878</v>
      </c>
      <c r="J83" s="51"/>
      <c r="K83" s="50">
        <f>SUM(K80:K82)</f>
        <v>48494</v>
      </c>
      <c r="L83" s="20">
        <f>IF(K83&gt;0,(K80*L80+K81*L81+K82*L82)/K83,0)</f>
        <v>6.9377778694271461E-2</v>
      </c>
      <c r="M83" s="51">
        <f>M80+M81+M82</f>
        <v>45130</v>
      </c>
      <c r="N83" s="52">
        <f>IF(M83&gt;0,O83/M83,0)</f>
        <v>0.60648078883226242</v>
      </c>
      <c r="O83" s="53">
        <f>O80+O81+O82</f>
        <v>27370.478000000003</v>
      </c>
      <c r="P83" s="20">
        <f>IF(M83&gt;0,Q83/M83,0)</f>
        <v>0.29021923332594729</v>
      </c>
      <c r="Q83" s="53">
        <f>Q80+Q81+Q82</f>
        <v>13097.594000000001</v>
      </c>
      <c r="R83" s="20">
        <f>IF(M83&gt;0,T83/M83,0)</f>
        <v>0.1032999778417904</v>
      </c>
      <c r="S83" s="136"/>
      <c r="T83" s="53">
        <f>T80+T81+T82</f>
        <v>4661.9280000000008</v>
      </c>
      <c r="U83" s="20">
        <f>IF(M83&gt;0,V83/M83,0)</f>
        <v>0.22405331265233769</v>
      </c>
      <c r="V83" s="53">
        <f>V80+V81+V82</f>
        <v>10111.526</v>
      </c>
      <c r="W83" s="20">
        <f>IF(M83&gt;0,X83/M83,0)</f>
        <v>0.49354187901617552</v>
      </c>
      <c r="X83" s="53">
        <f>X80+X81+X82</f>
        <v>22273.545000000002</v>
      </c>
      <c r="Y83" s="20">
        <f>IF(M83&gt;0,Z83/M83,0)</f>
        <v>0.42664569022822957</v>
      </c>
      <c r="Z83" s="53">
        <f>Z80+Z81+Z82</f>
        <v>19254.52</v>
      </c>
      <c r="AA83" s="152">
        <f>IF(M83&gt;0,AB83/M83,0)</f>
        <v>2.5798311544427215E-3</v>
      </c>
      <c r="AB83" s="55">
        <f>SUM(AB80:AB82)</f>
        <v>116.42778000000001</v>
      </c>
      <c r="AC83" s="54">
        <f>IF(M83&gt;0,AD83/M83,0)</f>
        <v>2.729655661422557E-3</v>
      </c>
      <c r="AD83" s="55">
        <f>SUM(AD80:AD82)</f>
        <v>123.18935999999999</v>
      </c>
      <c r="AE83" s="54">
        <f>IF(M83&gt;0,(AE80*M80+AE81*M81+AE82*M82)/M83,0)</f>
        <v>2.7221602991358298E-3</v>
      </c>
      <c r="AF83" s="54">
        <f>IF(K83&gt;0,(K80*AF80+K81*AF81+K82*AF82)/K83,0)</f>
        <v>3.2650307254505716E-4</v>
      </c>
      <c r="AG83" s="51">
        <f>SUM(AG80:AG82)</f>
        <v>14.736140000000001</v>
      </c>
      <c r="AH83" s="52">
        <f>IF(K83&gt;0,(K80*AH80+K81*AH81+K82*AH82)/K83,0)</f>
        <v>0.20853466614426527</v>
      </c>
      <c r="AI83" s="57">
        <f>SUM(AI80:AI82)</f>
        <v>106.161913</v>
      </c>
      <c r="AJ83" s="52">
        <f>IF(AND(AD83&gt;0),((AD80*AJ80+AD81*AJ81+AD82*AJ82)/AD83),0)</f>
        <v>0.88175924247509418</v>
      </c>
      <c r="AK83" s="56">
        <f t="shared" si="2"/>
        <v>0.88141058270323625</v>
      </c>
      <c r="AL83" s="50">
        <f>SUM(AL80:AL82)</f>
        <v>556</v>
      </c>
      <c r="AM83" s="20">
        <f>IF(AL83&gt;0,(AM80*AL80+AM81*AL81+AM82*AL82)/AL83,0)</f>
        <v>8.5980215827338113E-2</v>
      </c>
      <c r="AN83" s="52">
        <f>IF(K83&gt;0,(AN80*K80+AN81*K81+AN82*K82)/K83,0)</f>
        <v>0.21266628448880273</v>
      </c>
      <c r="AO83" s="136">
        <f>IF(L83&gt;0,(AO80*K80+AO81*K81+AO82*K82)/K83,0)</f>
        <v>0.21162300490782365</v>
      </c>
      <c r="AP83" s="57">
        <f>SUM(AP80:AP82)</f>
        <v>108.11495429999999</v>
      </c>
      <c r="AQ83" s="137">
        <f>SUM(AQ80:AQ82)</f>
        <v>107.60882839999999</v>
      </c>
      <c r="AR83" s="55"/>
      <c r="AS83" s="55">
        <f>SUM(AS80:AS82)</f>
        <v>1003.66</v>
      </c>
      <c r="AT83" s="102"/>
      <c r="AU83" s="103">
        <f>AT82</f>
        <v>649.96000000000083</v>
      </c>
      <c r="AV83" s="50">
        <f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0" t="s">
        <v>49</v>
      </c>
      <c r="D84" s="11">
        <v>7646</v>
      </c>
      <c r="E84" s="11">
        <v>3</v>
      </c>
      <c r="F84" s="11">
        <v>4010</v>
      </c>
      <c r="G84" s="12">
        <v>1.2</v>
      </c>
      <c r="H84" s="12">
        <v>4.5</v>
      </c>
      <c r="I84" s="11">
        <v>5207</v>
      </c>
      <c r="J84" s="12">
        <v>6</v>
      </c>
      <c r="K84" s="11">
        <v>16192</v>
      </c>
      <c r="L84" s="13">
        <v>7.2999999999999995E-2</v>
      </c>
      <c r="M84" s="23">
        <f>ROUND(K84*(1-L84),0)</f>
        <v>15010</v>
      </c>
      <c r="N84" s="14">
        <v>0.69199999999999995</v>
      </c>
      <c r="O84" s="24">
        <f>M84*N84</f>
        <v>10386.92</v>
      </c>
      <c r="P84" s="13">
        <v>0.26100000000000001</v>
      </c>
      <c r="Q84" s="24">
        <f>M84*P84</f>
        <v>3917.61</v>
      </c>
      <c r="R84" s="15">
        <v>4.7E-2</v>
      </c>
      <c r="S84" s="143">
        <v>0.23699999999999999</v>
      </c>
      <c r="T84" s="24">
        <f>M84*R84</f>
        <v>705.47</v>
      </c>
      <c r="U84" s="25">
        <v>0.21299999999999999</v>
      </c>
      <c r="V84" s="24">
        <f>M84*U84</f>
        <v>3197.13</v>
      </c>
      <c r="W84" s="15">
        <v>0.52</v>
      </c>
      <c r="X84" s="24">
        <f>M84*W84</f>
        <v>7805.2</v>
      </c>
      <c r="Y84" s="15">
        <v>0.43</v>
      </c>
      <c r="Z84" s="24">
        <f>Y84*M84</f>
        <v>6454.3</v>
      </c>
      <c r="AA84" s="145">
        <v>2.5899999999999999E-3</v>
      </c>
      <c r="AB84" s="18">
        <f>M84*AA84</f>
        <v>38.875899999999994</v>
      </c>
      <c r="AC84" s="16">
        <v>2.65E-3</v>
      </c>
      <c r="AD84" s="17">
        <f>M84*AC84</f>
        <v>39.776499999999999</v>
      </c>
      <c r="AE84" s="26">
        <f>IF(M84&gt;0,(AG84+AP84)/M84,0)</f>
        <v>2.5664213657561629E-3</v>
      </c>
      <c r="AF84" s="16">
        <v>3.1E-4</v>
      </c>
      <c r="AG84" s="23">
        <f>AF84*M84</f>
        <v>4.6531000000000002</v>
      </c>
      <c r="AH84" s="114">
        <v>0.2094</v>
      </c>
      <c r="AI84" s="29">
        <f>AL84*(1-AM84)*AH84</f>
        <v>33.002068200000004</v>
      </c>
      <c r="AJ84" s="27">
        <f>IF(AND(AH84&gt;0,AF84&gt;0,AC84&gt;0),((AC84-AF84)*AH84)/((AH84-AF84)*AC84),0)</f>
        <v>0.88432804506861284</v>
      </c>
      <c r="AK84" s="59">
        <f t="shared" si="2"/>
        <v>0.88047935415615342</v>
      </c>
      <c r="AL84" s="11">
        <v>173</v>
      </c>
      <c r="AM84" s="13">
        <v>8.8999999999999996E-2</v>
      </c>
      <c r="AN84" s="14">
        <v>0.21490000000000001</v>
      </c>
      <c r="AO84" s="130">
        <v>0.21179999999999999</v>
      </c>
      <c r="AP84" s="29">
        <f>AL84*(1-AM84)*AN84</f>
        <v>33.868884700000002</v>
      </c>
      <c r="AQ84" s="131">
        <f>AL84*(1-AM84)*AO84</f>
        <v>33.380315400000001</v>
      </c>
      <c r="AR84" s="18">
        <v>1.6</v>
      </c>
      <c r="AS84" s="18">
        <v>503.3</v>
      </c>
      <c r="AT84" s="98">
        <f>AT82+AL84-AS84+AU84</f>
        <v>295.86000000000081</v>
      </c>
      <c r="AU84" s="144">
        <v>-23.8</v>
      </c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45" t="s">
        <v>50</v>
      </c>
      <c r="D85" s="33">
        <v>19094</v>
      </c>
      <c r="E85" s="33">
        <v>1</v>
      </c>
      <c r="F85" s="33">
        <v>10805</v>
      </c>
      <c r="G85" s="34">
        <v>2.5</v>
      </c>
      <c r="H85" s="34">
        <v>7.1</v>
      </c>
      <c r="I85" s="33">
        <v>12764</v>
      </c>
      <c r="J85" s="34">
        <v>5.4</v>
      </c>
      <c r="K85" s="33">
        <v>15568</v>
      </c>
      <c r="L85" s="35">
        <v>5.8999999999999997E-2</v>
      </c>
      <c r="M85" s="36">
        <f>ROUND(K85*(1-L85),0)</f>
        <v>14649</v>
      </c>
      <c r="N85" s="37">
        <v>0.65600000000000003</v>
      </c>
      <c r="O85" s="24">
        <f>M85*N85</f>
        <v>9609.7440000000006</v>
      </c>
      <c r="P85" s="35">
        <v>0.28000000000000003</v>
      </c>
      <c r="Q85" s="24">
        <f>M85*P85</f>
        <v>4101.72</v>
      </c>
      <c r="R85" s="38">
        <v>6.4000000000000001E-2</v>
      </c>
      <c r="S85" s="134">
        <v>0.23830000000000001</v>
      </c>
      <c r="T85" s="24">
        <f>M85*R85</f>
        <v>937.53600000000006</v>
      </c>
      <c r="U85" s="27">
        <v>0.22500000000000001</v>
      </c>
      <c r="V85" s="24">
        <f>M85*U85</f>
        <v>3296.0250000000001</v>
      </c>
      <c r="W85" s="38">
        <v>0.501</v>
      </c>
      <c r="X85" s="24">
        <f>M85*W85</f>
        <v>7339.1490000000003</v>
      </c>
      <c r="Y85" s="38">
        <v>0.41</v>
      </c>
      <c r="Z85" s="24">
        <f>Y85*M85</f>
        <v>6006.0899999999992</v>
      </c>
      <c r="AA85" s="146">
        <v>2.5600000000000002E-3</v>
      </c>
      <c r="AB85" s="18">
        <f>M85*AA85</f>
        <v>37.501440000000002</v>
      </c>
      <c r="AC85" s="39">
        <v>2.64E-3</v>
      </c>
      <c r="AD85" s="17">
        <f>M85*AC85</f>
        <v>38.673360000000002</v>
      </c>
      <c r="AE85" s="26">
        <f>IF(M85&gt;0,(AG85+AP85)/M85,0)</f>
        <v>2.5857391767356137E-3</v>
      </c>
      <c r="AF85" s="39">
        <v>3.2000000000000003E-4</v>
      </c>
      <c r="AG85" s="36">
        <f>AF85*M85</f>
        <v>4.6876800000000003</v>
      </c>
      <c r="AH85" s="27">
        <v>0.20269999999999999</v>
      </c>
      <c r="AI85" s="40">
        <f>AL85*(1-AM85)*AH85</f>
        <v>32.236597199999999</v>
      </c>
      <c r="AJ85" s="27">
        <f>IF(AND(AH85&gt;0,AF85&gt;0,AC85&gt;0),((AC85-AF85)*AH85)/((AH85-AF85)*AC85),0)</f>
        <v>0.88017740404339861</v>
      </c>
      <c r="AK85" s="28">
        <f t="shared" si="2"/>
        <v>0.87758989504547402</v>
      </c>
      <c r="AL85" s="33">
        <v>174</v>
      </c>
      <c r="AM85" s="35">
        <v>8.5999999999999993E-2</v>
      </c>
      <c r="AN85" s="37">
        <v>0.2087</v>
      </c>
      <c r="AO85" s="132">
        <v>0.2084</v>
      </c>
      <c r="AP85" s="40">
        <f>AL85*(1-AM85)*AN85</f>
        <v>33.190813200000001</v>
      </c>
      <c r="AQ85" s="133">
        <f>AL85*(1-AM85)*AO85</f>
        <v>33.143102400000004</v>
      </c>
      <c r="AR85" s="41">
        <v>1.55</v>
      </c>
      <c r="AS85" s="41"/>
      <c r="AT85" s="117">
        <f>AT84+AL85-AS85</f>
        <v>469.86000000000081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45" t="s">
        <v>51</v>
      </c>
      <c r="D86" s="42">
        <v>15000</v>
      </c>
      <c r="E86" s="42">
        <v>0</v>
      </c>
      <c r="F86" s="42">
        <v>20115</v>
      </c>
      <c r="G86" s="36">
        <v>1.8</v>
      </c>
      <c r="H86" s="36">
        <v>5.6</v>
      </c>
      <c r="I86" s="42">
        <v>20412</v>
      </c>
      <c r="J86" s="123">
        <v>4</v>
      </c>
      <c r="K86" s="42">
        <v>16117</v>
      </c>
      <c r="L86" s="38">
        <v>7.1999999999999995E-2</v>
      </c>
      <c r="M86" s="36">
        <f>ROUND(K86*(1-L86),0)</f>
        <v>14957</v>
      </c>
      <c r="N86" s="27">
        <v>0.49</v>
      </c>
      <c r="O86" s="24">
        <f>M86*N86</f>
        <v>7328.93</v>
      </c>
      <c r="P86" s="38">
        <v>0.41399999999999998</v>
      </c>
      <c r="Q86" s="24">
        <f>M86*P86</f>
        <v>6192.1979999999994</v>
      </c>
      <c r="R86" s="38">
        <v>9.6000000000000002E-2</v>
      </c>
      <c r="S86" s="134">
        <v>0.2424</v>
      </c>
      <c r="T86" s="24">
        <f>M86*R86</f>
        <v>1435.8720000000001</v>
      </c>
      <c r="U86" s="27">
        <v>0.23599999999999999</v>
      </c>
      <c r="V86" s="24">
        <f>M86*U86</f>
        <v>3529.8519999999999</v>
      </c>
      <c r="W86" s="38">
        <v>0.496</v>
      </c>
      <c r="X86" s="24">
        <f>M86*W86</f>
        <v>7418.6719999999996</v>
      </c>
      <c r="Y86" s="38">
        <v>0.41</v>
      </c>
      <c r="Z86" s="24">
        <f>Y86*M86</f>
        <v>6132.37</v>
      </c>
      <c r="AA86" s="147">
        <v>2.6199999999999999E-3</v>
      </c>
      <c r="AB86" s="148">
        <f>M86*AA86</f>
        <v>39.187339999999999</v>
      </c>
      <c r="AC86" s="46">
        <v>2.7000000000000001E-3</v>
      </c>
      <c r="AD86" s="17">
        <f>M86*AC86</f>
        <v>40.383900000000004</v>
      </c>
      <c r="AE86" s="26">
        <f>IF(M86&gt;0,(AG86+AP86)/M86,0)</f>
        <v>2.7295942234405297E-3</v>
      </c>
      <c r="AF86" s="46">
        <v>3.2000000000000003E-4</v>
      </c>
      <c r="AG86" s="36">
        <f>AF86*M86</f>
        <v>4.7862400000000003</v>
      </c>
      <c r="AH86" s="27">
        <v>0.20130000000000001</v>
      </c>
      <c r="AI86" s="40">
        <f>AL86*(1-AM86)*AH86</f>
        <v>35.441683200000007</v>
      </c>
      <c r="AJ86" s="27">
        <f>IF(AND(AH86&gt;0,AF86&gt;0,AC86&gt;0),((AC86-AF86)*AH86)/((AH86-AF86)*AC86),0)</f>
        <v>0.88288497473491012</v>
      </c>
      <c r="AK86" s="28">
        <f t="shared" si="2"/>
        <v>0.88414861473900264</v>
      </c>
      <c r="AL86" s="42">
        <v>192</v>
      </c>
      <c r="AM86" s="38">
        <v>8.3000000000000004E-2</v>
      </c>
      <c r="AN86" s="27">
        <v>0.20469999999999999</v>
      </c>
      <c r="AO86" s="134">
        <v>0.20469999999999999</v>
      </c>
      <c r="AP86" s="40">
        <f>AL86*(1-AM86)*AN86</f>
        <v>36.040300800000004</v>
      </c>
      <c r="AQ86" s="135">
        <f>AL86*(1-AM86)*AO86</f>
        <v>36.040300800000004</v>
      </c>
      <c r="AR86" s="17">
        <v>1.6</v>
      </c>
      <c r="AS86" s="17"/>
      <c r="AT86" s="117">
        <f>AT85+AL86-AS86</f>
        <v>661.86000000000081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>SUM(D84:D86)</f>
        <v>41740</v>
      </c>
      <c r="E87" s="50"/>
      <c r="F87" s="50">
        <f>SUM(F84:F86)</f>
        <v>34930</v>
      </c>
      <c r="G87" s="51"/>
      <c r="H87" s="51"/>
      <c r="I87" s="50">
        <f>SUM(I84:I86)</f>
        <v>38383</v>
      </c>
      <c r="J87" s="51"/>
      <c r="K87" s="50">
        <f>SUM(K84:K86)</f>
        <v>47877</v>
      </c>
      <c r="L87" s="20">
        <f>IF(K87&gt;0,(K84*L84+K85*L85+K86*L86)/K87,0)</f>
        <v>6.8111034525972794E-2</v>
      </c>
      <c r="M87" s="51">
        <f>M84+M85+M86</f>
        <v>44616</v>
      </c>
      <c r="N87" s="52">
        <f>IF(M87&gt;0,O87/M87,0)</f>
        <v>0.61246176259637797</v>
      </c>
      <c r="O87" s="53">
        <f>O84+O85+O86</f>
        <v>27325.594000000001</v>
      </c>
      <c r="P87" s="20">
        <f>IF(M87&gt;0,Q87/M87,0)</f>
        <v>0.31852985476062395</v>
      </c>
      <c r="Q87" s="53">
        <f>Q84+Q85+Q86</f>
        <v>14211.527999999998</v>
      </c>
      <c r="R87" s="20">
        <f>IF(M87&gt;0,T87/M87,0)</f>
        <v>6.9008382642998037E-2</v>
      </c>
      <c r="S87" s="136"/>
      <c r="T87" s="53">
        <f>T84+T85+T86</f>
        <v>3078.8780000000002</v>
      </c>
      <c r="U87" s="20">
        <f>IF(M87&gt;0,V87/M87,0)</f>
        <v>0.22465050654473734</v>
      </c>
      <c r="V87" s="53">
        <f>V84+V85+V86</f>
        <v>10023.007000000001</v>
      </c>
      <c r="W87" s="20">
        <f>IF(M87&gt;0,X87/M87,0)</f>
        <v>0.50571590909090913</v>
      </c>
      <c r="X87" s="53">
        <f>X84+X85+X86</f>
        <v>22563.021000000001</v>
      </c>
      <c r="Y87" s="20">
        <f>IF(M87&gt;0,Z87/M87,0)</f>
        <v>0.41672852788237402</v>
      </c>
      <c r="Z87" s="53">
        <f>Z84+Z85+Z86</f>
        <v>18592.759999999998</v>
      </c>
      <c r="AA87" s="152">
        <f>IF(M87&gt;0,AB87/M87,0)</f>
        <v>2.5902071005917161E-3</v>
      </c>
      <c r="AB87" s="55">
        <f>SUM(AB84:AB86)</f>
        <v>115.56468000000001</v>
      </c>
      <c r="AC87" s="54">
        <f>IF(M87&gt;0,AD87/M87,0)</f>
        <v>2.6634785727093421E-3</v>
      </c>
      <c r="AD87" s="55">
        <f>SUM(AD84:AD86)</f>
        <v>118.83376000000001</v>
      </c>
      <c r="AE87" s="54">
        <f>IF(M87&gt;0,(AE84*M84+AE85*M85+AE86*M86)/M87,0)</f>
        <v>2.6274659023668638E-3</v>
      </c>
      <c r="AF87" s="54">
        <f>IF(K87&gt;0,(K84*AF84+K85*AF85+K86*AF86)/K87,0)</f>
        <v>3.1661800029241606E-4</v>
      </c>
      <c r="AG87" s="51">
        <f>SUM(AG84:AG86)</f>
        <v>14.127020000000002</v>
      </c>
      <c r="AH87" s="52">
        <f>IF(K87&gt;0,(K84*AH84+K85*AH85+K86*AH86)/K87,0)</f>
        <v>0.2044946529648892</v>
      </c>
      <c r="AI87" s="57">
        <f>SUM(AI84:AI86)</f>
        <v>100.6803486</v>
      </c>
      <c r="AJ87" s="52">
        <f>IF(AND(AD87&gt;0),((AD84*AJ84+AD85*AJ85+AD86*AJ86)/AD87),0)</f>
        <v>0.88248685075945266</v>
      </c>
      <c r="AK87" s="56">
        <f t="shared" si="2"/>
        <v>0.88082833301873265</v>
      </c>
      <c r="AL87" s="50">
        <f>SUM(AL84:AL86)</f>
        <v>539</v>
      </c>
      <c r="AM87" s="20">
        <f>IF(AL87&gt;0,(AM84*AL84+AM85*AL85+AM86*AL86)/AL87,0)</f>
        <v>8.5894248608534313E-2</v>
      </c>
      <c r="AN87" s="52">
        <f>IF(K87&gt;0,(AN84*K84+AN85*K85+AN86*K86)/K87,0)</f>
        <v>0.20945030599243897</v>
      </c>
      <c r="AO87" s="136">
        <f>IF(L87&gt;0,(AO84*K84+AO85*K85+AO86*K86)/K87,0)</f>
        <v>0.20830433611128515</v>
      </c>
      <c r="AP87" s="57">
        <f>SUM(AP84:AP86)</f>
        <v>103.09999870000001</v>
      </c>
      <c r="AQ87" s="137">
        <f>SUM(AQ84:AQ86)</f>
        <v>102.56371860000002</v>
      </c>
      <c r="AR87" s="55"/>
      <c r="AS87" s="55">
        <f>SUM(AS84:AS86)</f>
        <v>503.3</v>
      </c>
      <c r="AT87" s="102"/>
      <c r="AU87" s="103">
        <f>AT86</f>
        <v>661.86000000000081</v>
      </c>
      <c r="AV87" s="50">
        <f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10" t="s">
        <v>49</v>
      </c>
      <c r="D88" s="11">
        <v>4300</v>
      </c>
      <c r="E88" s="11">
        <v>0</v>
      </c>
      <c r="F88" s="11">
        <v>7475</v>
      </c>
      <c r="G88" s="12">
        <v>1.4</v>
      </c>
      <c r="H88" s="12">
        <v>6.2</v>
      </c>
      <c r="I88" s="11">
        <v>9987</v>
      </c>
      <c r="J88" s="121">
        <v>7.3</v>
      </c>
      <c r="K88" s="11">
        <v>16006</v>
      </c>
      <c r="L88" s="13">
        <v>7.5999999999999998E-2</v>
      </c>
      <c r="M88" s="23">
        <f>ROUND(K88*(1-L88),0)</f>
        <v>14790</v>
      </c>
      <c r="N88" s="14">
        <v>0.45800000000000002</v>
      </c>
      <c r="O88" s="24">
        <f>M88*N88</f>
        <v>6773.8200000000006</v>
      </c>
      <c r="P88" s="13">
        <v>0.46400000000000002</v>
      </c>
      <c r="Q88" s="24">
        <f>M88*P88</f>
        <v>6862.56</v>
      </c>
      <c r="R88" s="15">
        <v>7.8E-2</v>
      </c>
      <c r="S88" s="143">
        <v>0.24030000000000001</v>
      </c>
      <c r="T88" s="24">
        <f>M88*R88</f>
        <v>1153.6199999999999</v>
      </c>
      <c r="U88" s="25">
        <v>0.24</v>
      </c>
      <c r="V88" s="24">
        <f>M88*U88</f>
        <v>3549.6</v>
      </c>
      <c r="W88" s="15">
        <v>0.48199999999999998</v>
      </c>
      <c r="X88" s="24">
        <f>M88*W88</f>
        <v>7128.78</v>
      </c>
      <c r="Y88" s="15">
        <v>0.42</v>
      </c>
      <c r="Z88" s="24">
        <f>Y88*M88</f>
        <v>6211.8</v>
      </c>
      <c r="AA88" s="145">
        <v>2.48E-3</v>
      </c>
      <c r="AB88" s="18">
        <f>M88*AA88</f>
        <v>36.679200000000002</v>
      </c>
      <c r="AC88" s="16">
        <v>2.5300000000000001E-3</v>
      </c>
      <c r="AD88" s="17">
        <f>M88*AC88</f>
        <v>37.418700000000001</v>
      </c>
      <c r="AE88" s="26">
        <f>IF(M88&gt;0,(AG88+AP88)/M88,0)</f>
        <v>2.5431982691007434E-3</v>
      </c>
      <c r="AF88" s="16">
        <v>3.2000000000000003E-4</v>
      </c>
      <c r="AG88" s="23">
        <f>AF88*M88</f>
        <v>4.7328000000000001</v>
      </c>
      <c r="AH88" s="114">
        <v>0.2089</v>
      </c>
      <c r="AI88" s="29">
        <f>AL88*(1-AM88)*AH88</f>
        <v>32.912612799999998</v>
      </c>
      <c r="AJ88" s="27">
        <f>IF(AND(AH88&gt;0,AF88&gt;0,AC88&gt;0),((AC88-AF88)*AH88)/((AH88-AF88)*AC88),0)</f>
        <v>0.87485792315969035</v>
      </c>
      <c r="AK88" s="59">
        <f t="shared" si="2"/>
        <v>0.8755166138415984</v>
      </c>
      <c r="AL88" s="11">
        <v>172</v>
      </c>
      <c r="AM88" s="13">
        <v>8.4000000000000005E-2</v>
      </c>
      <c r="AN88" s="14">
        <v>0.2087</v>
      </c>
      <c r="AO88" s="130">
        <v>0.20669999999999999</v>
      </c>
      <c r="AP88" s="29">
        <f>AL88*(1-AM88)*AN88</f>
        <v>32.881102399999996</v>
      </c>
      <c r="AQ88" s="131">
        <f>AL88*(1-AM88)*AO88</f>
        <v>32.565998399999998</v>
      </c>
      <c r="AR88" s="18">
        <v>1.6</v>
      </c>
      <c r="AS88" s="18">
        <v>501.18</v>
      </c>
      <c r="AT88" s="98">
        <f>AT86+AL88-AS88</f>
        <v>332.6800000000008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45" t="s">
        <v>50</v>
      </c>
      <c r="D89" s="33">
        <v>19550</v>
      </c>
      <c r="E89" s="33">
        <v>3</v>
      </c>
      <c r="F89" s="33">
        <v>18036</v>
      </c>
      <c r="G89" s="34">
        <v>2.2999999999999998</v>
      </c>
      <c r="H89" s="34">
        <v>6</v>
      </c>
      <c r="I89" s="33">
        <v>17849</v>
      </c>
      <c r="J89" s="34">
        <v>6</v>
      </c>
      <c r="K89" s="33">
        <v>15847</v>
      </c>
      <c r="L89" s="35">
        <v>6.8000000000000005E-2</v>
      </c>
      <c r="M89" s="36">
        <f>ROUND(K89*(1-L89),0)</f>
        <v>14769</v>
      </c>
      <c r="N89" s="37">
        <v>0.60899999999999999</v>
      </c>
      <c r="O89" s="24">
        <f>M89*N89</f>
        <v>8994.3209999999999</v>
      </c>
      <c r="P89" s="35">
        <v>0.308</v>
      </c>
      <c r="Q89" s="24">
        <f>M89*P89</f>
        <v>4548.8519999999999</v>
      </c>
      <c r="R89" s="38">
        <v>8.3000000000000004E-2</v>
      </c>
      <c r="S89" s="134">
        <v>0.2437</v>
      </c>
      <c r="T89" s="24">
        <f>M89*R89</f>
        <v>1225.827</v>
      </c>
      <c r="U89" s="27">
        <v>0.22900000000000001</v>
      </c>
      <c r="V89" s="24">
        <f>M89*U89</f>
        <v>3382.1010000000001</v>
      </c>
      <c r="W89" s="38">
        <v>0.502</v>
      </c>
      <c r="X89" s="24">
        <f>M89*W89</f>
        <v>7414.0380000000005</v>
      </c>
      <c r="Y89" s="38">
        <v>0.41</v>
      </c>
      <c r="Z89" s="24">
        <f>Y89*M89</f>
        <v>6055.29</v>
      </c>
      <c r="AA89" s="146">
        <v>2.47E-3</v>
      </c>
      <c r="AB89" s="18">
        <f>M89*AA89</f>
        <v>36.479430000000001</v>
      </c>
      <c r="AC89" s="39">
        <v>2.5699999999999998E-3</v>
      </c>
      <c r="AD89" s="17">
        <f>M89*AC89</f>
        <v>37.956329999999994</v>
      </c>
      <c r="AE89" s="26">
        <f>IF(M89&gt;0,(AG89+AP89)/M89,0)</f>
        <v>2.6641150111720502E-3</v>
      </c>
      <c r="AF89" s="39">
        <v>3.2000000000000003E-4</v>
      </c>
      <c r="AG89" s="36">
        <f>AF89*M89</f>
        <v>4.7260800000000005</v>
      </c>
      <c r="AH89" s="27">
        <v>0.20660000000000001</v>
      </c>
      <c r="AI89" s="40">
        <f>AL89*(1-AM89)*AH89</f>
        <v>33.722491599999998</v>
      </c>
      <c r="AJ89" s="27">
        <f>IF(AND(AH89&gt;0,AF89&gt;0,AC89&gt;0),((AC89-AF89)*AH89)/((AH89-AF89)*AC89),0)</f>
        <v>0.87684451416193021</v>
      </c>
      <c r="AK89" s="28">
        <f t="shared" si="2"/>
        <v>0.88121457360428623</v>
      </c>
      <c r="AL89" s="33">
        <v>178</v>
      </c>
      <c r="AM89" s="35">
        <v>8.3000000000000004E-2</v>
      </c>
      <c r="AN89" s="37">
        <v>0.21210000000000001</v>
      </c>
      <c r="AO89" s="132">
        <v>0.21010000000000001</v>
      </c>
      <c r="AP89" s="40">
        <f>AL89*(1-AM89)*AN89</f>
        <v>34.620234600000003</v>
      </c>
      <c r="AQ89" s="133">
        <f>AL89*(1-AM89)*AO89</f>
        <v>34.2937826</v>
      </c>
      <c r="AR89" s="41">
        <v>1.55</v>
      </c>
      <c r="AS89" s="41"/>
      <c r="AT89" s="117">
        <f>AT88+AL89-AS89</f>
        <v>510.6800000000008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45" t="s">
        <v>52</v>
      </c>
      <c r="D90" s="42">
        <v>19205</v>
      </c>
      <c r="E90" s="42">
        <v>1</v>
      </c>
      <c r="F90" s="42">
        <v>17381</v>
      </c>
      <c r="G90" s="36">
        <v>1.5</v>
      </c>
      <c r="H90" s="36">
        <v>9.1999999999999993</v>
      </c>
      <c r="I90" s="42">
        <v>18574</v>
      </c>
      <c r="J90" s="123">
        <v>5</v>
      </c>
      <c r="K90" s="42">
        <v>15849</v>
      </c>
      <c r="L90" s="38">
        <v>6.7000000000000004E-2</v>
      </c>
      <c r="M90" s="36">
        <f>ROUND(K90*(1-L90),0)</f>
        <v>14787</v>
      </c>
      <c r="N90" s="27">
        <v>0.65100000000000002</v>
      </c>
      <c r="O90" s="24">
        <f>M90*N90</f>
        <v>9626.3369999999995</v>
      </c>
      <c r="P90" s="38">
        <v>0.29699999999999999</v>
      </c>
      <c r="Q90" s="24">
        <f>M90*P90</f>
        <v>4391.7389999999996</v>
      </c>
      <c r="R90" s="38">
        <v>5.1999999999999998E-2</v>
      </c>
      <c r="S90" s="134">
        <v>0.22939999999999999</v>
      </c>
      <c r="T90" s="24">
        <f>M90*R90</f>
        <v>768.92399999999998</v>
      </c>
      <c r="U90" s="27">
        <v>0.23</v>
      </c>
      <c r="V90" s="24">
        <f>M90*U90</f>
        <v>3401.01</v>
      </c>
      <c r="W90" s="38">
        <v>0.50800000000000001</v>
      </c>
      <c r="X90" s="24">
        <f>M90*W90</f>
        <v>7511.7960000000003</v>
      </c>
      <c r="Y90" s="38">
        <v>0.4</v>
      </c>
      <c r="Z90" s="24">
        <f>Y90*M90</f>
        <v>5914.8</v>
      </c>
      <c r="AA90" s="147">
        <v>2.4199999999999998E-3</v>
      </c>
      <c r="AB90" s="148">
        <f>M90*AA90</f>
        <v>35.78454</v>
      </c>
      <c r="AC90" s="46">
        <v>2.5100000000000001E-3</v>
      </c>
      <c r="AD90" s="17">
        <f>M90*AC90</f>
        <v>37.115369999999999</v>
      </c>
      <c r="AE90" s="26">
        <f>IF(M90&gt;0,(AG90+AP90)/M90,0)</f>
        <v>2.5311009332521814E-3</v>
      </c>
      <c r="AF90" s="46">
        <v>3.3E-4</v>
      </c>
      <c r="AG90" s="36">
        <f>AF90*M90</f>
        <v>4.8797100000000002</v>
      </c>
      <c r="AH90" s="27">
        <v>0.20949999999999999</v>
      </c>
      <c r="AI90" s="40">
        <f>AL90*(1-AM90)*AH90</f>
        <v>31.0648695</v>
      </c>
      <c r="AJ90" s="27">
        <f>IF(AND(AH90&gt;0,AF90&gt;0,AC90&gt;0),((AC90-AF90)*AH90)/((AH90-AF90)*AC90),0)</f>
        <v>0.86989613854187864</v>
      </c>
      <c r="AK90" s="28">
        <f t="shared" si="2"/>
        <v>0.87093132442641896</v>
      </c>
      <c r="AL90" s="42">
        <v>161</v>
      </c>
      <c r="AM90" s="38">
        <v>7.9000000000000001E-2</v>
      </c>
      <c r="AN90" s="27">
        <v>0.2195</v>
      </c>
      <c r="AO90" s="134">
        <v>0.21490000000000001</v>
      </c>
      <c r="AP90" s="40">
        <f>AL90*(1-AM90)*AN90</f>
        <v>32.547679500000001</v>
      </c>
      <c r="AQ90" s="135">
        <f>AL90*(1-AM90)*AO90</f>
        <v>31.865586900000004</v>
      </c>
      <c r="AR90" s="17">
        <v>1.52</v>
      </c>
      <c r="AS90" s="17"/>
      <c r="AT90" s="117">
        <f>AT89+AL90-AS90</f>
        <v>671.68000000000075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>SUM(D88:D90)</f>
        <v>43055</v>
      </c>
      <c r="E91" s="50"/>
      <c r="F91" s="50">
        <f>SUM(F88:F90)</f>
        <v>42892</v>
      </c>
      <c r="G91" s="51"/>
      <c r="H91" s="51"/>
      <c r="I91" s="50">
        <f>SUM(I88:I90)</f>
        <v>46410</v>
      </c>
      <c r="J91" s="51"/>
      <c r="K91" s="50">
        <f>SUM(K88:K90)</f>
        <v>47702</v>
      </c>
      <c r="L91" s="20">
        <f>IF(K91&gt;0,(K88*L88+K89*L89+K90*L90)/K91,0)</f>
        <v>7.0352081673724365E-2</v>
      </c>
      <c r="M91" s="51">
        <f>M88+M89+M90</f>
        <v>44346</v>
      </c>
      <c r="N91" s="52">
        <f>IF(M91&gt;0,O91/M91,0)</f>
        <v>0.57264416181842781</v>
      </c>
      <c r="O91" s="53">
        <f>O88+O89+O90</f>
        <v>25394.477999999999</v>
      </c>
      <c r="P91" s="20">
        <f>IF(M91&gt;0,Q91/M91,0)</f>
        <v>0.3563602354214585</v>
      </c>
      <c r="Q91" s="53">
        <f>Q88+Q89+Q90</f>
        <v>15803.151</v>
      </c>
      <c r="R91" s="20">
        <f>IF(M91&gt;0,T91/M91,0)</f>
        <v>7.0995602760113657E-2</v>
      </c>
      <c r="S91" s="136"/>
      <c r="T91" s="53">
        <f>T88+T89+T90</f>
        <v>3148.3710000000001</v>
      </c>
      <c r="U91" s="20">
        <f>IF(M91&gt;0,V91/M91,0)</f>
        <v>0.23300209714517656</v>
      </c>
      <c r="V91" s="53">
        <f>V88+V89+V90</f>
        <v>10332.710999999999</v>
      </c>
      <c r="W91" s="20">
        <f>IF(M91&gt;0,X91/M91,0)</f>
        <v>0.49733040184007582</v>
      </c>
      <c r="X91" s="53">
        <f>X88+X89+X90</f>
        <v>22054.614000000001</v>
      </c>
      <c r="Y91" s="20">
        <f>IF(M91&gt;0,Z91/M91,0)</f>
        <v>0.41000067649844402</v>
      </c>
      <c r="Z91" s="53">
        <f>Z88+Z89+Z90</f>
        <v>18181.89</v>
      </c>
      <c r="AA91" s="152">
        <f>IF(M91&gt;0,AB91/M91,0)</f>
        <v>2.456662833175484E-3</v>
      </c>
      <c r="AB91" s="55">
        <f>SUM(AB88:AB90)</f>
        <v>108.94317000000001</v>
      </c>
      <c r="AC91" s="54">
        <f>IF(M91&gt;0,AD91/M91,0)</f>
        <v>2.5366526856988227E-3</v>
      </c>
      <c r="AD91" s="55">
        <f>SUM(AD88:AD90)</f>
        <v>112.49039999999999</v>
      </c>
      <c r="AE91" s="54">
        <f>IF(M91&gt;0,(AE88*M88+AE89*M89+AE90*M90)/M91,0)</f>
        <v>2.5794345938754343E-3</v>
      </c>
      <c r="AF91" s="54">
        <f>IF(K91&gt;0,(K88*AF88+K89*AF89+K90*AF90)/K91,0)</f>
        <v>3.233225022011656E-4</v>
      </c>
      <c r="AG91" s="51">
        <f>SUM(AG88:AG90)</f>
        <v>14.33859</v>
      </c>
      <c r="AH91" s="52">
        <f>IF(K91&gt;0,(K88*AH88+K89*AH89+K90*AH90)/K91,0)</f>
        <v>0.20833527105781727</v>
      </c>
      <c r="AI91" s="57">
        <f>SUM(AI88:AI90)</f>
        <v>97.699973899999989</v>
      </c>
      <c r="AJ91" s="52">
        <f>IF(AND(AD91&gt;0),((AD88*AJ88+AD89*AJ89+AD90*AJ90)/AD91),0)</f>
        <v>0.8738911316086394</v>
      </c>
      <c r="AK91" s="56">
        <f t="shared" si="2"/>
        <v>0.87598081955033524</v>
      </c>
      <c r="AL91" s="50">
        <f>SUM(AL88:AL90)</f>
        <v>511</v>
      </c>
      <c r="AM91" s="20">
        <f>IF(AL91&gt;0,(AM88*AL88+AM89*AL89+AM90*AL90)/AL91,0)</f>
        <v>8.2076320939334646E-2</v>
      </c>
      <c r="AN91" s="52">
        <f>IF(K91&gt;0,(AN88*K88+AN89*K89+AN90*K90)/K91,0)</f>
        <v>0.2134178105739801</v>
      </c>
      <c r="AO91" s="136">
        <f>IF(L91&gt;0,(AO88*K88+AO89*K89+AO90*K90)/K91,0)</f>
        <v>0.21055396000167712</v>
      </c>
      <c r="AP91" s="57">
        <f>SUM(AP88:AP90)</f>
        <v>100.04901650000001</v>
      </c>
      <c r="AQ91" s="137">
        <f>SUM(AQ88:AQ90)</f>
        <v>98.725367900000009</v>
      </c>
      <c r="AR91" s="55"/>
      <c r="AS91" s="55">
        <f>SUM(AS88:AS90)</f>
        <v>501.18</v>
      </c>
      <c r="AT91" s="102"/>
      <c r="AU91" s="103">
        <f>AT90</f>
        <v>671.68000000000075</v>
      </c>
      <c r="AV91" s="50">
        <f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10" t="s">
        <v>49</v>
      </c>
      <c r="D92" s="11">
        <v>3500</v>
      </c>
      <c r="E92" s="11">
        <v>0</v>
      </c>
      <c r="F92" s="11">
        <v>11984</v>
      </c>
      <c r="G92" s="12">
        <v>1.3</v>
      </c>
      <c r="H92" s="12">
        <v>5</v>
      </c>
      <c r="I92" s="11">
        <v>12407</v>
      </c>
      <c r="J92" s="12">
        <v>6.4</v>
      </c>
      <c r="K92" s="11">
        <v>15472</v>
      </c>
      <c r="L92" s="13">
        <v>6.9000000000000006E-2</v>
      </c>
      <c r="M92" s="23">
        <f>ROUND(K92*(1-L92),0)</f>
        <v>14404</v>
      </c>
      <c r="N92" s="14">
        <v>0.59399999999999997</v>
      </c>
      <c r="O92" s="24">
        <f>M92*N92</f>
        <v>8555.9759999999987</v>
      </c>
      <c r="P92" s="13">
        <v>0.35599999999999998</v>
      </c>
      <c r="Q92" s="24">
        <f>M92*P92</f>
        <v>5127.8239999999996</v>
      </c>
      <c r="R92" s="15">
        <v>0.05</v>
      </c>
      <c r="S92" s="143">
        <v>0.20549999999999999</v>
      </c>
      <c r="T92" s="24">
        <f>M92*R92</f>
        <v>720.2</v>
      </c>
      <c r="U92" s="25">
        <v>0.217</v>
      </c>
      <c r="V92" s="24">
        <f>M92*U92</f>
        <v>3125.6680000000001</v>
      </c>
      <c r="W92" s="15">
        <v>0.505</v>
      </c>
      <c r="X92" s="24">
        <f>M92*W92</f>
        <v>7274.02</v>
      </c>
      <c r="Y92" s="15">
        <v>0.42</v>
      </c>
      <c r="Z92" s="24">
        <f>Y92*M92</f>
        <v>6049.6799999999994</v>
      </c>
      <c r="AA92" s="145">
        <v>2.4099999999999998E-3</v>
      </c>
      <c r="AB92" s="18">
        <f>M92*AA92</f>
        <v>34.713639999999998</v>
      </c>
      <c r="AC92" s="16">
        <v>2.5200000000000001E-3</v>
      </c>
      <c r="AD92" s="17">
        <f>M92*AC92</f>
        <v>36.298079999999999</v>
      </c>
      <c r="AE92" s="26">
        <f>IF(M92&gt;0,(AG92+AP92)/M92,0)</f>
        <v>2.5607701888364347E-3</v>
      </c>
      <c r="AF92" s="16">
        <v>3.2000000000000003E-4</v>
      </c>
      <c r="AG92" s="23">
        <f>AF92*M92</f>
        <v>4.60928</v>
      </c>
      <c r="AH92" s="114">
        <v>0.2069</v>
      </c>
      <c r="AI92" s="29">
        <f>AL92*(1-AM92)*AH92</f>
        <v>30.959274600000004</v>
      </c>
      <c r="AJ92" s="27">
        <f>IF(AND(AH92&gt;0,AF92&gt;0,AC92&gt;0),((AC92-AF92)*AH92)/((AH92-AF92)*AC92),0)</f>
        <v>0.87436820663657711</v>
      </c>
      <c r="AK92" s="59">
        <f t="shared" si="2"/>
        <v>0.87633767928117057</v>
      </c>
      <c r="AL92" s="11">
        <v>163</v>
      </c>
      <c r="AM92" s="13">
        <v>8.2000000000000003E-2</v>
      </c>
      <c r="AN92" s="14">
        <v>0.2157</v>
      </c>
      <c r="AO92" s="130">
        <v>0.2172</v>
      </c>
      <c r="AP92" s="29">
        <f>AL92*(1-AM92)*AN92</f>
        <v>32.276053800000007</v>
      </c>
      <c r="AQ92" s="131">
        <f>AL92*(1-AM92)*AO92</f>
        <v>32.500504800000002</v>
      </c>
      <c r="AR92" s="18">
        <v>1.6</v>
      </c>
      <c r="AS92" s="18">
        <v>507.38</v>
      </c>
      <c r="AT92" s="98">
        <f>AT90+AL92-AS92</f>
        <v>327.30000000000075</v>
      </c>
      <c r="AU92" s="99"/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45" t="s">
        <v>48</v>
      </c>
      <c r="D93" s="33">
        <v>20000</v>
      </c>
      <c r="E93" s="33">
        <v>3</v>
      </c>
      <c r="F93" s="33">
        <v>16963</v>
      </c>
      <c r="G93" s="34">
        <v>0.9</v>
      </c>
      <c r="H93" s="34">
        <v>7</v>
      </c>
      <c r="I93" s="33">
        <v>18001</v>
      </c>
      <c r="J93" s="34">
        <v>5.3</v>
      </c>
      <c r="K93" s="33">
        <v>15381</v>
      </c>
      <c r="L93" s="35">
        <v>6.4000000000000001E-2</v>
      </c>
      <c r="M93" s="36">
        <f>ROUND(K93*(1-L93),0)</f>
        <v>14397</v>
      </c>
      <c r="N93" s="37">
        <v>0.54700000000000004</v>
      </c>
      <c r="O93" s="24">
        <f>M93*N93</f>
        <v>7875.1590000000006</v>
      </c>
      <c r="P93" s="35">
        <v>0.35799999999999998</v>
      </c>
      <c r="Q93" s="24">
        <f>M93*P93</f>
        <v>5154.1260000000002</v>
      </c>
      <c r="R93" s="38">
        <v>9.5000000000000001E-2</v>
      </c>
      <c r="S93" s="134">
        <v>0.1845</v>
      </c>
      <c r="T93" s="24">
        <f>M93*R93</f>
        <v>1367.7149999999999</v>
      </c>
      <c r="U93" s="27">
        <v>0.219</v>
      </c>
      <c r="V93" s="24">
        <f>M93*U93</f>
        <v>3152.9430000000002</v>
      </c>
      <c r="W93" s="38">
        <v>0.51800000000000002</v>
      </c>
      <c r="X93" s="24">
        <f>M93*W93</f>
        <v>7457.6460000000006</v>
      </c>
      <c r="Y93" s="38">
        <v>0.43</v>
      </c>
      <c r="Z93" s="24">
        <f>Y93*M93</f>
        <v>6190.71</v>
      </c>
      <c r="AA93" s="146">
        <v>2.5200000000000001E-3</v>
      </c>
      <c r="AB93" s="18">
        <f>M93*AA93</f>
        <v>36.280439999999999</v>
      </c>
      <c r="AC93" s="39">
        <v>2.5400000000000002E-3</v>
      </c>
      <c r="AD93" s="17">
        <f>M93*AC93</f>
        <v>36.568380000000005</v>
      </c>
      <c r="AE93" s="26">
        <f>IF(M93&gt;0,(AG93+AP93)/M93,0)</f>
        <v>2.5359972772105305E-3</v>
      </c>
      <c r="AF93" s="39">
        <v>3.1E-4</v>
      </c>
      <c r="AG93" s="36">
        <f>AF93*M93</f>
        <v>4.4630700000000001</v>
      </c>
      <c r="AH93" s="27">
        <v>0.20780000000000001</v>
      </c>
      <c r="AI93" s="40">
        <f>AL93*(1-AM93)*AH93</f>
        <v>31.250626400000002</v>
      </c>
      <c r="AJ93" s="27">
        <f>IF(AND(AH93&gt;0,AF93&gt;0,AC93&gt;0),((AC93-AF93)*AH93)/((AH93-AF93)*AC93),0)</f>
        <v>0.87926445938197195</v>
      </c>
      <c r="AK93" s="28">
        <f t="shared" si="2"/>
        <v>0.87903887311995443</v>
      </c>
      <c r="AL93" s="33">
        <v>164</v>
      </c>
      <c r="AM93" s="35">
        <v>8.3000000000000004E-2</v>
      </c>
      <c r="AN93" s="37">
        <v>0.21310000000000001</v>
      </c>
      <c r="AO93" s="132">
        <v>0.21149999999999999</v>
      </c>
      <c r="AP93" s="40">
        <f>AL93*(1-AM93)*AN93</f>
        <v>32.047682800000004</v>
      </c>
      <c r="AQ93" s="133">
        <f>AL93*(1-AM93)*AO93</f>
        <v>31.807061999999998</v>
      </c>
      <c r="AR93" s="41">
        <v>1.6</v>
      </c>
      <c r="AS93" s="41"/>
      <c r="AT93" s="117">
        <f>AT92+AL93-AS93</f>
        <v>491.30000000000075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45" t="s">
        <v>52</v>
      </c>
      <c r="D94" s="42">
        <v>17000</v>
      </c>
      <c r="E94" s="42">
        <v>3</v>
      </c>
      <c r="F94" s="42">
        <v>18213</v>
      </c>
      <c r="G94" s="36">
        <v>1</v>
      </c>
      <c r="H94" s="36">
        <v>6.8</v>
      </c>
      <c r="I94" s="42">
        <v>18668</v>
      </c>
      <c r="J94" s="36">
        <v>5</v>
      </c>
      <c r="K94" s="42">
        <v>15878</v>
      </c>
      <c r="L94" s="38">
        <v>6.6000000000000003E-2</v>
      </c>
      <c r="M94" s="36">
        <f>ROUND(K94*(1-L94),0)</f>
        <v>14830</v>
      </c>
      <c r="N94" s="27">
        <v>0.40899999999999997</v>
      </c>
      <c r="O94" s="24">
        <f>M94*N94</f>
        <v>6065.4699999999993</v>
      </c>
      <c r="P94" s="38">
        <v>0.55800000000000005</v>
      </c>
      <c r="Q94" s="24">
        <f>M94*P94</f>
        <v>8275.1400000000012</v>
      </c>
      <c r="R94" s="38">
        <v>3.3000000000000002E-2</v>
      </c>
      <c r="S94" s="134">
        <v>0.20030000000000001</v>
      </c>
      <c r="T94" s="24">
        <f>M94*R94</f>
        <v>489.39000000000004</v>
      </c>
      <c r="U94" s="27">
        <v>0.23300000000000001</v>
      </c>
      <c r="V94" s="24">
        <f>M94*U94</f>
        <v>3455.3900000000003</v>
      </c>
      <c r="W94" s="38">
        <v>0.497</v>
      </c>
      <c r="X94" s="24">
        <f>M94*W94</f>
        <v>7370.51</v>
      </c>
      <c r="Y94" s="38">
        <v>0.42</v>
      </c>
      <c r="Z94" s="24">
        <f>Y94*M94</f>
        <v>6228.5999999999995</v>
      </c>
      <c r="AA94" s="147">
        <v>2.4499999999999999E-3</v>
      </c>
      <c r="AB94" s="148">
        <f>M94*AA94</f>
        <v>36.333500000000001</v>
      </c>
      <c r="AC94" s="46">
        <v>2.5200000000000001E-3</v>
      </c>
      <c r="AD94" s="17">
        <f>M94*AC94</f>
        <v>37.371600000000001</v>
      </c>
      <c r="AE94" s="26">
        <f>IF(M94&gt;0,(AG94+AP94)/M94,0)</f>
        <v>2.5530722184760619E-3</v>
      </c>
      <c r="AF94" s="46">
        <v>2.9999999999999997E-4</v>
      </c>
      <c r="AG94" s="36">
        <f>AF94*M94</f>
        <v>4.4489999999999998</v>
      </c>
      <c r="AH94" s="27">
        <v>0.21390000000000001</v>
      </c>
      <c r="AI94" s="40">
        <f>AL94*(1-AM94)*AH94</f>
        <v>32.222965500000001</v>
      </c>
      <c r="AJ94" s="27">
        <f>IF(AND(AH94&gt;0,AF94&gt;0,AC94&gt;0),((AC94-AF94)*AH94)/((AH94-AF94)*AC94),0)</f>
        <v>0.88218967362225797</v>
      </c>
      <c r="AK94" s="28">
        <f t="shared" si="2"/>
        <v>0.88368976295711987</v>
      </c>
      <c r="AL94" s="42">
        <v>165</v>
      </c>
      <c r="AM94" s="38">
        <v>8.6999999999999994E-2</v>
      </c>
      <c r="AN94" s="27">
        <v>0.2218</v>
      </c>
      <c r="AO94" s="134">
        <v>0.22320000000000001</v>
      </c>
      <c r="AP94" s="40">
        <f>AL94*(1-AM94)*AN94</f>
        <v>33.413060999999999</v>
      </c>
      <c r="AQ94" s="135">
        <f>AL94*(1-AM94)*AO94</f>
        <v>33.623964000000001</v>
      </c>
      <c r="AR94" s="17">
        <v>1.55</v>
      </c>
      <c r="AS94" s="17"/>
      <c r="AT94" s="117">
        <f>AT93+AL94-AS94</f>
        <v>656.30000000000075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>SUM(D92:D94)</f>
        <v>40500</v>
      </c>
      <c r="E95" s="50"/>
      <c r="F95" s="50">
        <f>SUM(F92:F94)</f>
        <v>47160</v>
      </c>
      <c r="G95" s="51"/>
      <c r="H95" s="51"/>
      <c r="I95" s="50">
        <f>SUM(I92:I94)</f>
        <v>49076</v>
      </c>
      <c r="J95" s="51"/>
      <c r="K95" s="50">
        <f>SUM(K92:K94)</f>
        <v>46731</v>
      </c>
      <c r="L95" s="20">
        <f>IF(K95&gt;0,(K92*L92+K93*L93+K94*L94)/K95,0)</f>
        <v>6.6334981061821924E-2</v>
      </c>
      <c r="M95" s="51">
        <f>M92+M93+M94</f>
        <v>43631</v>
      </c>
      <c r="N95" s="52">
        <f>IF(M95&gt;0,O95/M95,0)</f>
        <v>0.51561057504984975</v>
      </c>
      <c r="O95" s="53">
        <f>O92+O93+O94</f>
        <v>22496.604999999996</v>
      </c>
      <c r="P95" s="20">
        <f>IF(M95&gt;0,Q95/M95,0)</f>
        <v>0.42531892461781767</v>
      </c>
      <c r="Q95" s="53">
        <f>Q92+Q93+Q94</f>
        <v>18557.090000000004</v>
      </c>
      <c r="R95" s="20">
        <f>IF(M95&gt;0,T95/M95,0)</f>
        <v>5.9070500332332514E-2</v>
      </c>
      <c r="S95" s="136"/>
      <c r="T95" s="53">
        <f>T92+T93+T94</f>
        <v>2577.3049999999998</v>
      </c>
      <c r="U95" s="20">
        <f>IF(M95&gt;0,V95/M95,0)</f>
        <v>0.22309827874676263</v>
      </c>
      <c r="V95" s="53">
        <f>V92+V93+V94</f>
        <v>9734.0010000000002</v>
      </c>
      <c r="W95" s="20">
        <f>IF(M95&gt;0,X95/M95,0)</f>
        <v>0.50657046595310673</v>
      </c>
      <c r="X95" s="53">
        <f>X92+X93+X94</f>
        <v>22102.175999999999</v>
      </c>
      <c r="Y95" s="20">
        <f>IF(M95&gt;0,Z95/M95,0)</f>
        <v>0.42329971809034855</v>
      </c>
      <c r="Z95" s="53">
        <f>Z92+Z93+Z94</f>
        <v>18468.989999999998</v>
      </c>
      <c r="AA95" s="152">
        <f>IF(M95&gt;0,AB95/M95,0)</f>
        <v>2.4598927368155669E-3</v>
      </c>
      <c r="AB95" s="55">
        <f>SUM(AB92:AB94)</f>
        <v>107.32758</v>
      </c>
      <c r="AC95" s="54">
        <f>IF(M95&gt;0,AD95/M95,0)</f>
        <v>2.5265994361806975E-3</v>
      </c>
      <c r="AD95" s="55">
        <f>SUM(AD92:AD94)</f>
        <v>110.23806</v>
      </c>
      <c r="AE95" s="54">
        <f>IF(M95&gt;0,(AE92*M92+AE93*M93+AE94*M94)/M95,0)</f>
        <v>2.5499793174577714E-3</v>
      </c>
      <c r="AF95" s="54">
        <f>IF(K95&gt;0,(K92*AF92+K93*AF93+K94*AF94)/K95,0)</f>
        <v>3.0991311977060195E-4</v>
      </c>
      <c r="AG95" s="51">
        <f>SUM(AG92:AG94)</f>
        <v>13.52135</v>
      </c>
      <c r="AH95" s="52">
        <f>IF(K95&gt;0,(K92*AH92+K93*AH93+K94*AH94)/K95,0)</f>
        <v>0.20957464638034712</v>
      </c>
      <c r="AI95" s="57">
        <f>SUM(AI92:AI94)</f>
        <v>94.432866500000003</v>
      </c>
      <c r="AJ95" s="52">
        <f>IF(AND(AD95&gt;0),((AD92*AJ92+AD93*AJ93+AD94*AJ94)/AD95),0)</f>
        <v>0.87864394195495721</v>
      </c>
      <c r="AK95" s="56">
        <f t="shared" si="2"/>
        <v>0.87972133155866317</v>
      </c>
      <c r="AL95" s="50">
        <f>SUM(AL92:AL94)</f>
        <v>492</v>
      </c>
      <c r="AM95" s="20">
        <f>IF(AL95&gt;0,(AM92*AL92+AM93*AL93+AM94*AL94)/AL95,0)</f>
        <v>8.4010162601626012E-2</v>
      </c>
      <c r="AN95" s="52">
        <f>IF(K95&gt;0,(AN92*K92+AN93*K93+AN94*K94)/K95,0)</f>
        <v>0.21691686246816891</v>
      </c>
      <c r="AO95" s="136">
        <f>IF(L95&gt;0,(AO92*K92+AO93*K93+AO94*K94)/K95,0)</f>
        <v>0.21736255376516658</v>
      </c>
      <c r="AP95" s="57">
        <f>SUM(AP92:AP94)</f>
        <v>97.736797600000017</v>
      </c>
      <c r="AQ95" s="137">
        <f>SUM(AQ92:AQ94)</f>
        <v>97.931530800000004</v>
      </c>
      <c r="AR95" s="55"/>
      <c r="AS95" s="55">
        <f>SUM(AS92:AS94)</f>
        <v>507.38</v>
      </c>
      <c r="AT95" s="102"/>
      <c r="AU95" s="103">
        <f>AT94</f>
        <v>656.30000000000075</v>
      </c>
      <c r="AV95" s="50">
        <f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45" t="s">
        <v>50</v>
      </c>
      <c r="D96" s="11">
        <v>17983</v>
      </c>
      <c r="E96" s="11">
        <v>0</v>
      </c>
      <c r="F96" s="11">
        <v>17771</v>
      </c>
      <c r="G96" s="12">
        <v>0.9</v>
      </c>
      <c r="H96" s="12">
        <v>5.3</v>
      </c>
      <c r="I96" s="11">
        <v>19132</v>
      </c>
      <c r="J96" s="12">
        <v>4.4000000000000004</v>
      </c>
      <c r="K96" s="11">
        <v>16123</v>
      </c>
      <c r="L96" s="13">
        <v>6.9000000000000006E-2</v>
      </c>
      <c r="M96" s="23">
        <f>ROUND(K96*(1-L96),0)</f>
        <v>15011</v>
      </c>
      <c r="N96" s="14">
        <v>0.53700000000000003</v>
      </c>
      <c r="O96" s="24">
        <f>M96*N96</f>
        <v>8060.9070000000002</v>
      </c>
      <c r="P96" s="13">
        <v>0.36899999999999999</v>
      </c>
      <c r="Q96" s="24">
        <f>M96*P96</f>
        <v>5539.0590000000002</v>
      </c>
      <c r="R96" s="15">
        <v>9.4E-2</v>
      </c>
      <c r="S96" s="143">
        <v>0.20860000000000001</v>
      </c>
      <c r="T96" s="24">
        <f>M96*R96</f>
        <v>1411.0340000000001</v>
      </c>
      <c r="U96" s="25">
        <v>0.23300000000000001</v>
      </c>
      <c r="V96" s="24">
        <f>M96*U96</f>
        <v>3497.5630000000001</v>
      </c>
      <c r="W96" s="15">
        <v>0.52</v>
      </c>
      <c r="X96" s="24">
        <f>M96*W96</f>
        <v>7805.72</v>
      </c>
      <c r="Y96" s="15">
        <v>0.42</v>
      </c>
      <c r="Z96" s="24">
        <f>Y96*M96</f>
        <v>6304.62</v>
      </c>
      <c r="AA96" s="145">
        <v>2.3900000000000002E-3</v>
      </c>
      <c r="AB96" s="18">
        <f>M96*AA96</f>
        <v>35.876290000000004</v>
      </c>
      <c r="AC96" s="16">
        <v>2.5400000000000002E-3</v>
      </c>
      <c r="AD96" s="17">
        <f>M96*AC96</f>
        <v>38.127940000000002</v>
      </c>
      <c r="AE96" s="26">
        <f>IF(M96&gt;0,(AG96+AP96)/M96,0)</f>
        <v>2.3986499900073279E-3</v>
      </c>
      <c r="AF96" s="16">
        <v>2.9999999999999997E-4</v>
      </c>
      <c r="AG96" s="23">
        <f>AF96*M96</f>
        <v>4.5032999999999994</v>
      </c>
      <c r="AH96" s="114">
        <v>0.21290000000000001</v>
      </c>
      <c r="AI96" s="29">
        <f>AL96*(1-AM96)*AH96</f>
        <v>30.417023</v>
      </c>
      <c r="AJ96" s="27">
        <f>IF(AND(AH96&gt;0,AF96&gt;0,AC96&gt;0),((AC96-AF96)*AH96)/((AH96-AF96)*AC96),0)</f>
        <v>0.88313419900593337</v>
      </c>
      <c r="AK96" s="59">
        <f t="shared" si="2"/>
        <v>0.87612164965034356</v>
      </c>
      <c r="AL96" s="11">
        <v>157</v>
      </c>
      <c r="AM96" s="13">
        <v>0.09</v>
      </c>
      <c r="AN96" s="14">
        <v>0.2205</v>
      </c>
      <c r="AO96" s="130">
        <v>0.2198</v>
      </c>
      <c r="AP96" s="29">
        <f>AL96*(1-AM96)*AN96</f>
        <v>31.502835000000001</v>
      </c>
      <c r="AQ96" s="131">
        <f>AL96*(1-AM96)*AO96</f>
        <v>31.402826000000001</v>
      </c>
      <c r="AR96" s="18">
        <v>1.6</v>
      </c>
      <c r="AS96" s="18"/>
      <c r="AT96" s="98">
        <f>AT94+AL96-AS96</f>
        <v>813.30000000000075</v>
      </c>
      <c r="AU96" s="99"/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48</v>
      </c>
      <c r="D97" s="33">
        <v>20800</v>
      </c>
      <c r="E97" s="33">
        <v>3</v>
      </c>
      <c r="F97" s="33">
        <v>18753</v>
      </c>
      <c r="G97" s="34">
        <v>0.9</v>
      </c>
      <c r="H97" s="34">
        <v>6.1</v>
      </c>
      <c r="I97" s="33">
        <v>19718</v>
      </c>
      <c r="J97" s="34">
        <v>3.5</v>
      </c>
      <c r="K97" s="33">
        <v>16138</v>
      </c>
      <c r="L97" s="35">
        <v>6.9000000000000006E-2</v>
      </c>
      <c r="M97" s="36">
        <f>ROUND(K97*(1-L97),0)</f>
        <v>15024</v>
      </c>
      <c r="N97" s="37">
        <v>0.58899999999999997</v>
      </c>
      <c r="O97" s="24">
        <f>M97*N97</f>
        <v>8849.1360000000004</v>
      </c>
      <c r="P97" s="35">
        <v>0.34100000000000003</v>
      </c>
      <c r="Q97" s="24">
        <f>M97*P97</f>
        <v>5123.1840000000002</v>
      </c>
      <c r="R97" s="38">
        <v>7.0000000000000007E-2</v>
      </c>
      <c r="S97" s="134">
        <v>0.20899999999999999</v>
      </c>
      <c r="T97" s="24">
        <f>M97*R97</f>
        <v>1051.68</v>
      </c>
      <c r="U97" s="27">
        <v>0.23499999999999999</v>
      </c>
      <c r="V97" s="24">
        <f>M97*U97</f>
        <v>3530.64</v>
      </c>
      <c r="W97" s="38">
        <v>0.47399999999999998</v>
      </c>
      <c r="X97" s="24">
        <f>M97*W97</f>
        <v>7121.3759999999993</v>
      </c>
      <c r="Y97" s="38">
        <v>0.42</v>
      </c>
      <c r="Z97" s="24">
        <f>Y97*M97</f>
        <v>6310.08</v>
      </c>
      <c r="AA97" s="146">
        <v>2.3999999999999998E-3</v>
      </c>
      <c r="AB97" s="18">
        <f>M97*AA97</f>
        <v>36.057599999999994</v>
      </c>
      <c r="AC97" s="39">
        <v>2.6199999999999999E-3</v>
      </c>
      <c r="AD97" s="17">
        <f>M97*AC97</f>
        <v>39.362879999999997</v>
      </c>
      <c r="AE97" s="26">
        <f>IF(M97&gt;0,(AG97+AP97)/M97,0)</f>
        <v>2.7994252263045796E-3</v>
      </c>
      <c r="AF97" s="39">
        <v>2.9E-4</v>
      </c>
      <c r="AG97" s="36">
        <f>AF97*M97</f>
        <v>4.3569599999999999</v>
      </c>
      <c r="AH97" s="27">
        <v>0.20699999999999999</v>
      </c>
      <c r="AI97" s="40">
        <f>AL97*(1-AM97)*AH97</f>
        <v>36.097281000000002</v>
      </c>
      <c r="AJ97" s="27">
        <f>IF(AND(AH97&gt;0,AF97&gt;0,AC97&gt;0),((AC97-AF97)*AH97)/((AH97-AF97)*AC97),0)</f>
        <v>0.89056062241566458</v>
      </c>
      <c r="AK97" s="28">
        <f t="shared" si="2"/>
        <v>0.89761131778248848</v>
      </c>
      <c r="AL97" s="33">
        <v>191</v>
      </c>
      <c r="AM97" s="35">
        <v>8.6999999999999994E-2</v>
      </c>
      <c r="AN97" s="37">
        <v>0.2162</v>
      </c>
      <c r="AO97" s="132">
        <v>0.2127</v>
      </c>
      <c r="AP97" s="40">
        <f>AL97*(1-AM97)*AN97</f>
        <v>37.701604600000003</v>
      </c>
      <c r="AQ97" s="133">
        <f>AL97*(1-AM97)*AO97</f>
        <v>37.091264100000004</v>
      </c>
      <c r="AR97" s="41">
        <v>1.6</v>
      </c>
      <c r="AS97" s="41"/>
      <c r="AT97" s="117">
        <f>AT96+AL97-AS97</f>
        <v>1004.3000000000008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45" t="s">
        <v>52</v>
      </c>
      <c r="D98" s="42">
        <v>16117</v>
      </c>
      <c r="E98" s="42">
        <v>2</v>
      </c>
      <c r="F98" s="42">
        <v>17967</v>
      </c>
      <c r="G98" s="36">
        <v>1</v>
      </c>
      <c r="H98" s="36">
        <v>5.2</v>
      </c>
      <c r="I98" s="42">
        <v>19003</v>
      </c>
      <c r="J98" s="36">
        <v>3.8</v>
      </c>
      <c r="K98" s="42">
        <v>16268</v>
      </c>
      <c r="L98" s="38">
        <v>7.0000000000000007E-2</v>
      </c>
      <c r="M98" s="36">
        <f>ROUND(K98*(1-L98),0)</f>
        <v>15129</v>
      </c>
      <c r="N98" s="27">
        <v>0.70099999999999996</v>
      </c>
      <c r="O98" s="24">
        <f>M98*N98</f>
        <v>10605.429</v>
      </c>
      <c r="P98" s="38">
        <v>0.23699999999999999</v>
      </c>
      <c r="Q98" s="24">
        <f>M98*P98</f>
        <v>3585.5729999999999</v>
      </c>
      <c r="R98" s="38">
        <v>6.2E-2</v>
      </c>
      <c r="S98" s="134">
        <v>0.2056</v>
      </c>
      <c r="T98" s="24">
        <f>M98*R98</f>
        <v>937.99800000000005</v>
      </c>
      <c r="U98" s="27">
        <v>0.23300000000000001</v>
      </c>
      <c r="V98" s="24">
        <f>M98*U98</f>
        <v>3525.0570000000002</v>
      </c>
      <c r="W98" s="38">
        <v>0.49099999999999999</v>
      </c>
      <c r="X98" s="24">
        <f>M98*W98</f>
        <v>7428.3389999999999</v>
      </c>
      <c r="Y98" s="38">
        <v>0.43</v>
      </c>
      <c r="Z98" s="24">
        <f>Y98*M98</f>
        <v>6505.47</v>
      </c>
      <c r="AA98" s="147">
        <v>2.4299999999999999E-3</v>
      </c>
      <c r="AB98" s="148">
        <f>M98*AA98</f>
        <v>36.763469999999998</v>
      </c>
      <c r="AC98" s="46">
        <v>2.6199999999999999E-3</v>
      </c>
      <c r="AD98" s="17">
        <f>M98*AC98</f>
        <v>39.637979999999999</v>
      </c>
      <c r="AE98" s="26">
        <f>IF(M98&gt;0,(AG98+AP98)/M98,0)</f>
        <v>2.5723161477956241E-3</v>
      </c>
      <c r="AF98" s="46">
        <v>3.2000000000000003E-4</v>
      </c>
      <c r="AG98" s="36">
        <f>AF98*M98</f>
        <v>4.8412800000000002</v>
      </c>
      <c r="AH98" s="27">
        <v>0.20780000000000001</v>
      </c>
      <c r="AI98" s="40">
        <f>AL98*(1-AM98)*AH98</f>
        <v>32.857751600000007</v>
      </c>
      <c r="AJ98" s="27">
        <f>IF(AND(AH98&gt;0,AF98&gt;0,AC98&gt;0),((AC98-AF98)*AH98)/((AH98-AF98)*AC98),0)</f>
        <v>0.87921653811569433</v>
      </c>
      <c r="AK98" s="28">
        <f t="shared" si="2"/>
        <v>0.87690062125980761</v>
      </c>
      <c r="AL98" s="42">
        <v>173</v>
      </c>
      <c r="AM98" s="38">
        <v>8.5999999999999993E-2</v>
      </c>
      <c r="AN98" s="27">
        <v>0.2155</v>
      </c>
      <c r="AO98" s="134">
        <v>0.22239999999999999</v>
      </c>
      <c r="AP98" s="40">
        <f>AL98*(1-AM98)*AN98</f>
        <v>34.075291</v>
      </c>
      <c r="AQ98" s="135">
        <f>AL98*(1-AM98)*AO98</f>
        <v>35.166332799999999</v>
      </c>
      <c r="AR98" s="17">
        <v>1.6</v>
      </c>
      <c r="AS98" s="17"/>
      <c r="AT98" s="117">
        <f>AT97+AL98-AS98</f>
        <v>1177.3000000000006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>SUM(D96:D98)</f>
        <v>54900</v>
      </c>
      <c r="E99" s="50"/>
      <c r="F99" s="50">
        <f>SUM(F96:F98)</f>
        <v>54491</v>
      </c>
      <c r="G99" s="51"/>
      <c r="H99" s="51"/>
      <c r="I99" s="50">
        <f>SUM(I96:I98)</f>
        <v>57853</v>
      </c>
      <c r="J99" s="51"/>
      <c r="K99" s="50">
        <f>SUM(K96:K98)</f>
        <v>48529</v>
      </c>
      <c r="L99" s="20">
        <f>IF(K99&gt;0,(K96*L96+K97*L97+K98*L98)/K99,0)</f>
        <v>6.9335222238249297E-2</v>
      </c>
      <c r="M99" s="51">
        <f>M96+M97+M98</f>
        <v>45164</v>
      </c>
      <c r="N99" s="52">
        <f>IF(M99&gt;0,O99/M99,0)</f>
        <v>0.60923461163758752</v>
      </c>
      <c r="O99" s="53">
        <f>O96+O97+O98</f>
        <v>27515.472000000002</v>
      </c>
      <c r="P99" s="20">
        <f>IF(M99&gt;0,Q99/M99,0)</f>
        <v>0.31546842618014348</v>
      </c>
      <c r="Q99" s="53">
        <f>Q96+Q97+Q98</f>
        <v>14247.816000000001</v>
      </c>
      <c r="R99" s="20">
        <f>IF(M99&gt;0,T99/M99,0)</f>
        <v>7.529696218226907E-2</v>
      </c>
      <c r="S99" s="136"/>
      <c r="T99" s="53">
        <f>T96+T97+T98</f>
        <v>3400.712</v>
      </c>
      <c r="U99" s="20">
        <f>IF(M99&gt;0,V99/M99,0)</f>
        <v>0.23366530865290941</v>
      </c>
      <c r="V99" s="53">
        <f>V96+V97+V98</f>
        <v>10553.26</v>
      </c>
      <c r="W99" s="20">
        <f>IF(M99&gt;0,X99/M99,0)</f>
        <v>0.49498350456115486</v>
      </c>
      <c r="X99" s="53">
        <f>X96+X97+X98</f>
        <v>22355.434999999998</v>
      </c>
      <c r="Y99" s="20">
        <f>IF(M99&gt;0,Z99/M99,0)</f>
        <v>0.42334979186963073</v>
      </c>
      <c r="Z99" s="53">
        <f>Z96+Z97+Z98</f>
        <v>19120.170000000002</v>
      </c>
      <c r="AA99" s="152">
        <f>IF(M99&gt;0,AB99/M99,0)</f>
        <v>2.4067257107430696E-3</v>
      </c>
      <c r="AB99" s="55">
        <f>SUM(AB96:AB98)</f>
        <v>108.69735999999999</v>
      </c>
      <c r="AC99" s="54">
        <f>IF(M99&gt;0,AD99/M99,0)</f>
        <v>2.5934106810734212E-3</v>
      </c>
      <c r="AD99" s="55">
        <f>SUM(AD96:AD98)</f>
        <v>117.1288</v>
      </c>
      <c r="AE99" s="54">
        <f>IF(M99&gt;0,(AE96*M96+AE97*M97+AE98*M98)/M99,0)</f>
        <v>2.5901441546364364E-3</v>
      </c>
      <c r="AF99" s="54">
        <f>IF(K99&gt;0,(K96*AF96+K97*AF97+K98*AF98)/K99,0)</f>
        <v>3.0337901048857387E-4</v>
      </c>
      <c r="AG99" s="51">
        <f>SUM(AG96:AG98)</f>
        <v>13.701540000000001</v>
      </c>
      <c r="AH99" s="52">
        <f>IF(K99&gt;0,(K96*AH96+K97*AH97+K98*AH98)/K99,0)</f>
        <v>0.20922836036184553</v>
      </c>
      <c r="AI99" s="57">
        <f>SUM(AI96:AI98)</f>
        <v>99.37205560000001</v>
      </c>
      <c r="AJ99" s="52">
        <f>IF(AND(AD99&gt;0),((AD96*AJ96+AD97*AJ97+AD98*AJ98)/AD99),0)</f>
        <v>0.88430416958099567</v>
      </c>
      <c r="AK99" s="56">
        <f t="shared" si="2"/>
        <v>0.88410555875075503</v>
      </c>
      <c r="AL99" s="50">
        <f>SUM(AL96:AL98)</f>
        <v>521</v>
      </c>
      <c r="AM99" s="20">
        <f>IF(AL99&gt;0,(AM96*AL96+AM97*AL97+AM98*AL98)/AL99,0)</f>
        <v>8.757197696737043E-2</v>
      </c>
      <c r="AN99" s="52">
        <f>IF(K99&gt;0,(AN96*K96+AN97*K97+AN98*K98)/K99,0)</f>
        <v>0.21739395206989637</v>
      </c>
      <c r="AO99" s="136">
        <f>IF(L99&gt;0,(AO96*K96+AO97*K97+AO98*K98)/K99,0)</f>
        <v>0.2183105194831956</v>
      </c>
      <c r="AP99" s="57">
        <f>SUM(AP96:AP98)</f>
        <v>103.27973059999999</v>
      </c>
      <c r="AQ99" s="137">
        <f>SUM(AQ96:AQ98)</f>
        <v>103.66042290000001</v>
      </c>
      <c r="AR99" s="55"/>
      <c r="AS99" s="55">
        <f>SUM(AS96:AS98)</f>
        <v>0</v>
      </c>
      <c r="AT99" s="102"/>
      <c r="AU99" s="103">
        <f>AT98</f>
        <v>1177.3000000000006</v>
      </c>
      <c r="AV99" s="50">
        <f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45" t="s">
        <v>50</v>
      </c>
      <c r="D100" s="11">
        <v>13827</v>
      </c>
      <c r="E100" s="11">
        <v>0</v>
      </c>
      <c r="F100" s="11">
        <v>14092</v>
      </c>
      <c r="G100" s="12">
        <v>1.7</v>
      </c>
      <c r="H100" s="12">
        <v>5.9</v>
      </c>
      <c r="I100" s="11">
        <v>15426</v>
      </c>
      <c r="J100" s="12">
        <v>4.5</v>
      </c>
      <c r="K100" s="11">
        <v>16077</v>
      </c>
      <c r="L100" s="13">
        <v>6.6000000000000003E-2</v>
      </c>
      <c r="M100" s="23">
        <f>ROUND(K100*(1-L100),0)</f>
        <v>15016</v>
      </c>
      <c r="N100" s="14">
        <v>0.70199999999999996</v>
      </c>
      <c r="O100" s="24">
        <f>M100*N100</f>
        <v>10541.232</v>
      </c>
      <c r="P100" s="13">
        <v>0.24</v>
      </c>
      <c r="Q100" s="24">
        <f>M100*P100</f>
        <v>3603.8399999999997</v>
      </c>
      <c r="R100" s="15">
        <v>5.8000000000000003E-2</v>
      </c>
      <c r="S100" s="143">
        <v>0.20530000000000001</v>
      </c>
      <c r="T100" s="24">
        <f>M100*R100</f>
        <v>870.928</v>
      </c>
      <c r="U100" s="25">
        <v>0.22900000000000001</v>
      </c>
      <c r="V100" s="24">
        <f>M100*U100</f>
        <v>3438.6640000000002</v>
      </c>
      <c r="W100" s="15">
        <v>0.495</v>
      </c>
      <c r="X100" s="24">
        <f>M100*W100</f>
        <v>7432.92</v>
      </c>
      <c r="Y100" s="15">
        <v>0.42</v>
      </c>
      <c r="Z100" s="24">
        <f>Y100*M100</f>
        <v>6306.7199999999993</v>
      </c>
      <c r="AA100" s="145">
        <v>2.5600000000000002E-3</v>
      </c>
      <c r="AB100" s="18">
        <f>M100*AA100</f>
        <v>38.440960000000004</v>
      </c>
      <c r="AC100" s="16">
        <v>2.5500000000000002E-3</v>
      </c>
      <c r="AD100" s="17">
        <f>M100*AC100</f>
        <v>38.290800000000004</v>
      </c>
      <c r="AE100" s="26">
        <f>IF(M100&gt;0,(AG100+AP100)/M100,0)</f>
        <v>2.5072184336707511E-3</v>
      </c>
      <c r="AF100" s="16">
        <v>3.2000000000000003E-4</v>
      </c>
      <c r="AG100" s="23">
        <f>AF100*M100</f>
        <v>4.8051200000000005</v>
      </c>
      <c r="AH100" s="114">
        <v>0.2021</v>
      </c>
      <c r="AI100" s="29">
        <f>AL100*(1-AM100)*AH100</f>
        <v>32.617323200000001</v>
      </c>
      <c r="AJ100" s="27">
        <f>IF(AND(AH100&gt;0,AF100&gt;0,AC100&gt;0),((AC100-AF100)*AH100)/((AH100-AF100)*AC100),0)</f>
        <v>0.87589667644240765</v>
      </c>
      <c r="AK100" s="59">
        <f t="shared" ref="AK100:AK127" si="3">IF(AND(AE100&gt;0,AN100&gt;0,AF100&gt;0),((AN100*(AE100-AF100))/(AE100*(AN100-AF100))),0)</f>
        <v>0.87374246367301478</v>
      </c>
      <c r="AL100" s="11">
        <v>176</v>
      </c>
      <c r="AM100" s="13">
        <v>8.3000000000000004E-2</v>
      </c>
      <c r="AN100" s="14">
        <v>0.20349999999999999</v>
      </c>
      <c r="AO100" s="130">
        <v>0.20399999999999999</v>
      </c>
      <c r="AP100" s="29">
        <f>AL100*(1-AM100)*AN100</f>
        <v>32.843271999999999</v>
      </c>
      <c r="AQ100" s="131">
        <f>AL100*(1-AM100)*AO100</f>
        <v>32.923967999999995</v>
      </c>
      <c r="AR100" s="18">
        <v>1.55</v>
      </c>
      <c r="AS100" s="18"/>
      <c r="AT100" s="98">
        <f>AT98+AL100-AS100</f>
        <v>1353.3000000000006</v>
      </c>
      <c r="AU100" s="116"/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48</v>
      </c>
      <c r="D101" s="33">
        <v>18800</v>
      </c>
      <c r="E101" s="33">
        <v>1</v>
      </c>
      <c r="F101" s="33">
        <v>16044</v>
      </c>
      <c r="G101" s="34">
        <v>0.4</v>
      </c>
      <c r="H101" s="34">
        <v>5.8</v>
      </c>
      <c r="I101" s="33">
        <v>16781</v>
      </c>
      <c r="J101" s="34">
        <v>4.0999999999999996</v>
      </c>
      <c r="K101" s="33">
        <v>16008</v>
      </c>
      <c r="L101" s="35">
        <v>8.2000000000000003E-2</v>
      </c>
      <c r="M101" s="36">
        <f>ROUND(K101*(1-L101),0)</f>
        <v>14695</v>
      </c>
      <c r="N101" s="37">
        <v>0.65200000000000002</v>
      </c>
      <c r="O101" s="24">
        <f>M101*N101</f>
        <v>9581.1400000000012</v>
      </c>
      <c r="P101" s="35">
        <v>0.24399999999999999</v>
      </c>
      <c r="Q101" s="24">
        <f>M101*P101</f>
        <v>3585.58</v>
      </c>
      <c r="R101" s="38">
        <v>0.104</v>
      </c>
      <c r="S101" s="134">
        <v>0.2069</v>
      </c>
      <c r="T101" s="24">
        <f>M101*R101</f>
        <v>1528.28</v>
      </c>
      <c r="U101" s="27">
        <v>0.22700000000000001</v>
      </c>
      <c r="V101" s="24">
        <f>M101*U101</f>
        <v>3335.7650000000003</v>
      </c>
      <c r="W101" s="38">
        <v>0.49399999999999999</v>
      </c>
      <c r="X101" s="24">
        <f>M101*W101</f>
        <v>7259.33</v>
      </c>
      <c r="Y101" s="38">
        <v>0.42</v>
      </c>
      <c r="Z101" s="24">
        <f>Y101*M101</f>
        <v>6171.9</v>
      </c>
      <c r="AA101" s="146">
        <v>2.4499999999999999E-3</v>
      </c>
      <c r="AB101" s="18">
        <f>M101*AA101</f>
        <v>36.002749999999999</v>
      </c>
      <c r="AC101" s="39">
        <v>2.5699999999999998E-3</v>
      </c>
      <c r="AD101" s="17">
        <f>M101*AC101</f>
        <v>37.766149999999996</v>
      </c>
      <c r="AE101" s="26">
        <f>IF(M101&gt;0,(AG101+AP101)/M101,0)</f>
        <v>2.6183912351139846E-3</v>
      </c>
      <c r="AF101" s="39">
        <v>3.2000000000000003E-4</v>
      </c>
      <c r="AG101" s="36">
        <f>AF101*M101</f>
        <v>4.7024000000000008</v>
      </c>
      <c r="AH101" s="27">
        <v>0.2094</v>
      </c>
      <c r="AI101" s="40">
        <f>AL101*(1-AM101)*AH101</f>
        <v>33.110746800000001</v>
      </c>
      <c r="AJ101" s="27">
        <f>IF(AND(AH101&gt;0,AF101&gt;0,AC101&gt;0),((AC101-AF101)*AH101)/((AH101-AF101)*AC101),0)</f>
        <v>0.87682632604279331</v>
      </c>
      <c r="AK101" s="28">
        <f t="shared" si="3"/>
        <v>0.87910456359998179</v>
      </c>
      <c r="AL101" s="33">
        <v>173</v>
      </c>
      <c r="AM101" s="35">
        <v>8.5999999999999993E-2</v>
      </c>
      <c r="AN101" s="37">
        <v>0.21360000000000001</v>
      </c>
      <c r="AO101" s="132">
        <v>0.21160000000000001</v>
      </c>
      <c r="AP101" s="40">
        <f>AL101*(1-AM101)*AN101</f>
        <v>33.774859200000002</v>
      </c>
      <c r="AQ101" s="133">
        <f>AL101*(1-AM101)*AO101</f>
        <v>33.458615200000004</v>
      </c>
      <c r="AR101" s="41">
        <v>1.58</v>
      </c>
      <c r="AS101" s="41"/>
      <c r="AT101" s="117">
        <f>AT100+AL101-AS101</f>
        <v>1526.3000000000006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10" t="s">
        <v>49</v>
      </c>
      <c r="D102" s="42">
        <v>12425</v>
      </c>
      <c r="E102" s="42">
        <v>0</v>
      </c>
      <c r="F102" s="42">
        <v>15777</v>
      </c>
      <c r="G102" s="36">
        <v>0.6</v>
      </c>
      <c r="H102" s="36">
        <v>5</v>
      </c>
      <c r="I102" s="42">
        <v>16274</v>
      </c>
      <c r="J102" s="36">
        <v>4.3</v>
      </c>
      <c r="K102" s="42">
        <v>16092</v>
      </c>
      <c r="L102" s="38">
        <v>0.08</v>
      </c>
      <c r="M102" s="36">
        <f>ROUND(K102*(1-L102),0)</f>
        <v>14805</v>
      </c>
      <c r="N102" s="27">
        <v>0.74299999999999999</v>
      </c>
      <c r="O102" s="24">
        <f>M102*N102</f>
        <v>11000.115</v>
      </c>
      <c r="P102" s="38">
        <v>0.20599999999999999</v>
      </c>
      <c r="Q102" s="24">
        <f>M102*P102</f>
        <v>3049.83</v>
      </c>
      <c r="R102" s="38">
        <v>5.0999999999999997E-2</v>
      </c>
      <c r="S102" s="134">
        <v>0.20710000000000001</v>
      </c>
      <c r="T102" s="24">
        <f>M102*R102</f>
        <v>755.05499999999995</v>
      </c>
      <c r="U102" s="27">
        <v>0.222</v>
      </c>
      <c r="V102" s="24">
        <f>M102*U102</f>
        <v>3286.71</v>
      </c>
      <c r="W102" s="38">
        <v>0.48399999999999999</v>
      </c>
      <c r="X102" s="24">
        <f>M102*W102</f>
        <v>7165.62</v>
      </c>
      <c r="Y102" s="38">
        <v>0.43</v>
      </c>
      <c r="Z102" s="24">
        <f>Y102*M102</f>
        <v>6366.15</v>
      </c>
      <c r="AA102" s="147">
        <v>2.5000000000000001E-3</v>
      </c>
      <c r="AB102" s="148">
        <f>M102*AA102</f>
        <v>37.012500000000003</v>
      </c>
      <c r="AC102" s="46">
        <v>2.6700000000000001E-3</v>
      </c>
      <c r="AD102" s="17">
        <f>M102*AC102</f>
        <v>39.529350000000001</v>
      </c>
      <c r="AE102" s="26">
        <f>IF(M102&gt;0,(AG102+AP102)/M102,0)</f>
        <v>2.7335604863221886E-3</v>
      </c>
      <c r="AF102" s="46">
        <v>3.2000000000000003E-4</v>
      </c>
      <c r="AG102" s="36">
        <f>AF102*M102</f>
        <v>4.7376000000000005</v>
      </c>
      <c r="AH102" s="27">
        <v>0.20949999999999999</v>
      </c>
      <c r="AI102" s="40">
        <f>AL102*(1-AM102)*AH102</f>
        <v>35.079727499999997</v>
      </c>
      <c r="AJ102" s="27">
        <f>IF(AND(AH102&gt;0,AF102&gt;0,AC102&gt;0),((AC102-AF102)*AH102)/((AH102-AF102)*AC102),0)</f>
        <v>0.88149625092164774</v>
      </c>
      <c r="AK102" s="28">
        <f t="shared" si="3"/>
        <v>0.88426253723390424</v>
      </c>
      <c r="AL102" s="42">
        <v>183</v>
      </c>
      <c r="AM102" s="38">
        <v>8.5000000000000006E-2</v>
      </c>
      <c r="AN102" s="27">
        <v>0.21340000000000001</v>
      </c>
      <c r="AO102" s="134">
        <v>0.21110000000000001</v>
      </c>
      <c r="AP102" s="40">
        <f>AL102*(1-AM102)*AN102</f>
        <v>35.732762999999998</v>
      </c>
      <c r="AQ102" s="135">
        <f>AL102*(1-AM102)*AO102</f>
        <v>35.3476395</v>
      </c>
      <c r="AR102" s="17">
        <v>1.6</v>
      </c>
      <c r="AS102" s="17"/>
      <c r="AT102" s="117">
        <f>AT101+AL102-AS102</f>
        <v>1709.3000000000006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>SUM(D100:D102)</f>
        <v>45052</v>
      </c>
      <c r="E103" s="50"/>
      <c r="F103" s="50">
        <f>SUM(F100:F102)</f>
        <v>45913</v>
      </c>
      <c r="G103" s="51"/>
      <c r="H103" s="51"/>
      <c r="I103" s="50">
        <f>SUM(I100:I102)</f>
        <v>48481</v>
      </c>
      <c r="J103" s="51"/>
      <c r="K103" s="50">
        <f>SUM(K100:K102)</f>
        <v>48177</v>
      </c>
      <c r="L103" s="20">
        <f>IF(K103&gt;0,(K100*L100+K101*L101+K102*L102)/K103,0)</f>
        <v>7.5992652095398225E-2</v>
      </c>
      <c r="M103" s="51">
        <f>M100+M101+M102</f>
        <v>44516</v>
      </c>
      <c r="N103" s="52">
        <f>IF(M103&gt;0,O103/M103,0)</f>
        <v>0.69913035762422504</v>
      </c>
      <c r="O103" s="53">
        <f>O100+O101+O102</f>
        <v>31122.487000000001</v>
      </c>
      <c r="P103" s="20">
        <f>IF(M103&gt;0,Q103/M103,0)</f>
        <v>0.23001280438494023</v>
      </c>
      <c r="Q103" s="53">
        <f>Q100+Q101+Q102</f>
        <v>10239.25</v>
      </c>
      <c r="R103" s="20">
        <f>IF(M103&gt;0,T103/M103,0)</f>
        <v>7.0856837990834753E-2</v>
      </c>
      <c r="S103" s="136"/>
      <c r="T103" s="53">
        <f>T100+T101+T102</f>
        <v>3154.2629999999999</v>
      </c>
      <c r="U103" s="20">
        <f>IF(M103&gt;0,V103/M103,0)</f>
        <v>0.22601174858477849</v>
      </c>
      <c r="V103" s="53">
        <f>V100+V101+V102</f>
        <v>10061.138999999999</v>
      </c>
      <c r="W103" s="20">
        <f>IF(M103&gt;0,X103/M103,0)</f>
        <v>0.49101154641027944</v>
      </c>
      <c r="X103" s="53">
        <f>X100+X101+X102</f>
        <v>21857.87</v>
      </c>
      <c r="Y103" s="20">
        <f>IF(M103&gt;0,Z103/M103,0)</f>
        <v>0.42332577050947967</v>
      </c>
      <c r="Z103" s="53">
        <f>Z100+Z101+Z102</f>
        <v>18844.769999999997</v>
      </c>
      <c r="AA103" s="152">
        <f>IF(M103&gt;0,AB103/M103,0)</f>
        <v>2.5037337137209098E-3</v>
      </c>
      <c r="AB103" s="55">
        <f>SUM(AB100:AB102)</f>
        <v>111.45621000000001</v>
      </c>
      <c r="AC103" s="54">
        <f>IF(M103&gt;0,AD103/M103,0)</f>
        <v>2.5965113666996135E-3</v>
      </c>
      <c r="AD103" s="55">
        <f>SUM(AD100:AD102)</f>
        <v>115.58629999999999</v>
      </c>
      <c r="AE103" s="54">
        <f>IF(M103&gt;0,(AE100*M100+AE101*M101+AE102*M102)/M103,0)</f>
        <v>2.6191934180968645E-3</v>
      </c>
      <c r="AF103" s="54">
        <f>IF(K103&gt;0,(K100*AF100+K101*AF101+K102*AF102)/K103,0)</f>
        <v>3.2000000000000003E-4</v>
      </c>
      <c r="AG103" s="51">
        <f>SUM(AG100:AG102)</f>
        <v>14.245120000000002</v>
      </c>
      <c r="AH103" s="52">
        <f>IF(K103&gt;0,(K100*AH100+K101*AH101+K102*AH102)/K103,0)</f>
        <v>0.2069973410548602</v>
      </c>
      <c r="AI103" s="57">
        <f>SUM(AI100:AI102)</f>
        <v>100.80779749999999</v>
      </c>
      <c r="AJ103" s="52">
        <f>IF(AND(AD103&gt;0),((AD100*AJ100+AD101*AJ101+AD102*AJ102)/AD103),0)</f>
        <v>0.8781154240422232</v>
      </c>
      <c r="AK103" s="56">
        <f t="shared" si="3"/>
        <v>0.87916362356339861</v>
      </c>
      <c r="AL103" s="50">
        <f>SUM(AL100:AL102)</f>
        <v>532</v>
      </c>
      <c r="AM103" s="20">
        <f>IF(AL103&gt;0,(AM100*AL100+AM101*AL101+AM102*AL102)/AL103,0)</f>
        <v>8.4663533834586455E-2</v>
      </c>
      <c r="AN103" s="52">
        <f>IF(K103&gt;0,(AN100*K100+AN101*K101+AN102*K102)/K103,0)</f>
        <v>0.21016275608692944</v>
      </c>
      <c r="AO103" s="136">
        <f>IF(L103&gt;0,(AO100*K100+AO101*K101+AO102*K102)/K103,0)</f>
        <v>0.20889681798368517</v>
      </c>
      <c r="AP103" s="57">
        <f>SUM(AP100:AP102)</f>
        <v>102.3508942</v>
      </c>
      <c r="AQ103" s="137">
        <f>SUM(AQ100:AQ102)</f>
        <v>101.7302227</v>
      </c>
      <c r="AR103" s="55"/>
      <c r="AS103" s="55">
        <f>SUM(AS100:AS102)</f>
        <v>0</v>
      </c>
      <c r="AT103" s="118"/>
      <c r="AU103" s="103">
        <f>AT102</f>
        <v>1709.3000000000006</v>
      </c>
      <c r="AV103" s="50">
        <f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45" t="s">
        <v>50</v>
      </c>
      <c r="D104" s="11">
        <v>12444</v>
      </c>
      <c r="E104" s="11">
        <v>1</v>
      </c>
      <c r="F104" s="11">
        <v>14663</v>
      </c>
      <c r="G104" s="12">
        <v>1.4</v>
      </c>
      <c r="H104" s="12">
        <v>7.6</v>
      </c>
      <c r="I104" s="11">
        <v>15516</v>
      </c>
      <c r="J104" s="12">
        <v>5.0999999999999996</v>
      </c>
      <c r="K104" s="11">
        <v>16209</v>
      </c>
      <c r="L104" s="13">
        <v>7.2999999999999995E-2</v>
      </c>
      <c r="M104" s="23">
        <f>ROUND(K104*(1-L104),0)</f>
        <v>15026</v>
      </c>
      <c r="N104" s="14">
        <v>0.65800000000000003</v>
      </c>
      <c r="O104" s="24">
        <f>M104*N104</f>
        <v>9887.1080000000002</v>
      </c>
      <c r="P104" s="13">
        <v>0.27500000000000002</v>
      </c>
      <c r="Q104" s="24">
        <f>M104*P104</f>
        <v>4132.1500000000005</v>
      </c>
      <c r="R104" s="15">
        <v>6.7000000000000004E-2</v>
      </c>
      <c r="S104" s="143">
        <v>0.20960000000000001</v>
      </c>
      <c r="T104" s="24">
        <f>M104*R104</f>
        <v>1006.7420000000001</v>
      </c>
      <c r="U104" s="25">
        <v>0.23200000000000001</v>
      </c>
      <c r="V104" s="24">
        <f>M104*U104</f>
        <v>3486.0320000000002</v>
      </c>
      <c r="W104" s="15">
        <v>0.49399999999999999</v>
      </c>
      <c r="X104" s="24">
        <f>M104*W104</f>
        <v>7422.8440000000001</v>
      </c>
      <c r="Y104" s="15">
        <v>0.42</v>
      </c>
      <c r="Z104" s="24">
        <f>Y104*M104</f>
        <v>6310.92</v>
      </c>
      <c r="AA104" s="145">
        <v>2.5699999999999998E-3</v>
      </c>
      <c r="AB104" s="18">
        <f>M104*AA104</f>
        <v>38.616819999999997</v>
      </c>
      <c r="AC104" s="16">
        <v>2.5999999999999999E-3</v>
      </c>
      <c r="AD104" s="17">
        <f>M104*AC104</f>
        <v>39.067599999999999</v>
      </c>
      <c r="AE104" s="26">
        <f>IF(M104&gt;0,(AG104+AP104)/M104,0)</f>
        <v>2.6719921802209503E-3</v>
      </c>
      <c r="AF104" s="16">
        <v>3.1E-4</v>
      </c>
      <c r="AG104" s="23">
        <f>AF104*M104</f>
        <v>4.6580599999999999</v>
      </c>
      <c r="AH104" s="114">
        <v>0.20849999999999999</v>
      </c>
      <c r="AI104" s="29">
        <f>AL104*(1-AM104)*AH104</f>
        <v>34.530727499999998</v>
      </c>
      <c r="AJ104" s="27">
        <f>IF(AND(AH104&gt;0,AF104&gt;0,AC104&gt;0),((AC104-AF104)*AH104)/((AH104-AF104)*AC104),0)</f>
        <v>0.88208071768761531</v>
      </c>
      <c r="AK104" s="59">
        <f t="shared" si="3"/>
        <v>0.88526229046708882</v>
      </c>
      <c r="AL104" s="11">
        <v>181</v>
      </c>
      <c r="AM104" s="13">
        <v>8.5000000000000006E-2</v>
      </c>
      <c r="AN104" s="14">
        <v>0.21429999999999999</v>
      </c>
      <c r="AO104" s="130">
        <v>0.21110000000000001</v>
      </c>
      <c r="AP104" s="29">
        <f>AL104*(1-AM104)*AN104</f>
        <v>35.491294500000002</v>
      </c>
      <c r="AQ104" s="131">
        <f>AL104*(1-AM104)*AO104</f>
        <v>34.961326500000006</v>
      </c>
      <c r="AR104" s="18">
        <v>1.55</v>
      </c>
      <c r="AS104" s="18"/>
      <c r="AT104" s="98">
        <f>AT102+AL104-AS104</f>
        <v>1890.3000000000006</v>
      </c>
      <c r="AU104" s="99"/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10" t="s">
        <v>48</v>
      </c>
      <c r="D105" s="33">
        <v>19600</v>
      </c>
      <c r="E105" s="33">
        <v>1</v>
      </c>
      <c r="F105" s="33">
        <v>16366</v>
      </c>
      <c r="G105" s="34">
        <v>0.8</v>
      </c>
      <c r="H105" s="34">
        <v>6.1</v>
      </c>
      <c r="I105" s="33">
        <v>17624</v>
      </c>
      <c r="J105" s="34">
        <v>4.5999999999999996</v>
      </c>
      <c r="K105" s="33">
        <v>15903</v>
      </c>
      <c r="L105" s="35">
        <v>8.3000000000000004E-2</v>
      </c>
      <c r="M105" s="36">
        <f>ROUND(K105*(1-L105),0)</f>
        <v>14583</v>
      </c>
      <c r="N105" s="37">
        <v>0.57899999999999996</v>
      </c>
      <c r="O105" s="24">
        <f>M105*N105</f>
        <v>8443.5569999999989</v>
      </c>
      <c r="P105" s="35">
        <v>0.32100000000000001</v>
      </c>
      <c r="Q105" s="24">
        <f>M105*P105</f>
        <v>4681.143</v>
      </c>
      <c r="R105" s="38">
        <v>0.1</v>
      </c>
      <c r="S105" s="134">
        <v>0.2079</v>
      </c>
      <c r="T105" s="24">
        <f>M105*R105</f>
        <v>1458.3000000000002</v>
      </c>
      <c r="U105" s="27">
        <v>0.23300000000000001</v>
      </c>
      <c r="V105" s="24">
        <f>M105*U105</f>
        <v>3397.8390000000004</v>
      </c>
      <c r="W105" s="38">
        <v>0.48499999999999999</v>
      </c>
      <c r="X105" s="24">
        <f>M105*W105</f>
        <v>7072.7550000000001</v>
      </c>
      <c r="Y105" s="38">
        <v>0.42</v>
      </c>
      <c r="Z105" s="24">
        <f>Y105*M105</f>
        <v>6124.86</v>
      </c>
      <c r="AA105" s="146">
        <v>2.3800000000000002E-3</v>
      </c>
      <c r="AB105" s="18">
        <f>M105*AA105</f>
        <v>34.707540000000002</v>
      </c>
      <c r="AC105" s="39">
        <v>2.4499999999999999E-3</v>
      </c>
      <c r="AD105" s="17">
        <f>M105*AC105</f>
        <v>35.728349999999999</v>
      </c>
      <c r="AE105" s="26">
        <f>IF(M105&gt;0,(AG105+AP105)/M105,0)</f>
        <v>2.4587019131865869E-3</v>
      </c>
      <c r="AF105" s="39">
        <v>3.2000000000000003E-4</v>
      </c>
      <c r="AG105" s="36">
        <f>AF105*M105</f>
        <v>4.6665600000000005</v>
      </c>
      <c r="AH105" s="27">
        <v>0.20979999999999999</v>
      </c>
      <c r="AI105" s="40">
        <f>AL105*(1-AM105)*AH105</f>
        <v>29.946852</v>
      </c>
      <c r="AJ105" s="27">
        <f>IF(AND(AH105&gt;0,AF105&gt;0,AC105&gt;0),((AC105-AF105)*AH105)/((AH105-AF105)*AC105),0)</f>
        <v>0.87071582499717459</v>
      </c>
      <c r="AK105" s="28">
        <f t="shared" si="3"/>
        <v>0.87112581262711242</v>
      </c>
      <c r="AL105" s="33">
        <v>156</v>
      </c>
      <c r="AM105" s="35">
        <v>8.5000000000000006E-2</v>
      </c>
      <c r="AN105" s="37">
        <v>0.2185</v>
      </c>
      <c r="AO105" s="132">
        <v>0.21429999999999999</v>
      </c>
      <c r="AP105" s="40">
        <f>AL105*(1-AM105)*AN105</f>
        <v>31.188690000000001</v>
      </c>
      <c r="AQ105" s="133">
        <f>AL105*(1-AM105)*AO105</f>
        <v>30.589182000000001</v>
      </c>
      <c r="AR105" s="41">
        <v>1.56</v>
      </c>
      <c r="AS105" s="41"/>
      <c r="AT105" s="117">
        <f>AT104+AL105-AS105</f>
        <v>2046.3000000000006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10" t="s">
        <v>49</v>
      </c>
      <c r="D106" s="42">
        <v>13200</v>
      </c>
      <c r="E106" s="42">
        <v>0</v>
      </c>
      <c r="F106" s="42">
        <v>16693</v>
      </c>
      <c r="G106" s="36">
        <v>1.7</v>
      </c>
      <c r="H106" s="36">
        <v>5.7</v>
      </c>
      <c r="I106" s="42">
        <v>18367</v>
      </c>
      <c r="J106" s="36">
        <v>3.7</v>
      </c>
      <c r="K106" s="42">
        <v>15727</v>
      </c>
      <c r="L106" s="38">
        <v>7.2999999999999995E-2</v>
      </c>
      <c r="M106" s="36">
        <f>ROUND(K106*(1-L106),0)</f>
        <v>14579</v>
      </c>
      <c r="N106" s="27">
        <v>0.63100000000000001</v>
      </c>
      <c r="O106" s="24">
        <f>M106*N106</f>
        <v>9199.3490000000002</v>
      </c>
      <c r="P106" s="38">
        <v>0.29299999999999998</v>
      </c>
      <c r="Q106" s="24">
        <f>M106*P106</f>
        <v>4271.6469999999999</v>
      </c>
      <c r="R106" s="38">
        <v>7.5999999999999998E-2</v>
      </c>
      <c r="S106" s="134">
        <v>0.20369999999999999</v>
      </c>
      <c r="T106" s="24">
        <f>M106*R106</f>
        <v>1108.0039999999999</v>
      </c>
      <c r="U106" s="27">
        <v>0.224</v>
      </c>
      <c r="V106" s="24">
        <f>M106*U106</f>
        <v>3265.6959999999999</v>
      </c>
      <c r="W106" s="38">
        <v>0.49399999999999999</v>
      </c>
      <c r="X106" s="24">
        <f>M106*W106</f>
        <v>7202.0259999999998</v>
      </c>
      <c r="Y106" s="38">
        <v>0.43</v>
      </c>
      <c r="Z106" s="24">
        <f>Y106*M106</f>
        <v>6268.97</v>
      </c>
      <c r="AA106" s="147">
        <v>2.2599999999999999E-3</v>
      </c>
      <c r="AB106" s="148">
        <f>M106*AA106</f>
        <v>32.948540000000001</v>
      </c>
      <c r="AC106" s="46">
        <v>2.32E-3</v>
      </c>
      <c r="AD106" s="17">
        <f>M106*AC106</f>
        <v>33.823279999999997</v>
      </c>
      <c r="AE106" s="26">
        <f>IF(M106&gt;0,(AG106+AP106)/M106,0)</f>
        <v>2.2665539474586733E-3</v>
      </c>
      <c r="AF106" s="46">
        <v>3.1E-4</v>
      </c>
      <c r="AG106" s="36">
        <f>AF106*M106</f>
        <v>4.5194900000000002</v>
      </c>
      <c r="AH106" s="27">
        <v>0.20680000000000001</v>
      </c>
      <c r="AI106" s="40">
        <f>AL106*(1-AM106)*AH106</f>
        <v>28.538400000000003</v>
      </c>
      <c r="AJ106" s="27">
        <f>IF(AND(AH106&gt;0,AF106&gt;0,AC106&gt;0),((AC106-AF106)*AH106)/((AH106-AF106)*AC106),0)</f>
        <v>0.86767999118267403</v>
      </c>
      <c r="AK106" s="28">
        <f t="shared" si="3"/>
        <v>0.8645250710798863</v>
      </c>
      <c r="AL106" s="42">
        <v>150</v>
      </c>
      <c r="AM106" s="38">
        <v>0.08</v>
      </c>
      <c r="AN106" s="27">
        <v>0.20669999999999999</v>
      </c>
      <c r="AO106" s="134">
        <v>0.2084</v>
      </c>
      <c r="AP106" s="40">
        <f>AL106*(1-AM106)*AN106</f>
        <v>28.5246</v>
      </c>
      <c r="AQ106" s="135">
        <f>AL106*(1-AM106)*AO106</f>
        <v>28.7592</v>
      </c>
      <c r="AR106" s="17">
        <v>1.6</v>
      </c>
      <c r="AS106" s="17"/>
      <c r="AT106" s="117">
        <f>AT105+AL106-AS106</f>
        <v>2196.3000000000006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>SUM(D104:D106)</f>
        <v>45244</v>
      </c>
      <c r="E107" s="50"/>
      <c r="F107" s="50">
        <f>SUM(F104:F106)</f>
        <v>47722</v>
      </c>
      <c r="G107" s="51"/>
      <c r="H107" s="51"/>
      <c r="I107" s="50">
        <f>SUM(I104:I106)</f>
        <v>51507</v>
      </c>
      <c r="J107" s="51"/>
      <c r="K107" s="50">
        <f>SUM(K104:K106)</f>
        <v>47839</v>
      </c>
      <c r="L107" s="20">
        <f>IF(K107&gt;0,(K104*L104+K105*L105+K106*L106)/K107,0)</f>
        <v>7.6324275172976019E-2</v>
      </c>
      <c r="M107" s="51">
        <f>M104+M105+M106</f>
        <v>44188</v>
      </c>
      <c r="N107" s="52">
        <f>IF(M107&gt;0,O107/M107,0)</f>
        <v>0.62302014121480953</v>
      </c>
      <c r="O107" s="53">
        <f>O104+O105+O106</f>
        <v>27530.014000000003</v>
      </c>
      <c r="P107" s="20">
        <f>IF(M107&gt;0,Q107/M107,0)</f>
        <v>0.29611976102109178</v>
      </c>
      <c r="Q107" s="53">
        <f>Q104+Q105+Q106</f>
        <v>13084.940000000002</v>
      </c>
      <c r="R107" s="20">
        <f>IF(M107&gt;0,T107/M107,0)</f>
        <v>8.0860097764098859E-2</v>
      </c>
      <c r="S107" s="136"/>
      <c r="T107" s="53">
        <f>T104+T105+T106</f>
        <v>3573.0460000000003</v>
      </c>
      <c r="U107" s="20">
        <f>IF(M107&gt;0,V107/M107,0)</f>
        <v>0.22969057210102292</v>
      </c>
      <c r="V107" s="53">
        <f>V104+V105+V106</f>
        <v>10149.567000000001</v>
      </c>
      <c r="W107" s="20">
        <f>IF(M107&gt;0,X107/M107,0)</f>
        <v>0.49102980447180228</v>
      </c>
      <c r="X107" s="53">
        <f>X104+X105+X106</f>
        <v>21697.625</v>
      </c>
      <c r="Y107" s="20">
        <f>IF(M107&gt;0,Z107/M107,0)</f>
        <v>0.42329931203041549</v>
      </c>
      <c r="Z107" s="53">
        <f>Z104+Z105+Z106</f>
        <v>18704.75</v>
      </c>
      <c r="AA107" s="152">
        <f>IF(M107&gt;0,AB107/M107,0)</f>
        <v>2.4050171992396124E-3</v>
      </c>
      <c r="AB107" s="55">
        <f>SUM(AB104:AB106)</f>
        <v>106.27289999999999</v>
      </c>
      <c r="AC107" s="54">
        <f>IF(M107&gt;0,AD107/M107,0)</f>
        <v>2.458116004345071E-3</v>
      </c>
      <c r="AD107" s="55">
        <f>SUM(AD104:AD106)</f>
        <v>108.61923</v>
      </c>
      <c r="AE107" s="54">
        <f>IF(M107&gt;0,(AE104*M104+AE105*M105+AE106*M106)/M107,0)</f>
        <v>2.4678350343984791E-3</v>
      </c>
      <c r="AF107" s="54">
        <f>IF(K107&gt;0,(K104*AF104+K105*AF105+K106*AF106)/K107,0)</f>
        <v>3.1332427517297601E-4</v>
      </c>
      <c r="AG107" s="51">
        <f>SUM(AG104:AG106)</f>
        <v>13.844110000000001</v>
      </c>
      <c r="AH107" s="52">
        <f>IF(K107&gt;0,(K104*AH104+K105*AH105+K106*AH106)/K107,0)</f>
        <v>0.2083732833044169</v>
      </c>
      <c r="AI107" s="57">
        <f>SUM(AI104:AI106)</f>
        <v>93.015979499999986</v>
      </c>
      <c r="AJ107" s="52">
        <f>IF(AND(AD107&gt;0),((AD104*AJ104+AD105*AJ105+AD106*AJ106)/AD107),0)</f>
        <v>0.87385815278325563</v>
      </c>
      <c r="AK107" s="56">
        <f t="shared" si="3"/>
        <v>0.87432172273246067</v>
      </c>
      <c r="AL107" s="50">
        <f>SUM(AL104:AL106)</f>
        <v>487</v>
      </c>
      <c r="AM107" s="20">
        <f>IF(AL107&gt;0,(AM104*AL104+AM105*AL105+AM106*AL106)/AL107,0)</f>
        <v>8.3459958932238204E-2</v>
      </c>
      <c r="AN107" s="52">
        <f>IF(K107&gt;0,(AN104*K104+AN105*K105+AN106*K106)/K107,0)</f>
        <v>0.21319770689186648</v>
      </c>
      <c r="AO107" s="136">
        <f>IF(L107&gt;0,(AO104*K104+AO105*K105+AO106*K106)/K107,0)</f>
        <v>0.21127614707665296</v>
      </c>
      <c r="AP107" s="57">
        <f>SUM(AP104:AP106)</f>
        <v>95.20458450000001</v>
      </c>
      <c r="AQ107" s="137">
        <f>SUM(AQ104:AQ106)</f>
        <v>94.309708499999999</v>
      </c>
      <c r="AR107" s="55"/>
      <c r="AS107" s="55">
        <f>SUM(AS104:AS106)</f>
        <v>0</v>
      </c>
      <c r="AT107" s="102"/>
      <c r="AU107" s="103">
        <f>AT106</f>
        <v>2196.3000000000006</v>
      </c>
      <c r="AV107" s="50">
        <f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10" t="s">
        <v>53</v>
      </c>
      <c r="D108" s="11">
        <v>4969</v>
      </c>
      <c r="E108" s="11">
        <v>1</v>
      </c>
      <c r="F108" s="11">
        <v>13177</v>
      </c>
      <c r="G108" s="12">
        <v>5.4</v>
      </c>
      <c r="H108" s="12">
        <v>7.9</v>
      </c>
      <c r="I108" s="11">
        <v>13461</v>
      </c>
      <c r="J108" s="12">
        <v>4.5</v>
      </c>
      <c r="K108" s="11">
        <v>15730</v>
      </c>
      <c r="L108" s="13">
        <v>6.9000000000000006E-2</v>
      </c>
      <c r="M108" s="23">
        <f>ROUND(K108*(1-L108),0)</f>
        <v>14645</v>
      </c>
      <c r="N108" s="14">
        <v>0.68400000000000005</v>
      </c>
      <c r="O108" s="24">
        <f>M108*N108</f>
        <v>10017.18</v>
      </c>
      <c r="P108" s="13">
        <v>0.23300000000000001</v>
      </c>
      <c r="Q108" s="24">
        <f>M108*P108</f>
        <v>3412.2850000000003</v>
      </c>
      <c r="R108" s="15">
        <v>8.3000000000000004E-2</v>
      </c>
      <c r="S108" s="143">
        <v>0.20669999999999999</v>
      </c>
      <c r="T108" s="24">
        <f>M108*R108</f>
        <v>1215.5350000000001</v>
      </c>
      <c r="U108" s="25">
        <v>0.22</v>
      </c>
      <c r="V108" s="24">
        <f>M108*U108</f>
        <v>3221.9</v>
      </c>
      <c r="W108" s="15">
        <v>0.497</v>
      </c>
      <c r="X108" s="24">
        <f>M108*W108</f>
        <v>7278.5649999999996</v>
      </c>
      <c r="Y108" s="15">
        <v>0.42</v>
      </c>
      <c r="Z108" s="24">
        <f>Y108*M108</f>
        <v>6150.9</v>
      </c>
      <c r="AA108" s="145">
        <v>2.3E-3</v>
      </c>
      <c r="AB108" s="18">
        <f>M108*AA108</f>
        <v>33.683500000000002</v>
      </c>
      <c r="AC108" s="16">
        <v>2.33E-3</v>
      </c>
      <c r="AD108" s="17">
        <f>M108*AC108</f>
        <v>34.12285</v>
      </c>
      <c r="AE108" s="26">
        <f>IF(M108&gt;0,(AG108+AP108)/M108,0)</f>
        <v>2.4234504609081595E-3</v>
      </c>
      <c r="AF108" s="16">
        <v>2.9999999999999997E-4</v>
      </c>
      <c r="AG108" s="23">
        <f>AF108*M108</f>
        <v>4.3934999999999995</v>
      </c>
      <c r="AH108" s="114">
        <v>0.20549999999999999</v>
      </c>
      <c r="AI108" s="29">
        <f>AL108*(1-AM108)*AH108</f>
        <v>29.682419999999997</v>
      </c>
      <c r="AJ108" s="27">
        <f>IF(AND(AH108&gt;0,AF108&gt;0,AC108&gt;0),((AC108-AF108)*AH108)/((AH108-AF108)*AC108),0)</f>
        <v>0.8725183846597897</v>
      </c>
      <c r="AK108" s="59">
        <f t="shared" si="3"/>
        <v>0.87743217752543246</v>
      </c>
      <c r="AL108" s="11">
        <v>157</v>
      </c>
      <c r="AM108" s="13">
        <v>0.08</v>
      </c>
      <c r="AN108" s="14">
        <v>0.21529999999999999</v>
      </c>
      <c r="AO108" s="130">
        <v>0.21390000000000001</v>
      </c>
      <c r="AP108" s="29">
        <f>AL108*(1-AM108)*AN108</f>
        <v>31.097931999999997</v>
      </c>
      <c r="AQ108" s="131">
        <f>AL108*(1-AM108)*AO108</f>
        <v>30.895716</v>
      </c>
      <c r="AR108" s="18">
        <v>1.55</v>
      </c>
      <c r="AS108" s="18">
        <v>1011.68</v>
      </c>
      <c r="AT108" s="98">
        <f>AT106+AL108-AS108</f>
        <v>1341.6200000000008</v>
      </c>
      <c r="AU108" s="99"/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45" t="s">
        <v>52</v>
      </c>
      <c r="D109" s="33">
        <v>21435</v>
      </c>
      <c r="E109" s="33">
        <v>3</v>
      </c>
      <c r="F109" s="33">
        <v>16403</v>
      </c>
      <c r="G109" s="34">
        <v>2.6</v>
      </c>
      <c r="H109" s="34">
        <v>7.8</v>
      </c>
      <c r="I109" s="33">
        <v>17204</v>
      </c>
      <c r="J109" s="34">
        <v>5</v>
      </c>
      <c r="K109" s="33">
        <v>15968</v>
      </c>
      <c r="L109" s="35">
        <v>7.5999999999999998E-2</v>
      </c>
      <c r="M109" s="36">
        <f>ROUND(K109*(1-L109),0)</f>
        <v>14754</v>
      </c>
      <c r="N109" s="37">
        <v>0.66300000000000003</v>
      </c>
      <c r="O109" s="24">
        <f>M109*N109</f>
        <v>9781.902</v>
      </c>
      <c r="P109" s="35">
        <v>0.26900000000000002</v>
      </c>
      <c r="Q109" s="24">
        <f>M109*P109</f>
        <v>3968.826</v>
      </c>
      <c r="R109" s="38">
        <v>6.8000000000000005E-2</v>
      </c>
      <c r="S109" s="134">
        <v>0.2056</v>
      </c>
      <c r="T109" s="24">
        <f>M109*R109</f>
        <v>1003.272</v>
      </c>
      <c r="U109" s="27">
        <v>0.22800000000000001</v>
      </c>
      <c r="V109" s="24">
        <f>M109*U109</f>
        <v>3363.9120000000003</v>
      </c>
      <c r="W109" s="38">
        <v>0.47899999999999998</v>
      </c>
      <c r="X109" s="24">
        <f>M109*W109</f>
        <v>7067.1660000000002</v>
      </c>
      <c r="Y109" s="38">
        <v>0.42</v>
      </c>
      <c r="Z109" s="24">
        <f>Y109*M109</f>
        <v>6196.6799999999994</v>
      </c>
      <c r="AA109" s="146">
        <v>2.3400000000000001E-3</v>
      </c>
      <c r="AB109" s="18">
        <f>M109*AA109</f>
        <v>34.524360000000001</v>
      </c>
      <c r="AC109" s="39">
        <v>2.49E-3</v>
      </c>
      <c r="AD109" s="17">
        <f>M109*AC109</f>
        <v>36.737459999999999</v>
      </c>
      <c r="AE109" s="26">
        <f>IF(M109&gt;0,(AG109+AP109)/M109,0)</f>
        <v>2.423846007862275E-3</v>
      </c>
      <c r="AF109" s="39">
        <v>3.2000000000000003E-4</v>
      </c>
      <c r="AG109" s="36">
        <f>AF109*M109</f>
        <v>4.7212800000000001</v>
      </c>
      <c r="AH109" s="27">
        <v>0.20780000000000001</v>
      </c>
      <c r="AI109" s="40">
        <f>AL109*(1-AM109)*AH109</f>
        <v>30.554912000000005</v>
      </c>
      <c r="AJ109" s="27">
        <f>IF(AND(AH109&gt;0,AF109&gt;0,AC109&gt;0),((AC109-AF109)*AH109)/((AH109-AF109)*AC109),0)</f>
        <v>0.87283005165059691</v>
      </c>
      <c r="AK109" s="28">
        <f t="shared" si="3"/>
        <v>0.86929615090768808</v>
      </c>
      <c r="AL109" s="33">
        <v>160</v>
      </c>
      <c r="AM109" s="35">
        <v>8.1000000000000003E-2</v>
      </c>
      <c r="AN109" s="37">
        <v>0.21110000000000001</v>
      </c>
      <c r="AO109" s="132">
        <v>0.20880000000000001</v>
      </c>
      <c r="AP109" s="40">
        <f>AL109*(1-AM109)*AN109</f>
        <v>31.040144000000005</v>
      </c>
      <c r="AQ109" s="133">
        <f>AL109*(1-AM109)*AO109</f>
        <v>30.701952000000006</v>
      </c>
      <c r="AR109" s="41">
        <v>1.55</v>
      </c>
      <c r="AS109" s="41"/>
      <c r="AT109" s="117">
        <f>AT108+AL109-AS109</f>
        <v>1501.6200000000008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10" t="s">
        <v>49</v>
      </c>
      <c r="D110" s="42">
        <v>16600</v>
      </c>
      <c r="E110" s="42">
        <v>3</v>
      </c>
      <c r="F110" s="42">
        <v>16068</v>
      </c>
      <c r="G110" s="36">
        <v>1.5</v>
      </c>
      <c r="H110" s="36">
        <v>7.2</v>
      </c>
      <c r="I110" s="42">
        <v>17409</v>
      </c>
      <c r="J110" s="36">
        <v>4.7</v>
      </c>
      <c r="K110" s="42">
        <v>15952</v>
      </c>
      <c r="L110" s="38">
        <v>7.2999999999999995E-2</v>
      </c>
      <c r="M110" s="36">
        <f>ROUND(K110*(1-L110),0)</f>
        <v>14788</v>
      </c>
      <c r="N110" s="27">
        <v>0.57599999999999996</v>
      </c>
      <c r="O110" s="24">
        <f>M110*N110</f>
        <v>8517.887999999999</v>
      </c>
      <c r="P110" s="38">
        <v>0.371</v>
      </c>
      <c r="Q110" s="24">
        <f>M110*P110</f>
        <v>5486.348</v>
      </c>
      <c r="R110" s="38">
        <v>5.2999999999999999E-2</v>
      </c>
      <c r="S110" s="134">
        <v>0.1948</v>
      </c>
      <c r="T110" s="24">
        <f>M110*R110</f>
        <v>783.76400000000001</v>
      </c>
      <c r="U110" s="27">
        <v>0.23400000000000001</v>
      </c>
      <c r="V110" s="24">
        <f>M110*U110</f>
        <v>3460.3920000000003</v>
      </c>
      <c r="W110" s="38">
        <v>0.49299999999999999</v>
      </c>
      <c r="X110" s="24">
        <f>M110*W110</f>
        <v>7290.4839999999995</v>
      </c>
      <c r="Y110" s="38">
        <v>0.42</v>
      </c>
      <c r="Z110" s="24">
        <f>Y110*M110</f>
        <v>6210.96</v>
      </c>
      <c r="AA110" s="147">
        <v>2.33E-3</v>
      </c>
      <c r="AB110" s="148">
        <f>M110*AA110</f>
        <v>34.456040000000002</v>
      </c>
      <c r="AC110" s="46">
        <v>2.48E-3</v>
      </c>
      <c r="AD110" s="17">
        <f>M110*AC110</f>
        <v>36.674239999999998</v>
      </c>
      <c r="AE110" s="26">
        <f>IF(M110&gt;0,(AG110+AP110)/M110,0)</f>
        <v>2.5779149851230727E-3</v>
      </c>
      <c r="AF110" s="46">
        <v>3.2000000000000003E-4</v>
      </c>
      <c r="AG110" s="36">
        <f>AF110*M110</f>
        <v>4.7321600000000004</v>
      </c>
      <c r="AH110" s="27">
        <v>0.21029999999999999</v>
      </c>
      <c r="AI110" s="40">
        <f>AL110*(1-AM110)*AH110</f>
        <v>32.240251800000003</v>
      </c>
      <c r="AJ110" s="27">
        <f>IF(AND(AH110&gt;0,AF110&gt;0,AC110&gt;0),((AC110-AF110)*AH110)/((AH110-AF110)*AC110),0)</f>
        <v>0.87229505728656187</v>
      </c>
      <c r="AK110" s="28">
        <f t="shared" si="3"/>
        <v>0.87715742898197702</v>
      </c>
      <c r="AL110" s="42">
        <v>167</v>
      </c>
      <c r="AM110" s="38">
        <v>8.2000000000000003E-2</v>
      </c>
      <c r="AN110" s="27">
        <v>0.21779999999999999</v>
      </c>
      <c r="AO110" s="134">
        <v>0.21160000000000001</v>
      </c>
      <c r="AP110" s="40">
        <f>AL110*(1-AM110)*AN110</f>
        <v>33.3900468</v>
      </c>
      <c r="AQ110" s="135">
        <f>AL110*(1-AM110)*AO110</f>
        <v>32.439549600000007</v>
      </c>
      <c r="AR110" s="17">
        <v>1.58</v>
      </c>
      <c r="AS110" s="17"/>
      <c r="AT110" s="117">
        <f>AT109+AL110-AS110</f>
        <v>1668.6200000000008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>SUM(D108:D110)</f>
        <v>43004</v>
      </c>
      <c r="E111" s="50"/>
      <c r="F111" s="50">
        <f>SUM(F108:F110)</f>
        <v>45648</v>
      </c>
      <c r="G111" s="51"/>
      <c r="H111" s="51"/>
      <c r="I111" s="50">
        <f>SUM(I108:I110)</f>
        <v>48074</v>
      </c>
      <c r="J111" s="51"/>
      <c r="K111" s="50">
        <f>SUM(K108:K110)</f>
        <v>47650</v>
      </c>
      <c r="L111" s="20">
        <f>IF(K111&gt;0,(K108*L108+K109*L109+K110*L110)/K111,0)</f>
        <v>7.2684868835257085E-2</v>
      </c>
      <c r="M111" s="51">
        <f>M108+M109+M110</f>
        <v>44187</v>
      </c>
      <c r="N111" s="52">
        <f>IF(M111&gt;0,O111/M111,0)</f>
        <v>0.64084391336818525</v>
      </c>
      <c r="O111" s="53">
        <f>O108+O109+O110</f>
        <v>28316.97</v>
      </c>
      <c r="P111" s="20">
        <f>IF(M111&gt;0,Q111/M111,0)</f>
        <v>0.29120463032113519</v>
      </c>
      <c r="Q111" s="53">
        <f>Q108+Q109+Q110</f>
        <v>12867.459000000001</v>
      </c>
      <c r="R111" s="20">
        <f>IF(M111&gt;0,T111/M111,0)</f>
        <v>6.7951456310679614E-2</v>
      </c>
      <c r="S111" s="136"/>
      <c r="T111" s="53">
        <f>T108+T109+T110</f>
        <v>3002.5710000000004</v>
      </c>
      <c r="U111" s="20">
        <f>IF(M111&gt;0,V111/M111,0)</f>
        <v>0.22735655283228098</v>
      </c>
      <c r="V111" s="53">
        <f>V108+V109+V110</f>
        <v>10046.204</v>
      </c>
      <c r="W111" s="20">
        <f>IF(M111&gt;0,X111/M111,0)</f>
        <v>0.48965114173852037</v>
      </c>
      <c r="X111" s="53">
        <f>X108+X109+X110</f>
        <v>21636.215</v>
      </c>
      <c r="Y111" s="20">
        <f>IF(M111&gt;0,Z111/M111,0)</f>
        <v>0.41999999999999993</v>
      </c>
      <c r="Z111" s="53">
        <f>Z108+Z109+Z110</f>
        <v>18558.539999999997</v>
      </c>
      <c r="AA111" s="152">
        <f>IF(M111&gt;0,AB111/M111,0)</f>
        <v>2.3233960214542743E-3</v>
      </c>
      <c r="AB111" s="55">
        <f>SUM(AB108:AB110)</f>
        <v>102.66390000000001</v>
      </c>
      <c r="AC111" s="54">
        <f>IF(M111&gt;0,AD111/M111,0)</f>
        <v>2.4336241428474436E-3</v>
      </c>
      <c r="AD111" s="55">
        <f>SUM(AD108:AD110)</f>
        <v>107.53455</v>
      </c>
      <c r="AE111" s="54">
        <f>IF(M111&gt;0,(AE108*M108+AE109*M109+AE110*M110)/M111,0)</f>
        <v>2.4752769547604502E-3</v>
      </c>
      <c r="AF111" s="54">
        <f>IF(K111&gt;0,(K108*AF108+K109*AF109+K110*AF110)/K111,0)</f>
        <v>3.1339769150052463E-4</v>
      </c>
      <c r="AG111" s="51">
        <f>SUM(AG108:AG110)</f>
        <v>13.84694</v>
      </c>
      <c r="AH111" s="52">
        <f>IF(K111&gt;0,(K108*AH108+K109*AH109+K110*AH110)/K111,0)</f>
        <v>0.20787767051416578</v>
      </c>
      <c r="AI111" s="57">
        <f>SUM(AI108:AI110)</f>
        <v>92.477583800000005</v>
      </c>
      <c r="AJ111" s="52">
        <f>IF(AND(AD111&gt;0),((AD108*AJ108+AD109*AJ109+AD110*AJ110)/AD111),0)</f>
        <v>0.87254869577304384</v>
      </c>
      <c r="AK111" s="56">
        <f t="shared" si="3"/>
        <v>0.87466541227774897</v>
      </c>
      <c r="AL111" s="50">
        <f>SUM(AL108:AL110)</f>
        <v>484</v>
      </c>
      <c r="AM111" s="20">
        <f>IF(AL111&gt;0,(AM108*AL108+AM109*AL109+AM110*AL110)/AL111,0)</f>
        <v>8.1020661157024804E-2</v>
      </c>
      <c r="AN111" s="52">
        <f>IF(K111&gt;0,(AN108*K108+AN109*K109+AN110*K110)/K111,0)</f>
        <v>0.21472947324239247</v>
      </c>
      <c r="AO111" s="136">
        <f>IF(L111&gt;0,(AO108*K108+AO109*K109+AO110*K110)/K111,0)</f>
        <v>0.21142095697796431</v>
      </c>
      <c r="AP111" s="57">
        <f>SUM(AP108:AP110)</f>
        <v>95.528122800000006</v>
      </c>
      <c r="AQ111" s="137">
        <f>SUM(AQ108:AQ110)</f>
        <v>94.03721760000002</v>
      </c>
      <c r="AR111" s="55"/>
      <c r="AS111" s="55">
        <f>SUM(AS108:AS110)</f>
        <v>1011.68</v>
      </c>
      <c r="AT111" s="102"/>
      <c r="AU111" s="103">
        <f>AT110</f>
        <v>1668.6200000000008</v>
      </c>
      <c r="AV111" s="50">
        <f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10" t="s">
        <v>48</v>
      </c>
      <c r="D112" s="11">
        <v>4995</v>
      </c>
      <c r="E112" s="11">
        <v>1</v>
      </c>
      <c r="F112" s="11">
        <v>17784</v>
      </c>
      <c r="G112" s="12">
        <v>2.1</v>
      </c>
      <c r="H112" s="12">
        <v>7</v>
      </c>
      <c r="I112" s="11">
        <v>18571</v>
      </c>
      <c r="J112" s="12">
        <v>3.5</v>
      </c>
      <c r="K112" s="11">
        <v>15962</v>
      </c>
      <c r="L112" s="13">
        <v>7.3999999999999996E-2</v>
      </c>
      <c r="M112" s="23">
        <f>ROUND(K112*(1-L112),0)</f>
        <v>14781</v>
      </c>
      <c r="N112" s="14">
        <v>0.56799999999999995</v>
      </c>
      <c r="O112" s="24">
        <f>M112*N112</f>
        <v>8395.6079999999984</v>
      </c>
      <c r="P112" s="13">
        <v>0.309</v>
      </c>
      <c r="Q112" s="24">
        <f>M112*P112</f>
        <v>4567.3289999999997</v>
      </c>
      <c r="R112" s="15">
        <v>0.123</v>
      </c>
      <c r="S112" s="143">
        <v>0.1706</v>
      </c>
      <c r="T112" s="24">
        <f>M112*R112</f>
        <v>1818.0629999999999</v>
      </c>
      <c r="U112" s="25">
        <v>0.23100000000000001</v>
      </c>
      <c r="V112" s="24">
        <f>M112*U112</f>
        <v>3414.4110000000001</v>
      </c>
      <c r="W112" s="15">
        <v>0.53800000000000003</v>
      </c>
      <c r="X112" s="24">
        <f>M112*W112</f>
        <v>7952.1780000000008</v>
      </c>
      <c r="Y112" s="15">
        <v>0.42</v>
      </c>
      <c r="Z112" s="24">
        <f>Y112*M112</f>
        <v>6208.0199999999995</v>
      </c>
      <c r="AA112" s="145">
        <v>2.49E-3</v>
      </c>
      <c r="AB112" s="18">
        <f>M112*AA112</f>
        <v>36.804690000000001</v>
      </c>
      <c r="AC112" s="16">
        <v>2.5899999999999999E-3</v>
      </c>
      <c r="AD112" s="17">
        <f>M112*AC112</f>
        <v>38.282789999999999</v>
      </c>
      <c r="AE112" s="26">
        <f>IF(M112&gt;0,(AG112+AP112)/M112,0)</f>
        <v>2.6053792368581283E-3</v>
      </c>
      <c r="AF112" s="16">
        <v>3.3E-4</v>
      </c>
      <c r="AG112" s="23">
        <f>AF112*M112</f>
        <v>4.8777299999999997</v>
      </c>
      <c r="AH112" s="114">
        <v>0.21440000000000001</v>
      </c>
      <c r="AI112" s="29">
        <f>AL112*(1-AM112)*AH112</f>
        <v>32.761392000000001</v>
      </c>
      <c r="AJ112" s="27">
        <f>IF(AND(AH112&gt;0,AF112&gt;0,AC112&gt;0),((AC112-AF112)*AH112)/((AH112-AF112)*AC112),0)</f>
        <v>0.87393201047613156</v>
      </c>
      <c r="AK112" s="59">
        <f t="shared" si="3"/>
        <v>0.8746503562391581</v>
      </c>
      <c r="AL112" s="11">
        <v>167</v>
      </c>
      <c r="AM112" s="13">
        <v>8.5000000000000006E-2</v>
      </c>
      <c r="AN112" s="14">
        <v>0.22009999999999999</v>
      </c>
      <c r="AO112" s="130">
        <v>0.21390000000000001</v>
      </c>
      <c r="AP112" s="29">
        <f>AL112*(1-AM112)*AN112</f>
        <v>33.632380499999996</v>
      </c>
      <c r="AQ112" s="131">
        <f>AL112*(1-AM112)*AO112</f>
        <v>32.6849895</v>
      </c>
      <c r="AR112" s="18">
        <v>1.56</v>
      </c>
      <c r="AS112" s="18">
        <v>1003.96</v>
      </c>
      <c r="AT112" s="98">
        <f>AT110+AL112-AS112</f>
        <v>831.66000000000076</v>
      </c>
      <c r="AU112" s="99"/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45" t="s">
        <v>52</v>
      </c>
      <c r="D113" s="33">
        <v>25805</v>
      </c>
      <c r="E113" s="33">
        <v>3</v>
      </c>
      <c r="F113" s="33">
        <v>15926</v>
      </c>
      <c r="G113" s="34">
        <v>2.8</v>
      </c>
      <c r="H113" s="34">
        <v>6.3</v>
      </c>
      <c r="I113" s="33">
        <v>16315</v>
      </c>
      <c r="J113" s="34">
        <v>4</v>
      </c>
      <c r="K113" s="33">
        <v>15826</v>
      </c>
      <c r="L113" s="35">
        <v>7.1999999999999995E-2</v>
      </c>
      <c r="M113" s="36">
        <f>ROUND(K113*(1-L113),0)</f>
        <v>14687</v>
      </c>
      <c r="N113" s="37">
        <v>0.53200000000000003</v>
      </c>
      <c r="O113" s="24">
        <f>M113*N113</f>
        <v>7813.4840000000004</v>
      </c>
      <c r="P113" s="35">
        <v>0.43</v>
      </c>
      <c r="Q113" s="24">
        <f>M113*P113</f>
        <v>6315.41</v>
      </c>
      <c r="R113" s="38">
        <v>3.7999999999999999E-2</v>
      </c>
      <c r="S113" s="134">
        <v>0.19159999999999999</v>
      </c>
      <c r="T113" s="24">
        <f>M113*R113</f>
        <v>558.10599999999999</v>
      </c>
      <c r="U113" s="27">
        <v>0.22800000000000001</v>
      </c>
      <c r="V113" s="24">
        <f>M113*U113</f>
        <v>3348.636</v>
      </c>
      <c r="W113" s="38">
        <v>0.505</v>
      </c>
      <c r="X113" s="24">
        <f>M113*W113</f>
        <v>7416.9350000000004</v>
      </c>
      <c r="Y113" s="38">
        <v>0.41</v>
      </c>
      <c r="Z113" s="24">
        <f>Y113*M113</f>
        <v>6021.67</v>
      </c>
      <c r="AA113" s="146">
        <v>2.4599999999999999E-3</v>
      </c>
      <c r="AB113" s="18">
        <f>M113*AA113</f>
        <v>36.130020000000002</v>
      </c>
      <c r="AC113" s="39">
        <v>2.5600000000000002E-3</v>
      </c>
      <c r="AD113" s="17">
        <f>M113*AC113</f>
        <v>37.59872</v>
      </c>
      <c r="AE113" s="26">
        <f>IF(M113&gt;0,(AG113+AP113)/M113,0)</f>
        <v>2.6497954381425755E-3</v>
      </c>
      <c r="AF113" s="39">
        <v>3.3E-4</v>
      </c>
      <c r="AG113" s="36">
        <f>AF113*M113</f>
        <v>4.8467099999999999</v>
      </c>
      <c r="AH113" s="27">
        <v>0.2127</v>
      </c>
      <c r="AI113" s="40">
        <f>AL113*(1-AM113)*AH113</f>
        <v>31.6318932</v>
      </c>
      <c r="AJ113" s="27">
        <f>IF(AND(AH113&gt;0,AF113&gt;0,AC113&gt;0),((AC113-AF113)*AH113)/((AH113-AF113)*AC113),0)</f>
        <v>0.87244733542873287</v>
      </c>
      <c r="AK113" s="28">
        <f t="shared" si="3"/>
        <v>0.87672493592140543</v>
      </c>
      <c r="AL113" s="33">
        <v>162</v>
      </c>
      <c r="AM113" s="35">
        <v>8.2000000000000003E-2</v>
      </c>
      <c r="AN113" s="37">
        <v>0.2291</v>
      </c>
      <c r="AO113" s="132">
        <v>0.22620000000000001</v>
      </c>
      <c r="AP113" s="40">
        <f>AL113*(1-AM113)*AN113</f>
        <v>34.070835600000002</v>
      </c>
      <c r="AQ113" s="133">
        <f>AL113*(1-AM113)*AO113</f>
        <v>33.639559200000001</v>
      </c>
      <c r="AR113" s="41">
        <v>1.55</v>
      </c>
      <c r="AS113" s="41"/>
      <c r="AT113" s="117">
        <f>AT112+AL113-AS113</f>
        <v>993.66000000000076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10" t="s">
        <v>49</v>
      </c>
      <c r="D114" s="42">
        <v>17900</v>
      </c>
      <c r="E114" s="42">
        <v>2</v>
      </c>
      <c r="F114" s="42">
        <v>15913</v>
      </c>
      <c r="G114" s="36">
        <v>1.1000000000000001</v>
      </c>
      <c r="H114" s="36">
        <v>5.6</v>
      </c>
      <c r="I114" s="42">
        <v>16733</v>
      </c>
      <c r="J114" s="36">
        <v>4.0999999999999996</v>
      </c>
      <c r="K114" s="42">
        <v>15514</v>
      </c>
      <c r="L114" s="38">
        <v>7.3999999999999996E-2</v>
      </c>
      <c r="M114" s="36">
        <f>ROUND(K114*(1-L114),0)</f>
        <v>14366</v>
      </c>
      <c r="N114" s="27">
        <v>0.54900000000000004</v>
      </c>
      <c r="O114" s="24">
        <f>M114*N114</f>
        <v>7886.9340000000002</v>
      </c>
      <c r="P114" s="38">
        <v>0.36299999999999999</v>
      </c>
      <c r="Q114" s="24">
        <f>M114*P114</f>
        <v>5214.8580000000002</v>
      </c>
      <c r="R114" s="38">
        <v>8.7999999999999995E-2</v>
      </c>
      <c r="S114" s="134">
        <v>0.19750000000000001</v>
      </c>
      <c r="T114" s="24">
        <f>M114*R114</f>
        <v>1264.2079999999999</v>
      </c>
      <c r="U114" s="27">
        <v>0.24199999999999999</v>
      </c>
      <c r="V114" s="24">
        <f>M114*U114</f>
        <v>3476.5720000000001</v>
      </c>
      <c r="W114" s="38">
        <v>0.51400000000000001</v>
      </c>
      <c r="X114" s="24">
        <f>M114*W114</f>
        <v>7384.1239999999998</v>
      </c>
      <c r="Y114" s="38">
        <v>0.42</v>
      </c>
      <c r="Z114" s="24">
        <f>Y114*M114</f>
        <v>6033.7199999999993</v>
      </c>
      <c r="AA114" s="147">
        <v>2.2799999999999999E-3</v>
      </c>
      <c r="AB114" s="148">
        <f>M114*AA114</f>
        <v>32.754480000000001</v>
      </c>
      <c r="AC114" s="46">
        <v>2.4299999999999999E-3</v>
      </c>
      <c r="AD114" s="17">
        <f>M114*AC114</f>
        <v>34.909379999999999</v>
      </c>
      <c r="AE114" s="26">
        <f>IF(M114&gt;0,(AG114+AP114)/M114,0)</f>
        <v>2.4709007378532644E-3</v>
      </c>
      <c r="AF114" s="46">
        <v>3.3E-4</v>
      </c>
      <c r="AG114" s="36">
        <f>AF114*M114</f>
        <v>4.74078</v>
      </c>
      <c r="AH114" s="27">
        <v>0.21149999999999999</v>
      </c>
      <c r="AI114" s="40">
        <f>AL114*(1-AM114)*AH114</f>
        <v>30.255497999999996</v>
      </c>
      <c r="AJ114" s="27">
        <f>IF(AND(AH114&gt;0,AF114&gt;0,AC114&gt;0),((AC114-AF114)*AH114)/((AH114-AF114)*AC114),0)</f>
        <v>0.86554803133862657</v>
      </c>
      <c r="AK114" s="28">
        <f t="shared" si="3"/>
        <v>0.86777740203347553</v>
      </c>
      <c r="AL114" s="42">
        <v>156</v>
      </c>
      <c r="AM114" s="38">
        <v>8.3000000000000004E-2</v>
      </c>
      <c r="AN114" s="27">
        <v>0.215</v>
      </c>
      <c r="AO114" s="134">
        <v>0.21390000000000001</v>
      </c>
      <c r="AP114" s="40">
        <f>AL114*(1-AM114)*AN114</f>
        <v>30.756179999999997</v>
      </c>
      <c r="AQ114" s="135">
        <f>AL114*(1-AM114)*AO114</f>
        <v>30.598822800000001</v>
      </c>
      <c r="AR114" s="17">
        <v>1.58</v>
      </c>
      <c r="AS114" s="17"/>
      <c r="AT114" s="117">
        <f>AT113+AL114-AS114</f>
        <v>1149.6600000000008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>SUM(D112:D114)</f>
        <v>48700</v>
      </c>
      <c r="E115" s="50"/>
      <c r="F115" s="50">
        <f>SUM(F112:F114)</f>
        <v>49623</v>
      </c>
      <c r="G115" s="51"/>
      <c r="H115" s="51"/>
      <c r="I115" s="50">
        <f>SUM(I112:I114)</f>
        <v>51619</v>
      </c>
      <c r="J115" s="51"/>
      <c r="K115" s="50">
        <f>SUM(K112:K114)</f>
        <v>47302</v>
      </c>
      <c r="L115" s="20">
        <f>IF(K115&gt;0,(K112*L112+K113*L113+K114*L114)/K115,0)</f>
        <v>7.3330852818062661E-2</v>
      </c>
      <c r="M115" s="51">
        <f>M112+M113+M114</f>
        <v>43834</v>
      </c>
      <c r="N115" s="52">
        <f>IF(M115&gt;0,O115/M115,0)</f>
        <v>0.54971086371309941</v>
      </c>
      <c r="O115" s="53">
        <f>O112+O113+O114</f>
        <v>24096.025999999998</v>
      </c>
      <c r="P115" s="20">
        <f>IF(M115&gt;0,Q115/M115,0)</f>
        <v>0.36723997353652416</v>
      </c>
      <c r="Q115" s="53">
        <f>Q112+Q113+Q114</f>
        <v>16097.597</v>
      </c>
      <c r="R115" s="20">
        <f>IF(M115&gt;0,T115/M115,0)</f>
        <v>8.304916275037641E-2</v>
      </c>
      <c r="S115" s="136"/>
      <c r="T115" s="53">
        <f>T112+T113+T114</f>
        <v>3640.3769999999995</v>
      </c>
      <c r="U115" s="20">
        <f>IF(M115&gt;0,V115/M115,0)</f>
        <v>0.23359992243463978</v>
      </c>
      <c r="V115" s="53">
        <f>V112+V113+V114</f>
        <v>10239.619000000001</v>
      </c>
      <c r="W115" s="20">
        <f>IF(M115&gt;0,X115/M115,0)</f>
        <v>0.51907736004015148</v>
      </c>
      <c r="X115" s="53">
        <f>X112+X113+X114</f>
        <v>22753.237000000001</v>
      </c>
      <c r="Y115" s="20">
        <f>IF(M115&gt;0,Z115/M115,0)</f>
        <v>0.4166494045717935</v>
      </c>
      <c r="Z115" s="53">
        <f>Z112+Z113+Z114</f>
        <v>18263.409999999996</v>
      </c>
      <c r="AA115" s="152">
        <f>IF(M115&gt;0,AB115/M115,0)</f>
        <v>2.4111235570561662E-3</v>
      </c>
      <c r="AB115" s="55">
        <f>SUM(AB112:AB114)</f>
        <v>105.68919</v>
      </c>
      <c r="AC115" s="54">
        <f>IF(M115&gt;0,AD115/M115,0)</f>
        <v>2.5275103800702649E-3</v>
      </c>
      <c r="AD115" s="55">
        <f>SUM(AD112:AD114)</f>
        <v>110.79088999999999</v>
      </c>
      <c r="AE115" s="54">
        <f>IF(M115&gt;0,(AE112*M112+AE113*M113+AE114*M114)/M115,0)</f>
        <v>2.576187801706438E-3</v>
      </c>
      <c r="AF115" s="54">
        <f>IF(K115&gt;0,(K112*AF112+K113*AF113+K114*AF114)/K115,0)</f>
        <v>3.3000000000000005E-4</v>
      </c>
      <c r="AG115" s="51">
        <f>SUM(AG112:AG114)</f>
        <v>14.465219999999999</v>
      </c>
      <c r="AH115" s="52">
        <f>IF(K115&gt;0,(K112*AH112+K113*AH113+K114*AH114)/K115,0)</f>
        <v>0.21288008963680183</v>
      </c>
      <c r="AI115" s="57">
        <f>SUM(AI112:AI114)</f>
        <v>94.648783199999997</v>
      </c>
      <c r="AJ115" s="52">
        <f>IF(AND(AD115&gt;0),((AD112*AJ112+AD113*AJ113+AD114*AJ114)/AD115),0)</f>
        <v>0.8707864323963691</v>
      </c>
      <c r="AK115" s="56">
        <f t="shared" si="3"/>
        <v>0.87320504770842466</v>
      </c>
      <c r="AL115" s="50">
        <f>SUM(AL112:AL114)</f>
        <v>485</v>
      </c>
      <c r="AM115" s="20">
        <f>IF(AL115&gt;0,(AM112*AL112+AM113*AL113+AM114*AL114)/AL115,0)</f>
        <v>8.3354639175257733E-2</v>
      </c>
      <c r="AN115" s="52">
        <f>IF(K115&gt;0,(AN112*K112+AN113*K113+AN114*K114)/K115,0)</f>
        <v>0.22143847617436893</v>
      </c>
      <c r="AO115" s="136">
        <f>IF(L115&gt;0,(AO112*K112+AO113*K113+AO114*K114)/K115,0)</f>
        <v>0.21801525516891462</v>
      </c>
      <c r="AP115" s="57">
        <f>SUM(AP112:AP114)</f>
        <v>98.459396099999992</v>
      </c>
      <c r="AQ115" s="137">
        <f>SUM(AQ112:AQ114)</f>
        <v>96.923371500000002</v>
      </c>
      <c r="AR115" s="55"/>
      <c r="AS115" s="55">
        <f>SUM(AS112:AS114)</f>
        <v>1003.96</v>
      </c>
      <c r="AT115" s="102"/>
      <c r="AU115" s="103">
        <f>AT114</f>
        <v>1149.6600000000008</v>
      </c>
      <c r="AV115" s="50">
        <f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10" t="s">
        <v>48</v>
      </c>
      <c r="D116" s="11">
        <v>6790</v>
      </c>
      <c r="E116" s="11">
        <v>0</v>
      </c>
      <c r="F116" s="11">
        <v>13074</v>
      </c>
      <c r="G116" s="12">
        <v>0.6</v>
      </c>
      <c r="H116" s="12">
        <v>6.6</v>
      </c>
      <c r="I116" s="11">
        <v>14390</v>
      </c>
      <c r="J116" s="12">
        <v>5.0999999999999996</v>
      </c>
      <c r="K116" s="11">
        <v>15275</v>
      </c>
      <c r="L116" s="13">
        <v>6.8000000000000005E-2</v>
      </c>
      <c r="M116" s="23">
        <f>ROUND(K116*(1-L116),0)</f>
        <v>14236</v>
      </c>
      <c r="N116" s="14">
        <v>0.58199999999999996</v>
      </c>
      <c r="O116" s="24">
        <f>M116*N116</f>
        <v>8285.351999999999</v>
      </c>
      <c r="P116" s="13">
        <v>0.28699999999999998</v>
      </c>
      <c r="Q116" s="24">
        <f>M116*P116</f>
        <v>4085.7319999999995</v>
      </c>
      <c r="R116" s="15">
        <v>0.13100000000000001</v>
      </c>
      <c r="S116" s="143">
        <v>0.1729</v>
      </c>
      <c r="T116" s="24">
        <f>M116*R116</f>
        <v>1864.9160000000002</v>
      </c>
      <c r="U116" s="25">
        <v>0.23200000000000001</v>
      </c>
      <c r="V116" s="24">
        <f>M116*U116</f>
        <v>3302.752</v>
      </c>
      <c r="W116" s="15">
        <v>0.505</v>
      </c>
      <c r="X116" s="24">
        <f>M116*W116</f>
        <v>7189.18</v>
      </c>
      <c r="Y116" s="15">
        <v>0.42</v>
      </c>
      <c r="Z116" s="24">
        <f>Y116*M116</f>
        <v>5979.12</v>
      </c>
      <c r="AA116" s="145">
        <v>2.31E-3</v>
      </c>
      <c r="AB116" s="18">
        <f>M116*AA116</f>
        <v>32.885159999999999</v>
      </c>
      <c r="AC116" s="16">
        <v>2.4299999999999999E-3</v>
      </c>
      <c r="AD116" s="17">
        <f>M116*AC116</f>
        <v>34.59348</v>
      </c>
      <c r="AE116" s="26">
        <f>IF(M116&gt;0,(AG116+AP116)/M116,0)</f>
        <v>2.5980677086260185E-3</v>
      </c>
      <c r="AF116" s="16">
        <v>3.3E-4</v>
      </c>
      <c r="AG116" s="23">
        <f>AF116*M116</f>
        <v>4.6978799999999996</v>
      </c>
      <c r="AH116" s="114">
        <v>0.2089</v>
      </c>
      <c r="AI116" s="29">
        <f>AL116*(1-AM116)*AH116</f>
        <v>30.8413693</v>
      </c>
      <c r="AJ116" s="27">
        <f>IF(AND(AH116&gt;0,AF116&gt;0,AC116&gt;0),((AC116-AF116)*AH116)/((AH116-AF116)*AC116),0)</f>
        <v>0.86556486645984987</v>
      </c>
      <c r="AK116" s="59">
        <f t="shared" si="3"/>
        <v>0.87430177330563974</v>
      </c>
      <c r="AL116" s="11">
        <v>161</v>
      </c>
      <c r="AM116" s="13">
        <v>8.3000000000000004E-2</v>
      </c>
      <c r="AN116" s="14">
        <v>0.21870000000000001</v>
      </c>
      <c r="AO116" s="130">
        <v>0.21249999999999999</v>
      </c>
      <c r="AP116" s="29">
        <f>AL116*(1-AM116)*AN116</f>
        <v>32.2882119</v>
      </c>
      <c r="AQ116" s="131">
        <f>AL116*(1-AM116)*AO116</f>
        <v>31.3728625</v>
      </c>
      <c r="AR116" s="18">
        <v>1.56</v>
      </c>
      <c r="AS116" s="18">
        <v>504.7</v>
      </c>
      <c r="AT116" s="98">
        <f>AT114+AL116-AS116</f>
        <v>805.96000000000072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10" t="s">
        <v>53</v>
      </c>
      <c r="D117" s="33">
        <v>20210</v>
      </c>
      <c r="E117" s="33">
        <v>3</v>
      </c>
      <c r="F117" s="33">
        <v>16428</v>
      </c>
      <c r="G117" s="34">
        <v>0.9</v>
      </c>
      <c r="H117" s="34">
        <v>4.4000000000000004</v>
      </c>
      <c r="I117" s="33">
        <v>16623</v>
      </c>
      <c r="J117" s="34">
        <v>4.7</v>
      </c>
      <c r="K117" s="33">
        <v>15385</v>
      </c>
      <c r="L117" s="35">
        <v>7.4999999999999997E-2</v>
      </c>
      <c r="M117" s="36">
        <f>ROUND(K117*(1-L117),0)</f>
        <v>14231</v>
      </c>
      <c r="N117" s="37">
        <v>0.61599999999999999</v>
      </c>
      <c r="O117" s="24">
        <f>M117*N117</f>
        <v>8766.2960000000003</v>
      </c>
      <c r="P117" s="35">
        <v>0.28000000000000003</v>
      </c>
      <c r="Q117" s="24">
        <f>M117*P117</f>
        <v>3984.6800000000003</v>
      </c>
      <c r="R117" s="38">
        <v>0.104</v>
      </c>
      <c r="S117" s="134">
        <v>0.19020000000000001</v>
      </c>
      <c r="T117" s="24">
        <f>M117*R117</f>
        <v>1480.0239999999999</v>
      </c>
      <c r="U117" s="27">
        <v>0.22900000000000001</v>
      </c>
      <c r="V117" s="24">
        <f>M117*U117</f>
        <v>3258.8990000000003</v>
      </c>
      <c r="W117" s="38">
        <v>0.50800000000000001</v>
      </c>
      <c r="X117" s="24">
        <f>M117*W117</f>
        <v>7229.348</v>
      </c>
      <c r="Y117" s="38">
        <v>0.41</v>
      </c>
      <c r="Z117" s="24">
        <f>Y117*M117</f>
        <v>5834.71</v>
      </c>
      <c r="AA117" s="146">
        <v>2.3E-3</v>
      </c>
      <c r="AB117" s="18">
        <f>M117*AA117</f>
        <v>32.731299999999997</v>
      </c>
      <c r="AC117" s="39">
        <v>2.3500000000000001E-3</v>
      </c>
      <c r="AD117" s="17">
        <f>M117*AC117</f>
        <v>33.44285</v>
      </c>
      <c r="AE117" s="26">
        <f>IF(M117&gt;0,(AG117+AP117)/M117,0)</f>
        <v>2.4330606422598555E-3</v>
      </c>
      <c r="AF117" s="39">
        <v>3.4000000000000002E-4</v>
      </c>
      <c r="AG117" s="36">
        <f>AF117*M117</f>
        <v>4.8385400000000001</v>
      </c>
      <c r="AH117" s="27">
        <v>0.2059</v>
      </c>
      <c r="AI117" s="40">
        <f>AL117*(1-AM117)*AH117</f>
        <v>28.793467800000002</v>
      </c>
      <c r="AJ117" s="27">
        <f>IF(AND(AH117&gt;0,AF117&gt;0,AC117&gt;0),((AC117-AF117)*AH117)/((AH117-AF117)*AC117),0)</f>
        <v>0.85673386245357785</v>
      </c>
      <c r="AK117" s="28">
        <f t="shared" si="3"/>
        <v>0.86163369019646197</v>
      </c>
      <c r="AL117" s="33">
        <v>153</v>
      </c>
      <c r="AM117" s="35">
        <v>8.5999999999999993E-2</v>
      </c>
      <c r="AN117" s="37">
        <v>0.21299999999999999</v>
      </c>
      <c r="AO117" s="132">
        <v>0.21160000000000001</v>
      </c>
      <c r="AP117" s="40">
        <f>AL117*(1-AM117)*AN117</f>
        <v>29.786346000000002</v>
      </c>
      <c r="AQ117" s="133">
        <f>AL117*(1-AM117)*AO117</f>
        <v>29.590567200000006</v>
      </c>
      <c r="AR117" s="41">
        <v>1.55</v>
      </c>
      <c r="AS117" s="41"/>
      <c r="AT117" s="117">
        <f>AT116+AL117-AS117</f>
        <v>958.96000000000072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45" t="s">
        <v>50</v>
      </c>
      <c r="D118" s="42">
        <v>16800</v>
      </c>
      <c r="E118" s="42">
        <v>2</v>
      </c>
      <c r="F118" s="42">
        <v>15319</v>
      </c>
      <c r="G118" s="36">
        <v>1.1000000000000001</v>
      </c>
      <c r="H118" s="36">
        <v>4.8</v>
      </c>
      <c r="I118" s="42">
        <v>16479</v>
      </c>
      <c r="J118" s="36">
        <v>4</v>
      </c>
      <c r="K118" s="42">
        <v>15235</v>
      </c>
      <c r="L118" s="38">
        <v>7.0999999999999994E-2</v>
      </c>
      <c r="M118" s="36">
        <f>ROUND(K118*(1-L118),0)</f>
        <v>14153</v>
      </c>
      <c r="N118" s="27">
        <v>0.61899999999999999</v>
      </c>
      <c r="O118" s="24">
        <f>M118*N118</f>
        <v>8760.7070000000003</v>
      </c>
      <c r="P118" s="38">
        <v>0.28599999999999998</v>
      </c>
      <c r="Q118" s="24">
        <f>M118*P118</f>
        <v>4047.7579999999998</v>
      </c>
      <c r="R118" s="38">
        <v>9.5000000000000001E-2</v>
      </c>
      <c r="S118" s="134">
        <v>0.1905</v>
      </c>
      <c r="T118" s="24">
        <f>M118*R118</f>
        <v>1344.5350000000001</v>
      </c>
      <c r="U118" s="27">
        <v>0.222</v>
      </c>
      <c r="V118" s="24">
        <f>M118*U118</f>
        <v>3141.9659999999999</v>
      </c>
      <c r="W118" s="38">
        <v>0.50600000000000001</v>
      </c>
      <c r="X118" s="24">
        <f>M118*W118</f>
        <v>7161.4179999999997</v>
      </c>
      <c r="Y118" s="38">
        <v>0.41</v>
      </c>
      <c r="Z118" s="24">
        <f>Y118*M118</f>
        <v>5802.73</v>
      </c>
      <c r="AA118" s="147">
        <v>2.31E-3</v>
      </c>
      <c r="AB118" s="148">
        <f>M118*AA118</f>
        <v>32.693429999999999</v>
      </c>
      <c r="AC118" s="46">
        <v>2.3500000000000001E-3</v>
      </c>
      <c r="AD118" s="17">
        <f>M118*AC118</f>
        <v>33.259550000000004</v>
      </c>
      <c r="AE118" s="26">
        <f>IF(M118&gt;0,(AG118+AP118)/M118,0)</f>
        <v>2.3534231752985234E-3</v>
      </c>
      <c r="AF118" s="46">
        <v>3.2000000000000003E-4</v>
      </c>
      <c r="AG118" s="36">
        <f>AF118*M118</f>
        <v>4.5289600000000005</v>
      </c>
      <c r="AH118" s="27">
        <v>0.21199999999999999</v>
      </c>
      <c r="AI118" s="40">
        <f>AL118*(1-AM118)*AH118</f>
        <v>28.259176</v>
      </c>
      <c r="AJ118" s="27">
        <f>IF(AND(AH118&gt;0,AF118&gt;0,AC118&gt;0),((AC118-AF118)*AH118)/((AH118-AF118)*AC118),0)</f>
        <v>0.86513565236969492</v>
      </c>
      <c r="AK118" s="28">
        <f t="shared" si="3"/>
        <v>0.86531038890955736</v>
      </c>
      <c r="AL118" s="42">
        <v>146</v>
      </c>
      <c r="AM118" s="38">
        <v>8.6999999999999994E-2</v>
      </c>
      <c r="AN118" s="27">
        <v>0.21590000000000001</v>
      </c>
      <c r="AO118" s="134">
        <v>0.2157</v>
      </c>
      <c r="AP118" s="40">
        <f>AL118*(1-AM118)*AN118</f>
        <v>28.779038200000002</v>
      </c>
      <c r="AQ118" s="135">
        <f>AL118*(1-AM118)*AO118</f>
        <v>28.7523786</v>
      </c>
      <c r="AR118" s="17">
        <v>1.58</v>
      </c>
      <c r="AS118" s="17"/>
      <c r="AT118" s="117">
        <f>AT117+AL118-AS118</f>
        <v>1104.9600000000007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>SUM(D116:D118)</f>
        <v>43800</v>
      </c>
      <c r="E119" s="50"/>
      <c r="F119" s="50">
        <f>SUM(F116:F118)</f>
        <v>44821</v>
      </c>
      <c r="G119" s="51"/>
      <c r="H119" s="51"/>
      <c r="I119" s="50">
        <f>SUM(I116:I118)</f>
        <v>47492</v>
      </c>
      <c r="J119" s="51"/>
      <c r="K119" s="50">
        <f>SUM(K116:K118)</f>
        <v>45895</v>
      </c>
      <c r="L119" s="20">
        <f>IF(K119&gt;0,(K116*L116+K117*L117+K118*L118)/K119,0)</f>
        <v>7.1342412027453964E-2</v>
      </c>
      <c r="M119" s="51">
        <f>M116+M117+M118</f>
        <v>42620</v>
      </c>
      <c r="N119" s="52">
        <f>IF(M119&gt;0,O119/M119,0)</f>
        <v>0.60563948850305027</v>
      </c>
      <c r="O119" s="53">
        <f>O116+O117+O118</f>
        <v>25812.355000000003</v>
      </c>
      <c r="P119" s="20">
        <f>IF(M119&gt;0,Q119/M119,0)</f>
        <v>0.28433059596433602</v>
      </c>
      <c r="Q119" s="53">
        <f>Q116+Q117+Q118</f>
        <v>12118.17</v>
      </c>
      <c r="R119" s="20">
        <f>IF(M119&gt;0,T119/M119,0)</f>
        <v>0.11002991553261381</v>
      </c>
      <c r="S119" s="136"/>
      <c r="T119" s="53">
        <f>T116+T117+T118</f>
        <v>4689.4750000000004</v>
      </c>
      <c r="U119" s="20">
        <f>IF(M119&gt;0,V119/M119,0)</f>
        <v>0.22767754575316754</v>
      </c>
      <c r="V119" s="53">
        <f>V116+V117+V118</f>
        <v>9703.6170000000002</v>
      </c>
      <c r="W119" s="20">
        <f>IF(M119&gt;0,X119/M119,0)</f>
        <v>0.5063337869544815</v>
      </c>
      <c r="X119" s="53">
        <f>X116+X117+X118</f>
        <v>21579.946</v>
      </c>
      <c r="Y119" s="20">
        <f>IF(M119&gt;0,Z119/M119,0)</f>
        <v>0.41334021586109804</v>
      </c>
      <c r="Z119" s="53">
        <f>Z116+Z117+Z118</f>
        <v>17616.559999999998</v>
      </c>
      <c r="AA119" s="152">
        <f>IF(M119&gt;0,AB119/M119,0)</f>
        <v>2.3066609572970436E-3</v>
      </c>
      <c r="AB119" s="55">
        <f>SUM(AB116:AB118)</f>
        <v>98.309889999999996</v>
      </c>
      <c r="AC119" s="54">
        <f>IF(M119&gt;0,AD119/M119,0)</f>
        <v>2.3767217268887844E-3</v>
      </c>
      <c r="AD119" s="55">
        <f>SUM(AD116:AD118)</f>
        <v>101.29588</v>
      </c>
      <c r="AE119" s="54">
        <f>IF(M119&gt;0,(AE116*M116+AE117*M117+AE118*M118)/M119,0)</f>
        <v>2.461731020647583E-3</v>
      </c>
      <c r="AF119" s="54">
        <f>IF(K119&gt;0,(K116*AF116+K117*AF117+K118*AF118)/K119,0)</f>
        <v>3.300326832988343E-4</v>
      </c>
      <c r="AG119" s="51">
        <f>SUM(AG116:AG118)</f>
        <v>14.065380000000001</v>
      </c>
      <c r="AH119" s="52">
        <f>IF(K119&gt;0,(K116*AH116+K117*AH117+K118*AH118)/K119,0)</f>
        <v>0.20892339034753243</v>
      </c>
      <c r="AI119" s="57">
        <f>SUM(AI116:AI118)</f>
        <v>87.894013099999995</v>
      </c>
      <c r="AJ119" s="52">
        <f>IF(AND(AD119&gt;0),((AD116*AJ116+AD117*AJ117+AD118*AJ118)/AD119),0)</f>
        <v>0.86250838074865055</v>
      </c>
      <c r="AK119" s="56">
        <f t="shared" si="3"/>
        <v>0.86726068363896935</v>
      </c>
      <c r="AL119" s="50">
        <f>SUM(AL116:AL118)</f>
        <v>460</v>
      </c>
      <c r="AM119" s="20">
        <f>IF(AL119&gt;0,(AM116*AL116+AM117*AL117+AM118*AL118)/AL119,0)</f>
        <v>8.5267391304347823E-2</v>
      </c>
      <c r="AN119" s="52">
        <f>IF(K119&gt;0,(AN116*K116+AN117*K117+AN118*K118)/K119,0)</f>
        <v>0.21585976685913499</v>
      </c>
      <c r="AO119" s="136">
        <f>IF(L119&gt;0,(AO116*K116+AO117*K117+AO118*K118)/K119,0)</f>
        <v>0.21326055125830704</v>
      </c>
      <c r="AP119" s="57">
        <f>SUM(AP116:AP118)</f>
        <v>90.853596100000004</v>
      </c>
      <c r="AQ119" s="137">
        <f>SUM(AQ116:AQ118)</f>
        <v>89.715808300000006</v>
      </c>
      <c r="AR119" s="55"/>
      <c r="AS119" s="55">
        <f>SUM(AS116:AS118)</f>
        <v>504.7</v>
      </c>
      <c r="AT119" s="102"/>
      <c r="AU119" s="103">
        <f>AT118</f>
        <v>1104.9600000000007</v>
      </c>
      <c r="AV119" s="50">
        <f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10" t="s">
        <v>53</v>
      </c>
      <c r="D120" s="11">
        <v>6300</v>
      </c>
      <c r="E120" s="11">
        <v>0</v>
      </c>
      <c r="F120" s="11">
        <v>10606</v>
      </c>
      <c r="G120" s="12">
        <v>0.6</v>
      </c>
      <c r="H120" s="12">
        <v>6.4</v>
      </c>
      <c r="I120" s="11">
        <v>11527</v>
      </c>
      <c r="J120" s="12">
        <v>6</v>
      </c>
      <c r="K120" s="11">
        <v>15227</v>
      </c>
      <c r="L120" s="13">
        <v>8.1000000000000003E-2</v>
      </c>
      <c r="M120" s="36">
        <f>ROUND(K120*(1-L120),0)</f>
        <v>13994</v>
      </c>
      <c r="N120" s="14">
        <v>0.48499999999999999</v>
      </c>
      <c r="O120" s="24">
        <f>M120*N120</f>
        <v>6787.09</v>
      </c>
      <c r="P120" s="13">
        <v>0.36699999999999999</v>
      </c>
      <c r="Q120" s="24">
        <f>M120*P120</f>
        <v>5135.7979999999998</v>
      </c>
      <c r="R120" s="15">
        <v>0.14799999999999999</v>
      </c>
      <c r="S120" s="143">
        <v>0.23449999999999999</v>
      </c>
      <c r="T120" s="24">
        <f>M120*R120</f>
        <v>2071.1120000000001</v>
      </c>
      <c r="U120" s="25">
        <v>0.221</v>
      </c>
      <c r="V120" s="24">
        <f>M120*U120</f>
        <v>3092.674</v>
      </c>
      <c r="W120" s="15">
        <v>0.495</v>
      </c>
      <c r="X120" s="24">
        <f>M120*W120</f>
        <v>6927.03</v>
      </c>
      <c r="Y120" s="15">
        <v>0.41</v>
      </c>
      <c r="Z120" s="24">
        <f>Y120*M120</f>
        <v>5737.54</v>
      </c>
      <c r="AA120" s="145">
        <v>2.2799999999999999E-3</v>
      </c>
      <c r="AB120" s="18">
        <f>M120*AA120</f>
        <v>31.906319999999997</v>
      </c>
      <c r="AC120" s="16">
        <v>2.3800000000000002E-3</v>
      </c>
      <c r="AD120" s="17">
        <f>M120*AC120</f>
        <v>33.305720000000001</v>
      </c>
      <c r="AE120" s="26">
        <f>IF(M120&gt;0,(AG120+AP120)/M120,0)</f>
        <v>2.5402871802200945E-3</v>
      </c>
      <c r="AF120" s="16">
        <v>3.2000000000000003E-4</v>
      </c>
      <c r="AG120" s="23">
        <f>AF120*M120</f>
        <v>4.4780800000000003</v>
      </c>
      <c r="AH120" s="114">
        <v>0.20499999999999999</v>
      </c>
      <c r="AI120" s="29">
        <f>AL120*(1-AM120)*AH120</f>
        <v>29.791829999999997</v>
      </c>
      <c r="AJ120" s="27">
        <f>IF(AND(AH120&gt;0,AF120&gt;0,AC120&gt;0),((AC120-AF120)*AH120)/((AH120-AF120)*AC120),0)</f>
        <v>0.86689942734959913</v>
      </c>
      <c r="AK120" s="59">
        <f t="shared" si="3"/>
        <v>0.87534013485029649</v>
      </c>
      <c r="AL120" s="11">
        <v>159</v>
      </c>
      <c r="AM120" s="13">
        <v>8.5999999999999993E-2</v>
      </c>
      <c r="AN120" s="14">
        <v>0.21379999999999999</v>
      </c>
      <c r="AO120" s="130">
        <v>0.2079</v>
      </c>
      <c r="AP120" s="29">
        <f>AL120*(1-AM120)*AN120</f>
        <v>31.070698799999999</v>
      </c>
      <c r="AQ120" s="131">
        <f>AL120*(1-AM120)*AO120</f>
        <v>30.213275400000001</v>
      </c>
      <c r="AR120" s="18">
        <v>1.5</v>
      </c>
      <c r="AS120" s="18">
        <v>600.24</v>
      </c>
      <c r="AT120" s="98">
        <f>AT118+AL120-AS120</f>
        <v>663.72000000000071</v>
      </c>
      <c r="AU120" s="99"/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 t="s">
        <v>48</v>
      </c>
      <c r="D121" s="33">
        <v>20725</v>
      </c>
      <c r="E121" s="33">
        <v>2</v>
      </c>
      <c r="F121" s="33">
        <v>17397</v>
      </c>
      <c r="G121" s="34">
        <v>0.6</v>
      </c>
      <c r="H121" s="34">
        <v>4.3</v>
      </c>
      <c r="I121" s="33">
        <v>17941</v>
      </c>
      <c r="J121" s="34">
        <v>4.7</v>
      </c>
      <c r="K121" s="33">
        <v>15321</v>
      </c>
      <c r="L121" s="35">
        <v>7.6999999999999999E-2</v>
      </c>
      <c r="M121" s="36">
        <f>ROUND(K121*(1-L121),0)</f>
        <v>14141</v>
      </c>
      <c r="N121" s="37">
        <v>0.58399999999999996</v>
      </c>
      <c r="O121" s="24">
        <f>M121*N121</f>
        <v>8258.3439999999991</v>
      </c>
      <c r="P121" s="35">
        <v>0.30499999999999999</v>
      </c>
      <c r="Q121" s="24">
        <f>M121*P121</f>
        <v>4313.0050000000001</v>
      </c>
      <c r="R121" s="38">
        <v>0.111</v>
      </c>
      <c r="S121" s="134">
        <v>0.21199999999999999</v>
      </c>
      <c r="T121" s="24">
        <f>M121*R121</f>
        <v>1569.6510000000001</v>
      </c>
      <c r="U121" s="27">
        <v>0.221</v>
      </c>
      <c r="V121" s="24">
        <f>M121*U121</f>
        <v>3125.1610000000001</v>
      </c>
      <c r="W121" s="38">
        <v>0.504</v>
      </c>
      <c r="X121" s="24">
        <f>M121*W121</f>
        <v>7127.0640000000003</v>
      </c>
      <c r="Y121" s="38">
        <v>0.42</v>
      </c>
      <c r="Z121" s="24">
        <f>Y121*M121</f>
        <v>5939.2199999999993</v>
      </c>
      <c r="AA121" s="146">
        <v>2.47E-3</v>
      </c>
      <c r="AB121" s="18">
        <f>M121*AA121</f>
        <v>34.928269999999998</v>
      </c>
      <c r="AC121" s="39">
        <v>2.49E-3</v>
      </c>
      <c r="AD121" s="17">
        <f>M121*AC121</f>
        <v>35.211089999999999</v>
      </c>
      <c r="AE121" s="26">
        <f>IF(M121&gt;0,(AG121+AP121)/M121,0)</f>
        <v>2.6691303868184714E-3</v>
      </c>
      <c r="AF121" s="39">
        <v>3.2000000000000003E-4</v>
      </c>
      <c r="AG121" s="36">
        <f>AF121*M121</f>
        <v>4.5251200000000003</v>
      </c>
      <c r="AH121" s="27">
        <v>0.21529999999999999</v>
      </c>
      <c r="AI121" s="40">
        <f>AL121*(1-AM121)*AH121</f>
        <v>32.2019904</v>
      </c>
      <c r="AJ121" s="27">
        <f>IF(AND(AH121&gt;0,AF121&gt;0,AC121&gt;0),((AC121-AF121)*AH121)/((AH121-AF121)*AC121),0)</f>
        <v>0.8727831598045358</v>
      </c>
      <c r="AK121" s="28">
        <f t="shared" si="3"/>
        <v>0.88138065164751822</v>
      </c>
      <c r="AL121" s="33">
        <v>164</v>
      </c>
      <c r="AM121" s="35">
        <v>8.7999999999999995E-2</v>
      </c>
      <c r="AN121" s="37">
        <v>0.22209999999999999</v>
      </c>
      <c r="AO121" s="132">
        <v>0.2177</v>
      </c>
      <c r="AP121" s="40">
        <f>AL121*(1-AM121)*AN121</f>
        <v>33.2190528</v>
      </c>
      <c r="AQ121" s="133">
        <f>AL121*(1-AM121)*AO121</f>
        <v>32.560953600000005</v>
      </c>
      <c r="AR121" s="41">
        <v>1.54</v>
      </c>
      <c r="AS121" s="41"/>
      <c r="AT121" s="117">
        <f>AT120+AL121-AS121</f>
        <v>827.72000000000071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45" t="s">
        <v>50</v>
      </c>
      <c r="D122" s="42">
        <v>17920</v>
      </c>
      <c r="E122" s="42">
        <v>1</v>
      </c>
      <c r="F122" s="42">
        <v>17767</v>
      </c>
      <c r="G122" s="36">
        <v>1</v>
      </c>
      <c r="H122" s="36">
        <v>5.3</v>
      </c>
      <c r="I122" s="42">
        <v>18916</v>
      </c>
      <c r="J122" s="36">
        <v>4.2</v>
      </c>
      <c r="K122" s="42">
        <v>15427</v>
      </c>
      <c r="L122" s="38">
        <v>7.5999999999999998E-2</v>
      </c>
      <c r="M122" s="36">
        <f>ROUND(K122*(1-L122),0)</f>
        <v>14255</v>
      </c>
      <c r="N122" s="27">
        <v>0.65600000000000003</v>
      </c>
      <c r="O122" s="24">
        <f>M122*N122</f>
        <v>9351.2800000000007</v>
      </c>
      <c r="P122" s="38">
        <v>0.26100000000000001</v>
      </c>
      <c r="Q122" s="24">
        <f>M122*P122</f>
        <v>3720.5550000000003</v>
      </c>
      <c r="R122" s="38">
        <v>8.3000000000000004E-2</v>
      </c>
      <c r="S122" s="134">
        <v>0.19889999999999999</v>
      </c>
      <c r="T122" s="24">
        <f>M122*R122</f>
        <v>1183.165</v>
      </c>
      <c r="U122" s="27">
        <v>0.23100000000000001</v>
      </c>
      <c r="V122" s="24">
        <f>M122*U122</f>
        <v>3292.9050000000002</v>
      </c>
      <c r="W122" s="38">
        <v>0.50700000000000001</v>
      </c>
      <c r="X122" s="24">
        <f>M122*W122</f>
        <v>7227.2849999999999</v>
      </c>
      <c r="Y122" s="38">
        <v>0.41</v>
      </c>
      <c r="Z122" s="24">
        <f>Y122*M122</f>
        <v>5844.5499999999993</v>
      </c>
      <c r="AA122" s="147">
        <v>2.3800000000000002E-3</v>
      </c>
      <c r="AB122" s="148">
        <f>M122*AA122</f>
        <v>33.926900000000003</v>
      </c>
      <c r="AC122" s="46">
        <v>2.3999999999999998E-3</v>
      </c>
      <c r="AD122" s="17">
        <f>M122*AC122</f>
        <v>34.211999999999996</v>
      </c>
      <c r="AE122" s="26">
        <f>IF(M122&gt;0,(AG122+AP122)/M122,0)</f>
        <v>2.5154669519466852E-3</v>
      </c>
      <c r="AF122" s="46">
        <v>3.3E-4</v>
      </c>
      <c r="AG122" s="36">
        <f>AF122*M122</f>
        <v>4.7041500000000003</v>
      </c>
      <c r="AH122" s="27">
        <v>0.20449999999999999</v>
      </c>
      <c r="AI122" s="40">
        <f>AL122*(1-AM122)*AH122</f>
        <v>30.366818499999997</v>
      </c>
      <c r="AJ122" s="27">
        <f>IF(AND(AH122&gt;0,AF122&gt;0,AC122&gt;0),((AC122-AF122)*AH122)/((AH122-AF122)*AC122),0)</f>
        <v>0.86389405887250825</v>
      </c>
      <c r="AK122" s="28">
        <f t="shared" si="3"/>
        <v>0.87018036350096584</v>
      </c>
      <c r="AL122" s="42">
        <v>163</v>
      </c>
      <c r="AM122" s="38">
        <v>8.8999999999999996E-2</v>
      </c>
      <c r="AN122" s="27">
        <v>0.20979999999999999</v>
      </c>
      <c r="AO122" s="134">
        <v>0.20569999999999999</v>
      </c>
      <c r="AP122" s="40">
        <f>AL122*(1-AM122)*AN122</f>
        <v>31.153831399999998</v>
      </c>
      <c r="AQ122" s="135">
        <f>AL122*(1-AM122)*AO122</f>
        <v>30.545010099999999</v>
      </c>
      <c r="AR122" s="17">
        <v>1.55</v>
      </c>
      <c r="AS122" s="17"/>
      <c r="AT122" s="117">
        <f>AT121+AL122-AS122</f>
        <v>990.72000000000071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>SUM(D120:D122)</f>
        <v>44945</v>
      </c>
      <c r="E123" s="50"/>
      <c r="F123" s="50">
        <f>SUM(F120:F122)</f>
        <v>45770</v>
      </c>
      <c r="G123" s="51"/>
      <c r="H123" s="51"/>
      <c r="I123" s="50">
        <f>SUM(I120:I122)</f>
        <v>48384</v>
      </c>
      <c r="J123" s="51"/>
      <c r="K123" s="50">
        <f>SUM(K120:K122)</f>
        <v>45975</v>
      </c>
      <c r="L123" s="20">
        <f>IF(K123&gt;0,(K120*L120+K121*L121+K122*L122)/K123,0)</f>
        <v>7.798925502990757E-2</v>
      </c>
      <c r="M123" s="51">
        <f>M120+M121+M122</f>
        <v>42390</v>
      </c>
      <c r="N123" s="52">
        <f>IF(M123&gt;0,O123/M123,0)</f>
        <v>0.57552993630573246</v>
      </c>
      <c r="O123" s="53">
        <f>O120+O121+O122</f>
        <v>24396.714</v>
      </c>
      <c r="P123" s="20">
        <f>IF(M123&gt;0,Q123/M123,0)</f>
        <v>0.31067133757961785</v>
      </c>
      <c r="Q123" s="53">
        <f>Q120+Q121+Q122</f>
        <v>13169.358</v>
      </c>
      <c r="R123" s="20">
        <f>IF(M123&gt;0,T123/M123,0)</f>
        <v>0.11379872611464968</v>
      </c>
      <c r="S123" s="136"/>
      <c r="T123" s="53">
        <f>T120+T121+T122</f>
        <v>4823.9279999999999</v>
      </c>
      <c r="U123" s="20">
        <f>IF(M123&gt;0,V123/M123,0)</f>
        <v>0.22436282142014627</v>
      </c>
      <c r="V123" s="53">
        <f>V120+V121+V122</f>
        <v>9510.74</v>
      </c>
      <c r="W123" s="20">
        <f>IF(M123&gt;0,X123/M123,0)</f>
        <v>0.50203772116065115</v>
      </c>
      <c r="X123" s="53">
        <f>X120+X121+X122</f>
        <v>21281.379000000001</v>
      </c>
      <c r="Y123" s="20">
        <f>IF(M123&gt;0,Z123/M123,0)</f>
        <v>0.41333592828497284</v>
      </c>
      <c r="Z123" s="53">
        <f>Z120+Z121+Z122</f>
        <v>17521.309999999998</v>
      </c>
      <c r="AA123" s="152">
        <f>IF(M123&gt;0,AB123/M123,0)</f>
        <v>2.3770108516159472E-3</v>
      </c>
      <c r="AB123" s="55">
        <f>SUM(AB120:AB122)</f>
        <v>100.76148999999999</v>
      </c>
      <c r="AC123" s="54">
        <f>IF(M123&gt;0,AD123/M123,0)</f>
        <v>2.4234208539749935E-3</v>
      </c>
      <c r="AD123" s="55">
        <f>SUM(AD120:AD122)</f>
        <v>102.72880999999998</v>
      </c>
      <c r="AE123" s="54">
        <f>IF(M123&gt;0,(AE120*M120+AE121*M121+AE122*M122)/M123,0)</f>
        <v>2.5749217504128334E-3</v>
      </c>
      <c r="AF123" s="54">
        <f>IF(K123&gt;0,(K120*AF120+K121*AF121+K122*AF122)/K123,0)</f>
        <v>3.2335551930396956E-4</v>
      </c>
      <c r="AG123" s="51">
        <f>SUM(AG120:AG122)</f>
        <v>13.70735</v>
      </c>
      <c r="AH123" s="52">
        <f>IF(K123&gt;0,(K120*AH120+K121*AH121+K122*AH122)/K123,0)</f>
        <v>0.20826466122892878</v>
      </c>
      <c r="AI123" s="57">
        <f>SUM(AI120:AI122)</f>
        <v>92.360638899999998</v>
      </c>
      <c r="AJ123" s="52">
        <f>IF(AND(AD123&gt;0),((AD120*AJ120+AD121*AJ121+AD122*AJ122)/AD123),0)</f>
        <v>0.86791523748765564</v>
      </c>
      <c r="AK123" s="56">
        <f t="shared" si="3"/>
        <v>0.87573694586424355</v>
      </c>
      <c r="AL123" s="50">
        <f>SUM(AL120:AL122)</f>
        <v>486</v>
      </c>
      <c r="AM123" s="20">
        <f>IF(AL123&gt;0,(AM120*AL120+AM121*AL121+AM122*AL122)/AL123,0)</f>
        <v>8.7681069958847738E-2</v>
      </c>
      <c r="AN123" s="52">
        <f>IF(K123&gt;0,(AN120*K120+AN121*K121+AN122*K122)/K123,0)</f>
        <v>0.21522373681348558</v>
      </c>
      <c r="AO123" s="136">
        <f>IF(L123&gt;0,(AO120*K120+AO121*K121+AO122*K122)/K123,0)</f>
        <v>0.21042759978249048</v>
      </c>
      <c r="AP123" s="57">
        <f>SUM(AP120:AP122)</f>
        <v>95.443583000000004</v>
      </c>
      <c r="AQ123" s="137">
        <f>SUM(AQ120:AQ122)</f>
        <v>93.319239100000004</v>
      </c>
      <c r="AR123" s="55"/>
      <c r="AS123" s="55">
        <f>SUM(AS120:AS122)</f>
        <v>600.24</v>
      </c>
      <c r="AT123" s="102"/>
      <c r="AU123" s="103">
        <f>AT122</f>
        <v>990.72000000000071</v>
      </c>
      <c r="AV123" s="50">
        <f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45" t="s">
        <v>52</v>
      </c>
      <c r="D124" s="11">
        <v>8400</v>
      </c>
      <c r="E124" s="11">
        <v>6</v>
      </c>
      <c r="F124" s="11">
        <v>17671</v>
      </c>
      <c r="G124" s="12">
        <v>0.8</v>
      </c>
      <c r="H124" s="12">
        <v>5.4</v>
      </c>
      <c r="I124" s="11">
        <v>18496</v>
      </c>
      <c r="J124" s="12">
        <v>3.8</v>
      </c>
      <c r="K124" s="11">
        <v>15733</v>
      </c>
      <c r="L124" s="13">
        <v>7.5999999999999998E-2</v>
      </c>
      <c r="M124" s="23">
        <f>ROUND(K124*(1-L124),0)</f>
        <v>14537</v>
      </c>
      <c r="N124" s="14">
        <v>0.47099999999999997</v>
      </c>
      <c r="O124" s="24">
        <f>M124*N124</f>
        <v>6846.9269999999997</v>
      </c>
      <c r="P124" s="13">
        <v>0.48899999999999999</v>
      </c>
      <c r="Q124" s="24">
        <f>M124*P124</f>
        <v>7108.5929999999998</v>
      </c>
      <c r="R124" s="15">
        <v>0.04</v>
      </c>
      <c r="S124" s="143">
        <v>0.21590000000000001</v>
      </c>
      <c r="T124" s="24">
        <f>M124*R124</f>
        <v>581.48</v>
      </c>
      <c r="U124" s="25">
        <v>0.24</v>
      </c>
      <c r="V124" s="24">
        <f>M124*U124</f>
        <v>3488.8799999999997</v>
      </c>
      <c r="W124" s="15">
        <v>0.48299999999999998</v>
      </c>
      <c r="X124" s="24">
        <f>M124*W124</f>
        <v>7021.3710000000001</v>
      </c>
      <c r="Y124" s="15">
        <v>0.42</v>
      </c>
      <c r="Z124" s="24">
        <f>Y124*M124</f>
        <v>6105.54</v>
      </c>
      <c r="AA124" s="145">
        <v>2.4399999999999999E-3</v>
      </c>
      <c r="AB124" s="18">
        <f>M124*AA124</f>
        <v>35.470279999999995</v>
      </c>
      <c r="AC124" s="16">
        <v>2.4499999999999999E-3</v>
      </c>
      <c r="AD124" s="17">
        <f>M124*AC124</f>
        <v>35.615650000000002</v>
      </c>
      <c r="AE124" s="26">
        <f>IF(M124&gt;0,(AG124+AP124)/M124,0)</f>
        <v>2.6280463644493364E-3</v>
      </c>
      <c r="AF124" s="16">
        <v>3.3E-4</v>
      </c>
      <c r="AG124" s="23">
        <f>AF124*M124</f>
        <v>4.7972099999999998</v>
      </c>
      <c r="AH124" s="114">
        <v>0.20480000000000001</v>
      </c>
      <c r="AI124" s="29">
        <f>AL124*(1-AM124)*AH124</f>
        <v>32.1961984</v>
      </c>
      <c r="AJ124" s="27">
        <f>IF(AND(AH124&gt;0,AF124&gt;0,AC124&gt;0),((AC124-AF124)*AH124)/((AH124-AF124)*AC124),0)</f>
        <v>0.86670266482883074</v>
      </c>
      <c r="AK124" s="59">
        <f t="shared" si="3"/>
        <v>0.87579149175523463</v>
      </c>
      <c r="AL124" s="11">
        <v>172</v>
      </c>
      <c r="AM124" s="13">
        <v>8.5999999999999993E-2</v>
      </c>
      <c r="AN124" s="14">
        <v>0.21249999999999999</v>
      </c>
      <c r="AO124" s="130">
        <v>0.20380000000000001</v>
      </c>
      <c r="AP124" s="29">
        <f>AL124*(1-AM124)*AN124</f>
        <v>33.406700000000001</v>
      </c>
      <c r="AQ124" s="131">
        <f>AL124*(1-AM124)*AO124</f>
        <v>32.038990400000003</v>
      </c>
      <c r="AR124" s="18">
        <v>1.5</v>
      </c>
      <c r="AS124" s="18"/>
      <c r="AT124" s="98">
        <f>AT122+AL124-AS124+AU124</f>
        <v>1184.3200000000006</v>
      </c>
      <c r="AU124" s="99">
        <v>21.6</v>
      </c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 t="s">
        <v>49</v>
      </c>
      <c r="D125" s="33">
        <v>20300</v>
      </c>
      <c r="E125" s="33">
        <v>5</v>
      </c>
      <c r="F125" s="33">
        <v>17369</v>
      </c>
      <c r="G125" s="34">
        <v>0.3</v>
      </c>
      <c r="H125" s="34">
        <v>5.9</v>
      </c>
      <c r="I125" s="33">
        <v>18172</v>
      </c>
      <c r="J125" s="34">
        <v>3.4</v>
      </c>
      <c r="K125" s="33">
        <v>15726</v>
      </c>
      <c r="L125" s="35">
        <v>7.0999999999999994E-2</v>
      </c>
      <c r="M125" s="36">
        <f>ROUND(K125*(1-L125),0)</f>
        <v>14609</v>
      </c>
      <c r="N125" s="37">
        <v>0.53800000000000003</v>
      </c>
      <c r="O125" s="24">
        <f>M125*N125</f>
        <v>7859.6420000000007</v>
      </c>
      <c r="P125" s="35">
        <v>0.32300000000000001</v>
      </c>
      <c r="Q125" s="24">
        <f>M125*P125</f>
        <v>4718.7070000000003</v>
      </c>
      <c r="R125" s="38">
        <v>0.13900000000000001</v>
      </c>
      <c r="S125" s="134">
        <v>0.2175</v>
      </c>
      <c r="T125" s="24">
        <f>M125*R125</f>
        <v>2030.6510000000003</v>
      </c>
      <c r="U125" s="27">
        <v>0.23699999999999999</v>
      </c>
      <c r="V125" s="24">
        <f>M125*U125</f>
        <v>3462.3329999999996</v>
      </c>
      <c r="W125" s="38">
        <v>0.496</v>
      </c>
      <c r="X125" s="24">
        <f>M125*W125</f>
        <v>7246.0640000000003</v>
      </c>
      <c r="Y125" s="38">
        <v>0.42</v>
      </c>
      <c r="Z125" s="24">
        <f>Y125*M125</f>
        <v>6135.78</v>
      </c>
      <c r="AA125" s="146">
        <v>2.3999999999999998E-3</v>
      </c>
      <c r="AB125" s="18">
        <f>M125*AA125</f>
        <v>35.061599999999999</v>
      </c>
      <c r="AC125" s="39">
        <v>2.4599999999999999E-3</v>
      </c>
      <c r="AD125" s="17">
        <f>M125*AC125</f>
        <v>35.938139999999997</v>
      </c>
      <c r="AE125" s="26">
        <f>IF(M125&gt;0,(AG125+AP125)/M125,0)</f>
        <v>2.474613354781299E-3</v>
      </c>
      <c r="AF125" s="39">
        <v>3.3E-4</v>
      </c>
      <c r="AG125" s="36">
        <f>AF125*M125</f>
        <v>4.82097</v>
      </c>
      <c r="AH125" s="27">
        <v>0.20069999999999999</v>
      </c>
      <c r="AI125" s="40">
        <f>AL125*(1-AM125)*AH125</f>
        <v>30.899571299999998</v>
      </c>
      <c r="AJ125" s="27">
        <f>IF(AND(AH125&gt;0,AF125&gt;0,AC125&gt;0),((AC125-AF125)*AH125)/((AH125-AF125)*AC125),0)</f>
        <v>0.86727967893543279</v>
      </c>
      <c r="AK125" s="28">
        <f t="shared" si="3"/>
        <v>0.86805348834556173</v>
      </c>
      <c r="AL125" s="33">
        <v>169</v>
      </c>
      <c r="AM125" s="35">
        <v>8.8999999999999996E-2</v>
      </c>
      <c r="AN125" s="37">
        <v>0.20349999999999999</v>
      </c>
      <c r="AO125" s="132">
        <v>0.2016</v>
      </c>
      <c r="AP125" s="40">
        <f>AL125*(1-AM125)*AN125</f>
        <v>31.3306565</v>
      </c>
      <c r="AQ125" s="133">
        <f>AL125*(1-AM125)*AO125</f>
        <v>31.038134400000001</v>
      </c>
      <c r="AR125" s="41">
        <v>1.6</v>
      </c>
      <c r="AS125" s="41"/>
      <c r="AT125" s="117">
        <f>AT124+AL125-AS125</f>
        <v>1353.3200000000006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45" t="s">
        <v>50</v>
      </c>
      <c r="D126" s="42">
        <v>20800</v>
      </c>
      <c r="E126" s="42">
        <v>1</v>
      </c>
      <c r="F126" s="42">
        <v>17581</v>
      </c>
      <c r="G126" s="36">
        <v>1</v>
      </c>
      <c r="H126" s="36">
        <v>5.6</v>
      </c>
      <c r="I126" s="42">
        <v>18545</v>
      </c>
      <c r="J126" s="36">
        <v>2.6</v>
      </c>
      <c r="K126" s="42">
        <v>15990</v>
      </c>
      <c r="L126" s="38">
        <v>7.4999999999999997E-2</v>
      </c>
      <c r="M126" s="36">
        <f>ROUND(K126*(1-L126),0)</f>
        <v>14791</v>
      </c>
      <c r="N126" s="27">
        <v>0.44400000000000001</v>
      </c>
      <c r="O126" s="24">
        <f>M126*N126</f>
        <v>6567.2039999999997</v>
      </c>
      <c r="P126" s="38">
        <v>0.48199999999999998</v>
      </c>
      <c r="Q126" s="24">
        <f>M126*P126</f>
        <v>7129.2619999999997</v>
      </c>
      <c r="R126" s="38">
        <v>7.3999999999999996E-2</v>
      </c>
      <c r="S126" s="134">
        <v>0.21149999999999999</v>
      </c>
      <c r="T126" s="24">
        <f>M126*R126</f>
        <v>1094.5339999999999</v>
      </c>
      <c r="U126" s="27">
        <v>0.24299999999999999</v>
      </c>
      <c r="V126" s="24">
        <f>M126*U126</f>
        <v>3594.2129999999997</v>
      </c>
      <c r="W126" s="38">
        <v>0.48299999999999998</v>
      </c>
      <c r="X126" s="24">
        <f>M126*W126</f>
        <v>7144.0529999999999</v>
      </c>
      <c r="Y126" s="38">
        <v>0.41</v>
      </c>
      <c r="Z126" s="24">
        <f>Y126*M126</f>
        <v>6064.3099999999995</v>
      </c>
      <c r="AA126" s="147">
        <v>2.4099999999999998E-3</v>
      </c>
      <c r="AB126" s="148">
        <f>M126*AA126</f>
        <v>35.64631</v>
      </c>
      <c r="AC126" s="46">
        <v>2.5400000000000002E-3</v>
      </c>
      <c r="AD126" s="17">
        <f>M126*AC126</f>
        <v>37.569140000000004</v>
      </c>
      <c r="AE126" s="26">
        <f>IF(M126&gt;0,(AG126+AP126)/M126,0)</f>
        <v>2.570135386383612E-3</v>
      </c>
      <c r="AF126" s="46">
        <v>3.2000000000000003E-4</v>
      </c>
      <c r="AG126" s="36">
        <f>AF126*M126</f>
        <v>4.7331200000000004</v>
      </c>
      <c r="AH126" s="27">
        <v>0.20530000000000001</v>
      </c>
      <c r="AI126" s="40">
        <f>AL126*(1-AM126)*AH126</f>
        <v>33.249361500000006</v>
      </c>
      <c r="AJ126" s="27">
        <f>IF(AND(AH126&gt;0,AF126&gt;0,AC126&gt;0),((AC126-AF126)*AH126)/((AH126-AF126)*AC126),0)</f>
        <v>0.87538019841382653</v>
      </c>
      <c r="AK126" s="28">
        <f t="shared" si="3"/>
        <v>0.87685836451317967</v>
      </c>
      <c r="AL126" s="42">
        <v>177</v>
      </c>
      <c r="AM126" s="38">
        <v>8.5000000000000006E-2</v>
      </c>
      <c r="AN126" s="27">
        <v>0.20549999999999999</v>
      </c>
      <c r="AO126" s="134">
        <v>0.19700000000000001</v>
      </c>
      <c r="AP126" s="40">
        <f>AL126*(1-AM126)*AN126</f>
        <v>33.281752500000003</v>
      </c>
      <c r="AQ126" s="135">
        <f>AL126*(1-AM126)*AO126</f>
        <v>31.905135000000005</v>
      </c>
      <c r="AR126" s="17">
        <v>1.55</v>
      </c>
      <c r="AS126" s="17"/>
      <c r="AT126" s="117">
        <f>AT125+AL126-AS126</f>
        <v>1530.3200000000006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49500</v>
      </c>
      <c r="E127" s="60"/>
      <c r="F127" s="50">
        <f>SUM(F124:F126)</f>
        <v>52621</v>
      </c>
      <c r="G127" s="61"/>
      <c r="H127" s="61"/>
      <c r="I127" s="50">
        <f>SUM(I124:I126)</f>
        <v>55213</v>
      </c>
      <c r="J127" s="51"/>
      <c r="K127" s="50">
        <f>SUM(K124:K126)</f>
        <v>47449</v>
      </c>
      <c r="L127" s="20">
        <f>IF(K127&gt;0,(K124*L124+K125*L125+K126*L126)/K127,0)</f>
        <v>7.4005858922211218E-2</v>
      </c>
      <c r="M127" s="51">
        <f>M124+M125+M126</f>
        <v>43937</v>
      </c>
      <c r="N127" s="52">
        <f>IF(M127&gt;0,O127/M127,0)</f>
        <v>0.48418811024876529</v>
      </c>
      <c r="O127" s="53">
        <f>O124+O125+O126</f>
        <v>21273.773000000001</v>
      </c>
      <c r="P127" s="20">
        <f>IF(M127&gt;0,Q127/M127,0)</f>
        <v>0.43144871065389073</v>
      </c>
      <c r="Q127" s="53">
        <f>Q124+Q125+Q126</f>
        <v>18956.561999999998</v>
      </c>
      <c r="R127" s="20">
        <f>IF(M127&gt;0,T127/M127,0)</f>
        <v>8.4363179097343921E-2</v>
      </c>
      <c r="S127" s="136"/>
      <c r="T127" s="53">
        <f>T124+T125+T126</f>
        <v>3706.665</v>
      </c>
      <c r="U127" s="20">
        <f>IF(M127&gt;0,V127/M127,0)</f>
        <v>0.24001242688394747</v>
      </c>
      <c r="V127" s="53">
        <f>V124+V125+V126</f>
        <v>10545.425999999999</v>
      </c>
      <c r="W127" s="20">
        <f>IF(M127&gt;0,X127/M127,0)</f>
        <v>0.48732248446639509</v>
      </c>
      <c r="X127" s="53">
        <f>X124+X125+X126</f>
        <v>21411.488000000001</v>
      </c>
      <c r="Y127" s="20">
        <f>IF(M127&gt;0,Z127/M127,0)</f>
        <v>0.41663358900243525</v>
      </c>
      <c r="Z127" s="53">
        <f>Z124+Z125+Z126</f>
        <v>18305.629999999997</v>
      </c>
      <c r="AA127" s="152">
        <f>IF(M127&gt;0,AB127/M127,0)</f>
        <v>2.4166008148030133E-3</v>
      </c>
      <c r="AB127" s="55">
        <f>SUM(AB124:AB126)</f>
        <v>106.17819</v>
      </c>
      <c r="AC127" s="54">
        <f>IF(M127&gt;0,AD127/M127,0)</f>
        <v>2.4836226870291554E-3</v>
      </c>
      <c r="AD127" s="55">
        <f>SUM(AD124:AD126)</f>
        <v>109.12293</v>
      </c>
      <c r="AE127" s="54">
        <f>IF(M127&gt;0,(AE124*M124+AE125*M125+AE126*M126)/M127,0)</f>
        <v>2.5575348567266768E-3</v>
      </c>
      <c r="AF127" s="54">
        <f>IF(K127&gt;0,(K124*AF124+K125*AF125+K126*AF126)/K127,0)</f>
        <v>3.2663006596556304E-4</v>
      </c>
      <c r="AG127" s="51">
        <f>SUM(AG124:AG126)</f>
        <v>14.351299999999998</v>
      </c>
      <c r="AH127" s="52">
        <f>IF(K127&gt;0,(K124*AH124+K125*AH125+K126*AH126)/K127,0)</f>
        <v>0.20360963560875886</v>
      </c>
      <c r="AI127" s="57">
        <f>SUM(AI124:AI126)</f>
        <v>96.345131199999997</v>
      </c>
      <c r="AJ127" s="52">
        <f>IF(AND(AD127&gt;0),((AD124*AJ124+AD125*AJ125+AD126*AJ126)/AD127),0)</f>
        <v>0.86988022144185839</v>
      </c>
      <c r="AK127" s="56">
        <f t="shared" si="3"/>
        <v>0.87366467278802085</v>
      </c>
      <c r="AL127" s="50">
        <f>SUM(AL124:AL126)</f>
        <v>518</v>
      </c>
      <c r="AM127" s="20">
        <f>IF(AL127&gt;0,(AM124*AL124+AM125*AL125+AM126*AL126)/AL127,0)</f>
        <v>8.6637065637065636E-2</v>
      </c>
      <c r="AN127" s="52">
        <f>IF(K127&gt;0,(AN124*K124+AN125*K125+AN126*K126)/K127,0)</f>
        <v>0.20715818036207292</v>
      </c>
      <c r="AO127" s="136">
        <f>IF(L127&gt;0,(AO124*K124+AO125*K125+AO126*K126)/K127,0)</f>
        <v>0.20077929987987103</v>
      </c>
      <c r="AP127" s="57">
        <f>SUM(AP124:AP126)</f>
        <v>98.019109000000014</v>
      </c>
      <c r="AQ127" s="137">
        <f>SUM(AQ124:AQ126)</f>
        <v>94.982259800000008</v>
      </c>
      <c r="AR127" s="62"/>
      <c r="AS127" s="55">
        <f>SUM(AS124:AS126)</f>
        <v>0</v>
      </c>
      <c r="AT127" s="102"/>
      <c r="AU127" s="103">
        <f>AT126</f>
        <v>1530.3200000000006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1452200</v>
      </c>
      <c r="E128" s="68"/>
      <c r="F128" s="68">
        <f>SUM(F127,F123,F119,F115,F111,F107,F103,F99,F95,F91,F87,F83,F79,F75,F71,F67,F63,F59,F55,F51,F47,F43,F39,F35,F31,F27,F23,F19,F15,F11,F7)</f>
        <v>1498240</v>
      </c>
      <c r="G128" s="74"/>
      <c r="H128" s="68"/>
      <c r="I128" s="68">
        <f>SUM(I127,I123,I119,I115,I111,I107,I103,I99,I95,I91,I87,I83,I79,I75,I71,I67,I63,I59,I55,I51,I47,I43,I39,I35,I31,I27,I23,I19,I15,I11,I7)</f>
        <v>1570521</v>
      </c>
      <c r="J128" s="74"/>
      <c r="K128" s="68">
        <f>SUM(K127,K123,K119,K115,K111,K107,K103,K99,K95,K91,K87,K83,K79,K75,K71,K67,K63,K59,K55,K51,K47,K43,K39,K35,K31,K27,K23,K19,K15,K11,K7)</f>
        <v>1488878</v>
      </c>
      <c r="L128" s="69">
        <f>1-M128/K128</f>
        <v>7.3736061651794138E-2</v>
      </c>
      <c r="M128" s="68">
        <f>SUM(M127,M123,M119,M115,M111,M107,M103,M99,M95,M91,M87,M83,M79,M75,M71,M67,M63,M59,M55,M51,M47,M43,M39,M35,M31,M27,M23,M19,M15,M11,M7)</f>
        <v>1379094</v>
      </c>
      <c r="N128" s="70">
        <f>IF(AND(M128&gt;0),(O128/M128),0)</f>
        <v>0.58555760158480874</v>
      </c>
      <c r="O128" s="68">
        <f>SUM(O127,O123,O119,O115,O111,O107,O103,O99,O95,O91,O87,O83,O79,O75,O71,O67,O63,O59,O55,O51,O47,O43,O39,O35,O31,O27,O23,O19,O15,O11,O7)</f>
        <v>807538.97500000021</v>
      </c>
      <c r="P128" s="70">
        <f>Q128/M128</f>
        <v>0.32651673199941417</v>
      </c>
      <c r="Q128" s="68">
        <f>SUM(Q127,Q123,Q119,Q115,Q111,Q107,Q103,Q99,Q95,Q91,Q87,Q83,Q79,Q75,Q71,Q67,Q63,Q59,Q55,Q51,Q47,Q43,Q39,Q35,Q31,Q27,Q23,Q19,Q15,Q11,Q7)</f>
        <v>450297.26600000006</v>
      </c>
      <c r="R128" s="70">
        <f>T128/M128</f>
        <v>8.7925666415777287E-2</v>
      </c>
      <c r="S128" s="138"/>
      <c r="T128" s="68">
        <f>SUM(T127,T123,T119,T115,T111,T107,T103,T99,T95,T91,T87,T83,T79,T75,T71,T67,T63,T59,T55,T51,T47,T43,T39,T35,T31,T27,T23,T19,T15,T11,T7)</f>
        <v>121257.75899999996</v>
      </c>
      <c r="U128" s="70">
        <f>V128/M128</f>
        <v>0.23074202628682305</v>
      </c>
      <c r="V128" s="68">
        <f>SUM(V127,V123,V119,V115,V111,V107,V103,V99,V95,V91,V87,V83,V79,V75,V71,V67,V63,V59,V55,V51,V47,V43,V39,V35,V31,V27,V23,V19,V15,V11,V7)</f>
        <v>318214.94399999996</v>
      </c>
      <c r="W128" s="70">
        <f>X128/M128</f>
        <v>0.49763651426226202</v>
      </c>
      <c r="X128" s="68">
        <f>SUM(X127,X123,X119,X115,X111,X107,X103,X99,X95,X91,X87,X83,X79,X75,X71,X67,X63,X59,X55,X51,X47,X43,X39,X35,X31,X27,X23,X19,X15,X11,X7)</f>
        <v>686287.53099999996</v>
      </c>
      <c r="Y128" s="70">
        <f>IF(AND(M128&gt;0),(Z128/M128),0)</f>
        <v>0.41461616104485993</v>
      </c>
      <c r="Z128" s="68">
        <f>SUM(Z127,Z123,Z119,Z115,Z111,Z107,Z103,Z99,Z95,Z91,Z87,Z83,Z79,Z75,Z71,Z67,Z63,Z59,Z55,Z51,Z47,Z43,Z39,Z35,Z31,Z27,Z23,Z19,Z15,Z11,Z7)</f>
        <v>571794.66</v>
      </c>
      <c r="AA128" s="153"/>
      <c r="AB128" s="68"/>
      <c r="AC128" s="71">
        <f>IF(AND(M128&gt;0),(AD128/M128),0)</f>
        <v>2.5509127789693814E-3</v>
      </c>
      <c r="AD128" s="68">
        <f>SUM(AD127,AD123,AD119,AD115,AD111,AD107,AD103,AD99,AD95,AD91,AD87,AD83,AD79,AD75,AD71,AD67,AD63,AD59,AD55,AD51,AD47,AD43,AD39,AD35,AD31,AD27,AD23,AD19,AD15,AD11,AD7)</f>
        <v>3517.9485079999999</v>
      </c>
      <c r="AE128" s="72">
        <f>(AG128+AP128)/M128</f>
        <v>2.646147133045318E-3</v>
      </c>
      <c r="AF128" s="73">
        <f>AG128/(M128-AL128)</f>
        <v>3.2463030649781228E-4</v>
      </c>
      <c r="AG128" s="74">
        <f>SUM(AG127,AG123,AG119,AG115,AG111,AG107,AG103,AG99,AG95,AG91,AG87,AG83,AG79,AG75,AG71,AG67,AG63,AG59,AG55,AG51,AG47,AG43,AG39,AG35,AG31,AG27,AG23,AG19,AG15,AG11,AG7)</f>
        <v>442.57011999999997</v>
      </c>
      <c r="AH128" s="70">
        <f>AI128/AL128</f>
        <v>0.19418610779023374</v>
      </c>
      <c r="AI128" s="68">
        <f>SUM(AI127,AI123,AI119,AI115,AI111,AI107,AI103,AI99,AI95,AI91,AI87,AI83,AI79,AI75,AI71,AI67,AI63,AI59,AI55,AI51,AI47,AI43,AI39,AI35,AI31,AI27,AI23,AI19,AI15,AI11,AI7)</f>
        <v>3066.0044559000003</v>
      </c>
      <c r="AJ128" s="75">
        <f>((AC128-AF128)*AH128)/((AH128-AF128)*AC128)</f>
        <v>0.87420099472848123</v>
      </c>
      <c r="AK128" s="76">
        <f>((AE128-AF128)*AN128)/((AN128-AF128)*AE128)</f>
        <v>0.87872417663330082</v>
      </c>
      <c r="AL128" s="68">
        <f>SUM(AL127,AL123,AL119,AL115,AL111,AL107,AL103,AL99,AL95,AL91,AL87,AL83,AL79,AL75,AL71,AL67,AL63,AL59,AL55,AL51,AL47,AL43,AL39,AL35,AL31,AL27,AL23,AL19,AL15,AL11,AL7)</f>
        <v>15789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8.4784470200772677E-2</v>
      </c>
      <c r="AN128" s="70">
        <f>AP128/AL128</f>
        <v>0.20309807551459877</v>
      </c>
      <c r="AO128" s="138">
        <f>AQ128/AL128</f>
        <v>0.20205822556210015</v>
      </c>
      <c r="AP128" s="68">
        <f>SUM(AP127,AP123,AP119,AP115,AP111,AP107,AP103,AP99,AP95,AP91,AP87,AP83,AP79,AP75,AP71,AP67,AP63,AP59,AP55,AP51,AP47,AP43,AP39,AP35,AP31,AP27,AP23,AP19,AP15,AP11,AP7)</f>
        <v>3206.7155143</v>
      </c>
      <c r="AQ128" s="139">
        <f>SUM(AQ127,AQ123,AQ119,AQ115,AQ111,AQ107,AQ103,AQ99,AQ95,AQ91,AQ87,AQ83,AQ79,AQ75,AQ71,AQ67,AQ63,AQ59,AQ55,AQ51,AQ47,AQ43,AQ39,AQ35,AQ31,AQ27,AQ23,AQ19,AQ15,AQ11,AQ7)</f>
        <v>3190.2973233999992</v>
      </c>
      <c r="AR128" s="68"/>
      <c r="AS128" s="104">
        <f>SUM(AS127,AS123,AS119,AS115,AS111,AS107,AS103,AS99,AS95,AS91,AS87,AS83,AS79,AS75,AS71,AS67,AS63,AS59,AS55,AS51,AS47,AS43,AS39,AS35,AS31,AS27,AS23,AS19,AS15,AS11,AS7)</f>
        <v>15827.220000000005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  <row r="131" spans="37:37" x14ac:dyDescent="0.2">
      <c r="AK131" s="79"/>
    </row>
    <row r="132" spans="37:37" x14ac:dyDescent="0.2">
      <c r="AK132" s="79"/>
    </row>
  </sheetData>
  <protectedRanges>
    <protectedRange sqref="Q2:Q3 V2:V3 X2:X3 Z2:Z3 AP2:AQ1048576 O2:O3 T2:T3 AG2:AG3 AK2:AK1048576 AD2:AE3 AD128:AE1048576 O128:O1048576 Q128:Q1048576 T128:T1048576 V128:V1048576 X128:X1048576 Z128:Z1048576 AG128:AG1048576 M2:M1048576" name="Range1_1_1_1_1_1_1_1_1"/>
    <protectedRange sqref="AH3:AJ3 AH7:AJ7 AH129:AJ1048576 AI2:AJ2 AH4:AI6 AJ127:AJ128 AI128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A3:AB3 AA128:AB1048576" name="Range1_1_1_1_1_1_1_1_1_1"/>
    <protectedRange sqref="AB4:AB127" name="Range1_1_1_1_1_2_2_1_1"/>
    <protectedRange sqref="Q1 V1 X1 Z1 AP1:AQ1 O1 T1 AG1 AK1 AD1:AE1 M1" name="Range1_1_1_1_1_1_1_1_1_3"/>
    <protectedRange sqref="AI1:AJ1" name="Range1_1_1_1_1_1_1_2"/>
    <protectedRange sqref="AB1" name="Range1_1_1_1_1_1_1_1_1_1_1_2"/>
  </protectedRanges>
  <mergeCells count="36">
    <mergeCell ref="A124:A127"/>
    <mergeCell ref="A104:A107"/>
    <mergeCell ref="A108:A111"/>
    <mergeCell ref="A112:A115"/>
    <mergeCell ref="A116:A119"/>
    <mergeCell ref="A120:A123"/>
    <mergeCell ref="A100:A103"/>
    <mergeCell ref="A40:A43"/>
    <mergeCell ref="A44:A47"/>
    <mergeCell ref="A88:A91"/>
    <mergeCell ref="A92:A95"/>
    <mergeCell ref="A96:A99"/>
    <mergeCell ref="A48:A51"/>
    <mergeCell ref="A52:A55"/>
    <mergeCell ref="A56:A59"/>
    <mergeCell ref="A60:A63"/>
    <mergeCell ref="A64:A67"/>
    <mergeCell ref="A68:A71"/>
    <mergeCell ref="A76:A79"/>
    <mergeCell ref="A80:A83"/>
    <mergeCell ref="A84:A87"/>
    <mergeCell ref="A72:A75"/>
    <mergeCell ref="AZ1:BA1"/>
    <mergeCell ref="AX1:AY1"/>
    <mergeCell ref="A32:A35"/>
    <mergeCell ref="A36:A39"/>
    <mergeCell ref="C1:C2"/>
    <mergeCell ref="A20:A23"/>
    <mergeCell ref="A4:A7"/>
    <mergeCell ref="A8:A11"/>
    <mergeCell ref="A12:A15"/>
    <mergeCell ref="A16:A19"/>
    <mergeCell ref="A1:A2"/>
    <mergeCell ref="B1:B2"/>
    <mergeCell ref="A24:A27"/>
    <mergeCell ref="A28:A3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32"/>
  <sheetViews>
    <sheetView zoomScale="110" zoomScaleNormal="110" workbookViewId="0">
      <pane xSplit="3" ySplit="2" topLeftCell="D107" activePane="bottomRight" state="frozen"/>
      <selection pane="topRight" activeCell="D1" sqref="D1"/>
      <selection pane="bottomLeft" activeCell="A3" sqref="A3"/>
      <selection pane="bottomRight" activeCell="D1" sqref="A1:XFD1"/>
    </sheetView>
  </sheetViews>
  <sheetFormatPr defaultColWidth="9.140625" defaultRowHeight="12.75" x14ac:dyDescent="0.2"/>
  <cols>
    <col min="1" max="1" width="3.28515625" style="78" bestFit="1" customWidth="1"/>
    <col min="2" max="2" width="5.85546875" style="21" customWidth="1"/>
    <col min="3" max="3" width="14.140625" style="31" customWidth="1"/>
    <col min="4" max="4" width="13.7109375" style="31" bestFit="1" customWidth="1"/>
    <col min="5" max="5" width="11" style="31" customWidth="1"/>
    <col min="6" max="6" width="10.85546875" style="31" customWidth="1"/>
    <col min="7" max="7" width="9.85546875" style="80" customWidth="1"/>
    <col min="8" max="8" width="8.85546875" style="31" customWidth="1"/>
    <col min="9" max="9" width="13.28515625" style="31" customWidth="1"/>
    <col min="10" max="10" width="12.85546875" style="80" customWidth="1"/>
    <col min="11" max="11" width="13" style="31" customWidth="1"/>
    <col min="12" max="12" width="14" style="31" customWidth="1"/>
    <col min="13" max="13" width="12.140625" style="31" customWidth="1"/>
    <col min="14" max="14" width="8.5703125" style="31" bestFit="1" customWidth="1"/>
    <col min="15" max="15" width="10.7109375" style="31" hidden="1" customWidth="1"/>
    <col min="16" max="16" width="7.7109375" style="31" bestFit="1" customWidth="1"/>
    <col min="17" max="17" width="11.85546875" style="31" hidden="1" customWidth="1"/>
    <col min="18" max="18" width="7.7109375" style="31" bestFit="1" customWidth="1"/>
    <col min="19" max="19" width="13.5703125" style="31" customWidth="1"/>
    <col min="20" max="20" width="8.42578125" style="31" hidden="1" customWidth="1"/>
    <col min="21" max="21" width="9" style="31" customWidth="1"/>
    <col min="22" max="22" width="6.7109375" style="31" hidden="1" customWidth="1"/>
    <col min="23" max="23" width="9" style="31" customWidth="1"/>
    <col min="24" max="24" width="7.42578125" style="31" hidden="1" customWidth="1"/>
    <col min="25" max="25" width="9.85546875" style="31" customWidth="1"/>
    <col min="26" max="26" width="0.28515625" style="31" hidden="1" customWidth="1"/>
    <col min="27" max="27" width="12.42578125" style="154" customWidth="1"/>
    <col min="28" max="28" width="14.42578125" style="31" hidden="1" customWidth="1"/>
    <col min="29" max="29" width="12.28515625" style="31" customWidth="1"/>
    <col min="30" max="30" width="7.5703125" style="31" hidden="1" customWidth="1"/>
    <col min="31" max="31" width="11.7109375" style="31" hidden="1" customWidth="1"/>
    <col min="32" max="32" width="12.140625" style="31" customWidth="1"/>
    <col min="33" max="33" width="12.28515625" style="31" hidden="1" customWidth="1"/>
    <col min="34" max="34" width="13.42578125" style="79" customWidth="1"/>
    <col min="35" max="35" width="15" style="81" hidden="1" customWidth="1"/>
    <col min="36" max="36" width="13.7109375" style="31" customWidth="1"/>
    <col min="37" max="37" width="10" style="31" customWidth="1"/>
    <col min="38" max="38" width="11.5703125" style="31" customWidth="1"/>
    <col min="39" max="39" width="11.5703125" style="80" customWidth="1"/>
    <col min="40" max="40" width="14.85546875" style="81" customWidth="1"/>
    <col min="41" max="41" width="12.5703125" style="81" customWidth="1"/>
    <col min="42" max="42" width="11.7109375" style="31" customWidth="1"/>
    <col min="43" max="43" width="11.7109375" style="140" customWidth="1"/>
    <col min="44" max="44" width="11.28515625" style="31" customWidth="1"/>
    <col min="45" max="45" width="12.28515625" style="107" customWidth="1"/>
    <col min="46" max="46" width="11.42578125" style="108" customWidth="1"/>
    <col min="47" max="47" width="11.4257812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54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115"/>
      <c r="AP3" s="85"/>
      <c r="AQ3" s="129"/>
      <c r="AR3" s="85"/>
      <c r="AS3" s="96"/>
      <c r="AT3" s="119" t="e">
        <f>#REF!</f>
        <v>#REF!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10" t="s">
        <v>48</v>
      </c>
      <c r="D4" s="11">
        <v>14477</v>
      </c>
      <c r="E4" s="11">
        <v>1</v>
      </c>
      <c r="F4" s="11">
        <v>17516</v>
      </c>
      <c r="G4" s="12">
        <v>0.7</v>
      </c>
      <c r="H4" s="12">
        <v>7</v>
      </c>
      <c r="I4" s="11">
        <v>18313</v>
      </c>
      <c r="J4" s="12">
        <v>2</v>
      </c>
      <c r="K4" s="11">
        <v>16096</v>
      </c>
      <c r="L4" s="13">
        <v>7.2999999999999995E-2</v>
      </c>
      <c r="M4" s="23">
        <f>ROUND(K4*(1-L4),0)</f>
        <v>14921</v>
      </c>
      <c r="N4" s="14">
        <v>0.48499999999999999</v>
      </c>
      <c r="O4" s="24">
        <f t="shared" ref="O4:O6" si="0">M4*N4</f>
        <v>7236.6849999999995</v>
      </c>
      <c r="P4" s="13">
        <v>0.48499999999999999</v>
      </c>
      <c r="Q4" s="24">
        <f t="shared" ref="Q4:Q6" si="1">M4*P4</f>
        <v>7236.6849999999995</v>
      </c>
      <c r="R4" s="15">
        <v>0.03</v>
      </c>
      <c r="S4" s="142">
        <v>0.215</v>
      </c>
      <c r="T4" s="24">
        <f t="shared" ref="T4:T6" si="2">M4*R4</f>
        <v>447.63</v>
      </c>
      <c r="U4" s="25">
        <v>0.23400000000000001</v>
      </c>
      <c r="V4" s="24">
        <f t="shared" ref="V4:V6" si="3">M4*U4</f>
        <v>3491.5140000000001</v>
      </c>
      <c r="W4" s="15">
        <v>0.48599999999999999</v>
      </c>
      <c r="X4" s="24">
        <f>M4*W4</f>
        <v>7251.6059999999998</v>
      </c>
      <c r="Y4" s="15">
        <v>0.42</v>
      </c>
      <c r="Z4" s="124">
        <f t="shared" ref="Z4:Z6" si="4">Y4*M4</f>
        <v>6266.82</v>
      </c>
      <c r="AA4" s="145">
        <v>2.3600000000000001E-3</v>
      </c>
      <c r="AB4" s="18">
        <f>M4*AA4</f>
        <v>35.213560000000001</v>
      </c>
      <c r="AC4" s="16">
        <v>2.47E-3</v>
      </c>
      <c r="AD4" s="18">
        <f>M4*AC4</f>
        <v>36.854869999999998</v>
      </c>
      <c r="AE4" s="26">
        <f>IF(M4&gt;0,(AG4+AP4)/M4,0)</f>
        <v>2.5908679311038136E-3</v>
      </c>
      <c r="AF4" s="16">
        <v>3.1E-4</v>
      </c>
      <c r="AG4" s="23">
        <f t="shared" ref="AG4:AG6" si="5">AF4*M4</f>
        <v>4.6255100000000002</v>
      </c>
      <c r="AH4" s="114">
        <v>0.2122</v>
      </c>
      <c r="AI4" s="29">
        <f>AL4*(1-AM4)*AH4</f>
        <v>33.310731600000004</v>
      </c>
      <c r="AJ4" s="27">
        <f>IF(AND(AH4&gt;0,AF4&gt;0,AC4&gt;0),((AC4-AF4)*AH4)/((AH4-AF4)*AC4),0)</f>
        <v>0.8757733320875567</v>
      </c>
      <c r="AK4" s="59">
        <f t="shared" ref="AK4:AK67" si="6">IF(AND(AE4&gt;0,AN4&gt;0,AF4&gt;0),((AN4*(AE4-AF4))/(AE4*(AN4-AF4))),0)</f>
        <v>0.88160958049297788</v>
      </c>
      <c r="AL4" s="11">
        <v>171</v>
      </c>
      <c r="AM4" s="13">
        <v>8.2000000000000003E-2</v>
      </c>
      <c r="AN4" s="14">
        <v>0.21679999999999999</v>
      </c>
      <c r="AO4" s="143">
        <v>0.20930000000000001</v>
      </c>
      <c r="AP4" s="29">
        <f>AL4*(1-AM4)*AN4</f>
        <v>34.032830400000002</v>
      </c>
      <c r="AQ4" s="131">
        <f>AL4*(1-AM4)*AO4</f>
        <v>32.855495400000002</v>
      </c>
      <c r="AR4" s="18">
        <v>1.58</v>
      </c>
      <c r="AS4" s="18"/>
      <c r="AT4" s="110" t="e">
        <f>AT3+AL4-AS4</f>
        <v>#REF!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45" t="s">
        <v>51</v>
      </c>
      <c r="D5" s="33">
        <v>19600</v>
      </c>
      <c r="E5" s="33">
        <v>5</v>
      </c>
      <c r="F5" s="33">
        <v>17985</v>
      </c>
      <c r="G5" s="34">
        <v>0.8</v>
      </c>
      <c r="H5" s="34">
        <v>5.3</v>
      </c>
      <c r="I5" s="33">
        <v>18535</v>
      </c>
      <c r="J5" s="34">
        <v>1.3</v>
      </c>
      <c r="K5" s="33">
        <v>16045</v>
      </c>
      <c r="L5" s="35">
        <v>7.0999999999999994E-2</v>
      </c>
      <c r="M5" s="36">
        <f>ROUND(K5*(1-L5),0)</f>
        <v>14906</v>
      </c>
      <c r="N5" s="37">
        <v>0.48199999999999998</v>
      </c>
      <c r="O5" s="24">
        <f t="shared" si="0"/>
        <v>7184.692</v>
      </c>
      <c r="P5" s="35">
        <v>0.442</v>
      </c>
      <c r="Q5" s="24">
        <f t="shared" si="1"/>
        <v>6588.4520000000002</v>
      </c>
      <c r="R5" s="38">
        <v>7.5999999999999998E-2</v>
      </c>
      <c r="S5" s="134">
        <v>0.21290000000000001</v>
      </c>
      <c r="T5" s="24">
        <f t="shared" si="2"/>
        <v>1132.856</v>
      </c>
      <c r="U5" s="27">
        <v>0.22900000000000001</v>
      </c>
      <c r="V5" s="24">
        <f t="shared" si="3"/>
        <v>3413.4740000000002</v>
      </c>
      <c r="W5" s="38">
        <v>0.48399999999999999</v>
      </c>
      <c r="X5" s="24">
        <f>M5*W5</f>
        <v>7214.5039999999999</v>
      </c>
      <c r="Y5" s="38">
        <v>0.42</v>
      </c>
      <c r="Z5" s="24">
        <f t="shared" si="4"/>
        <v>6260.5199999999995</v>
      </c>
      <c r="AA5" s="146">
        <v>2.4399999999999999E-3</v>
      </c>
      <c r="AB5" s="18">
        <f t="shared" ref="AB5:AB6" si="7">M5*AA5</f>
        <v>36.370640000000002</v>
      </c>
      <c r="AC5" s="39">
        <v>2.5200000000000001E-3</v>
      </c>
      <c r="AD5" s="17">
        <f>M5*AC5</f>
        <v>37.563120000000005</v>
      </c>
      <c r="AE5" s="26">
        <f>IF(M5&gt;0,(AG5+AP5)/M5,0)</f>
        <v>2.534746008318798E-3</v>
      </c>
      <c r="AF5" s="39">
        <v>2.9999999999999997E-4</v>
      </c>
      <c r="AG5" s="36">
        <f t="shared" si="5"/>
        <v>4.4718</v>
      </c>
      <c r="AH5" s="27">
        <v>0.2099</v>
      </c>
      <c r="AI5" s="40">
        <f>AL5*(1-AM5)*AH5</f>
        <v>32.265827999999999</v>
      </c>
      <c r="AJ5" s="27">
        <f>IF(AND(AH5&gt;0,AF5&gt;0,AC5&gt;0),((AC5-AF5)*AH5)/((AH5-AF5)*AC5),0)</f>
        <v>0.88221328607778993</v>
      </c>
      <c r="AK5" s="28">
        <f t="shared" si="6"/>
        <v>0.8828671897285697</v>
      </c>
      <c r="AL5" s="33">
        <v>168</v>
      </c>
      <c r="AM5" s="35">
        <v>8.5000000000000006E-2</v>
      </c>
      <c r="AN5" s="37">
        <v>0.2167</v>
      </c>
      <c r="AO5" s="132">
        <v>0.20619999999999999</v>
      </c>
      <c r="AP5" s="40">
        <f>AL5*(1-AM5)*AN5</f>
        <v>33.311124</v>
      </c>
      <c r="AQ5" s="133">
        <f t="shared" ref="AQ5:AQ6" si="8">AL5*(1-AM5)*AO5</f>
        <v>31.697063999999997</v>
      </c>
      <c r="AR5" s="41">
        <v>1.55</v>
      </c>
      <c r="AS5" s="41"/>
      <c r="AT5" s="110" t="e">
        <f>AT4+AL5-AS5</f>
        <v>#REF!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10" t="s">
        <v>50</v>
      </c>
      <c r="D6" s="42">
        <v>16190</v>
      </c>
      <c r="E6" s="42">
        <v>2</v>
      </c>
      <c r="F6" s="42">
        <v>18988</v>
      </c>
      <c r="G6" s="36">
        <v>0.7</v>
      </c>
      <c r="H6" s="36">
        <v>5.3</v>
      </c>
      <c r="I6" s="42">
        <v>19157</v>
      </c>
      <c r="J6" s="36">
        <v>1</v>
      </c>
      <c r="K6" s="42">
        <v>16125</v>
      </c>
      <c r="L6" s="38">
        <v>6.6000000000000003E-2</v>
      </c>
      <c r="M6" s="36">
        <f>ROUND(K6*(1-L6),0)</f>
        <v>15061</v>
      </c>
      <c r="N6" s="27">
        <v>0.57699999999999996</v>
      </c>
      <c r="O6" s="24">
        <f t="shared" si="0"/>
        <v>8690.1970000000001</v>
      </c>
      <c r="P6" s="38">
        <v>0.34899999999999998</v>
      </c>
      <c r="Q6" s="24">
        <f t="shared" si="1"/>
        <v>5256.2889999999998</v>
      </c>
      <c r="R6" s="38">
        <v>7.3999999999999996E-2</v>
      </c>
      <c r="S6" s="134">
        <v>0.21129999999999999</v>
      </c>
      <c r="T6" s="24">
        <f t="shared" si="2"/>
        <v>1114.5139999999999</v>
      </c>
      <c r="U6" s="27">
        <v>0.221</v>
      </c>
      <c r="V6" s="24">
        <f t="shared" si="3"/>
        <v>3328.4810000000002</v>
      </c>
      <c r="W6" s="38">
        <v>0.503</v>
      </c>
      <c r="X6" s="24">
        <f>M6*W6</f>
        <v>7575.683</v>
      </c>
      <c r="Y6" s="38">
        <v>0.41</v>
      </c>
      <c r="Z6" s="24">
        <f t="shared" si="4"/>
        <v>6175.0099999999993</v>
      </c>
      <c r="AA6" s="147">
        <v>2.5200000000000001E-3</v>
      </c>
      <c r="AB6" s="148">
        <f t="shared" si="7"/>
        <v>37.953720000000004</v>
      </c>
      <c r="AC6" s="46">
        <v>2.5699999999999998E-3</v>
      </c>
      <c r="AD6" s="17">
        <f>M6*AC6</f>
        <v>38.706769999999999</v>
      </c>
      <c r="AE6" s="26">
        <f>IF(M6&gt;0,(AG6+AP6)/M6,0)</f>
        <v>2.6125237368036648E-3</v>
      </c>
      <c r="AF6" s="46">
        <v>2.9999999999999997E-4</v>
      </c>
      <c r="AG6" s="36">
        <f t="shared" si="5"/>
        <v>4.5183</v>
      </c>
      <c r="AH6" s="27">
        <v>0.20549999999999999</v>
      </c>
      <c r="AI6" s="40">
        <f>AL6*(1-AM6)*AH6</f>
        <v>33.013574999999996</v>
      </c>
      <c r="AJ6" s="27">
        <f>IF(AND(AH6&gt;0,AF6&gt;0,AC6&gt;0),((AC6-AF6)*AH6)/((AH6-AF6)*AC6),0)</f>
        <v>0.88455981068104772</v>
      </c>
      <c r="AK6" s="28">
        <f t="shared" si="6"/>
        <v>0.88639506889965625</v>
      </c>
      <c r="AL6" s="42">
        <v>175</v>
      </c>
      <c r="AM6" s="38">
        <v>8.2000000000000003E-2</v>
      </c>
      <c r="AN6" s="27">
        <v>0.21679999999999999</v>
      </c>
      <c r="AO6" s="134">
        <v>0.2109</v>
      </c>
      <c r="AP6" s="40">
        <f>AL6*(1-AM6)*AN6</f>
        <v>34.828919999999997</v>
      </c>
      <c r="AQ6" s="135">
        <f t="shared" si="8"/>
        <v>33.881084999999999</v>
      </c>
      <c r="AR6" s="17">
        <v>1.55</v>
      </c>
      <c r="AS6" s="17"/>
      <c r="AT6" s="110" t="e">
        <f>AT5+AL6-AS6</f>
        <v>#REF!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50267</v>
      </c>
      <c r="E7" s="50"/>
      <c r="F7" s="50">
        <f>SUM(F4:F6)</f>
        <v>54489</v>
      </c>
      <c r="G7" s="51"/>
      <c r="H7" s="51"/>
      <c r="I7" s="50">
        <f>SUM(I4:I6)</f>
        <v>56005</v>
      </c>
      <c r="J7" s="51"/>
      <c r="K7" s="50">
        <f>SUM(K4:K6)</f>
        <v>48266</v>
      </c>
      <c r="L7" s="20">
        <f>IF(K7&gt;0,(K4*L4+K5*L5+K6*L6)/K7,0)</f>
        <v>6.9996540007458669E-2</v>
      </c>
      <c r="M7" s="51">
        <f>M4+M5+M6</f>
        <v>44888</v>
      </c>
      <c r="N7" s="52">
        <f>IF(M7&gt;0,O7/M7,0)</f>
        <v>0.51487199251470328</v>
      </c>
      <c r="O7" s="53">
        <f>O4+O5+O6</f>
        <v>23111.574000000001</v>
      </c>
      <c r="P7" s="20">
        <f>IF(M7&gt;0,Q7/M7,0)</f>
        <v>0.42508968989484941</v>
      </c>
      <c r="Q7" s="53">
        <f>Q4+Q5+Q6</f>
        <v>19081.425999999999</v>
      </c>
      <c r="R7" s="20">
        <f>IF(M7&gt;0,T7/M7,0)</f>
        <v>6.0038317590447338E-2</v>
      </c>
      <c r="S7" s="136"/>
      <c r="T7" s="53">
        <f>T4+T5+T6</f>
        <v>2695</v>
      </c>
      <c r="U7" s="20">
        <f>IF(M7&gt;0,V7/M7,0)</f>
        <v>0.22797783371947961</v>
      </c>
      <c r="V7" s="53">
        <f>V4+V5+V6</f>
        <v>10233.469000000001</v>
      </c>
      <c r="W7" s="20">
        <f>IF(M7&gt;0,X7/M7,0)</f>
        <v>0.4910397656389236</v>
      </c>
      <c r="X7" s="53">
        <f>X4+X5+X6</f>
        <v>22041.793000000001</v>
      </c>
      <c r="Y7" s="20">
        <f>IF(M7&gt;0,Z7/M7,0)</f>
        <v>0.41664476029228298</v>
      </c>
      <c r="Z7" s="53">
        <f>Z4+Z5+Z6</f>
        <v>18702.349999999999</v>
      </c>
      <c r="AA7" s="152">
        <f>IF(M7&gt;0,AB7/M7,0)</f>
        <v>2.4402495098912852E-3</v>
      </c>
      <c r="AB7" s="55">
        <f t="shared" ref="AB7" si="9">SUM(AB4:AB6)</f>
        <v>109.53792000000001</v>
      </c>
      <c r="AC7" s="54">
        <f>IF(M7&gt;0,AD7/M7,0)</f>
        <v>2.5201559436820531E-3</v>
      </c>
      <c r="AD7" s="55">
        <f>SUM(AD4:AD6)</f>
        <v>113.12476000000001</v>
      </c>
      <c r="AE7" s="54">
        <f>IF(M7&gt;0,(AE4*M4+AE5*M5+AE6*M6)/M7,0)</f>
        <v>2.5794975138121543E-3</v>
      </c>
      <c r="AF7" s="54">
        <f>IF(K7&gt;0,(K4*AF4+K5*AF5+K6*AF6)/K7,0)</f>
        <v>3.033348526913355E-4</v>
      </c>
      <c r="AG7" s="51">
        <f>SUM(AG4:AG6)</f>
        <v>13.61561</v>
      </c>
      <c r="AH7" s="52">
        <f>IF(K7&gt;0,(K4*AH4+K5*AH5+K6*AH6)/K7,0)</f>
        <v>0.20919703725189573</v>
      </c>
      <c r="AI7" s="57">
        <f>SUM(AI4:AI6)</f>
        <v>98.590134599999999</v>
      </c>
      <c r="AJ7" s="52">
        <f>IF(AND(AD7&gt;0),((AD4*AJ4+AD5*AJ5+AD6*AJ6)/AD7),0)</f>
        <v>0.88091810296316142</v>
      </c>
      <c r="AK7" s="56">
        <f t="shared" si="6"/>
        <v>0.88364198245734393</v>
      </c>
      <c r="AL7" s="50">
        <f>SUM(AL4:AL6)</f>
        <v>514</v>
      </c>
      <c r="AM7" s="20">
        <f>IF(AL7&gt;0,(AM4*AL4+AM5*AL5+AM6*AL6)/AL7,0)</f>
        <v>8.2980544747081719E-2</v>
      </c>
      <c r="AN7" s="52">
        <f>IF(K7&gt;0,(AN4*K4+AN5*K5+AN6*K6)/K7,0)</f>
        <v>0.21676675713752952</v>
      </c>
      <c r="AO7" s="136">
        <f>IF(K7&gt;0,(AO4*K4+AO5*K5+AO6*K6)/K7,0)</f>
        <v>0.20880400903327392</v>
      </c>
      <c r="AP7" s="57">
        <f>SUM(AP4:AP6)</f>
        <v>102.1728744</v>
      </c>
      <c r="AQ7" s="137">
        <f t="shared" ref="AQ7" si="10">SUM(AQ4:AQ6)</f>
        <v>98.433644400000006</v>
      </c>
      <c r="AR7" s="55"/>
      <c r="AS7" s="55">
        <f>SUM(AS4:AS6)</f>
        <v>0</v>
      </c>
      <c r="AT7" s="102"/>
      <c r="AU7" s="103" t="e">
        <f>AT6</f>
        <v>#REF!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53</v>
      </c>
      <c r="D8" s="11">
        <v>7315</v>
      </c>
      <c r="E8" s="11">
        <v>1</v>
      </c>
      <c r="F8" s="11">
        <v>10771</v>
      </c>
      <c r="G8" s="12">
        <v>0.8</v>
      </c>
      <c r="H8" s="12">
        <v>5.9</v>
      </c>
      <c r="I8" s="11">
        <v>12257</v>
      </c>
      <c r="J8" s="12">
        <v>2</v>
      </c>
      <c r="K8" s="11">
        <v>14953</v>
      </c>
      <c r="L8" s="13">
        <v>7.4999999999999997E-2</v>
      </c>
      <c r="M8" s="23">
        <f>ROUND(K8*(1-L8),0)</f>
        <v>13832</v>
      </c>
      <c r="N8" s="14">
        <v>0.59599999999999997</v>
      </c>
      <c r="O8" s="24">
        <f t="shared" ref="O8:O10" si="11">M8*N8</f>
        <v>8243.8719999999994</v>
      </c>
      <c r="P8" s="13">
        <v>0.36799999999999999</v>
      </c>
      <c r="Q8" s="24">
        <f t="shared" ref="Q8:Q10" si="12">M8*P8</f>
        <v>5090.1759999999995</v>
      </c>
      <c r="R8" s="15">
        <v>3.5999999999999997E-2</v>
      </c>
      <c r="S8" s="143">
        <v>0.21879999999999999</v>
      </c>
      <c r="T8" s="24">
        <f t="shared" ref="T8:T10" si="13">M8*R8</f>
        <v>497.95199999999994</v>
      </c>
      <c r="U8" s="25">
        <v>0.22700000000000001</v>
      </c>
      <c r="V8" s="24">
        <f t="shared" ref="V8:V10" si="14">M8*U8</f>
        <v>3139.864</v>
      </c>
      <c r="W8" s="15">
        <v>0.505</v>
      </c>
      <c r="X8" s="24">
        <f t="shared" ref="X8:X10" si="15">M8*W8</f>
        <v>6985.16</v>
      </c>
      <c r="Y8" s="15">
        <v>0.42</v>
      </c>
      <c r="Z8" s="24">
        <f t="shared" ref="Z8:Z10" si="16">Y8*M8</f>
        <v>5809.44</v>
      </c>
      <c r="AA8" s="145">
        <v>2.4199999999999998E-3</v>
      </c>
      <c r="AB8" s="18">
        <f>M8*AA8</f>
        <v>33.473439999999997</v>
      </c>
      <c r="AC8" s="16">
        <v>2.5899999999999999E-3</v>
      </c>
      <c r="AD8" s="17">
        <f t="shared" ref="AD8:AD10" si="17">M8*AC8</f>
        <v>35.82488</v>
      </c>
      <c r="AE8" s="26">
        <f>IF(M8&gt;0,(AG8+AP8)/M8,0)</f>
        <v>2.4799788895315212E-3</v>
      </c>
      <c r="AF8" s="16">
        <v>2.9E-4</v>
      </c>
      <c r="AG8" s="23">
        <f t="shared" ref="AG8:AG10" si="18">AF8*M8</f>
        <v>4.0112800000000002</v>
      </c>
      <c r="AH8" s="114">
        <v>0.20760000000000001</v>
      </c>
      <c r="AI8" s="29">
        <f t="shared" ref="AI8:AI10" si="19">AL8*(1-AM8)*AH8</f>
        <v>27.702974400000006</v>
      </c>
      <c r="AJ8" s="27">
        <f t="shared" ref="AJ8:AJ10" si="20">IF(AND(AH8&gt;0,AF8&gt;0,AC8&gt;0),((AC8-AF8)*AH8)/((AH8-AF8)*AC8),0)</f>
        <v>0.88927312891424626</v>
      </c>
      <c r="AK8" s="59">
        <f t="shared" si="6"/>
        <v>0.88419310663947526</v>
      </c>
      <c r="AL8" s="11">
        <v>146</v>
      </c>
      <c r="AM8" s="13">
        <v>8.5999999999999993E-2</v>
      </c>
      <c r="AN8" s="14">
        <v>0.22700000000000001</v>
      </c>
      <c r="AO8" s="130">
        <v>0.22459999999999999</v>
      </c>
      <c r="AP8" s="29">
        <f>AL8*(1-AM8)*AN8</f>
        <v>30.291788000000004</v>
      </c>
      <c r="AQ8" s="131">
        <f t="shared" ref="AQ8:AQ70" si="21">AL8*(1-AM8)*AO8</f>
        <v>29.971522400000001</v>
      </c>
      <c r="AR8" s="18">
        <v>1.5</v>
      </c>
      <c r="AS8" s="18">
        <v>1056.8599999999999</v>
      </c>
      <c r="AT8" s="98" t="e">
        <f>AT6+AL8-AS8</f>
        <v>#REF!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45" t="s">
        <v>51</v>
      </c>
      <c r="D9" s="33">
        <v>19600</v>
      </c>
      <c r="E9" s="33">
        <v>6</v>
      </c>
      <c r="F9" s="33">
        <v>16797</v>
      </c>
      <c r="G9" s="34">
        <v>0.6</v>
      </c>
      <c r="H9" s="34">
        <v>5.6</v>
      </c>
      <c r="I9" s="33">
        <v>17550</v>
      </c>
      <c r="J9" s="34">
        <v>1.6</v>
      </c>
      <c r="K9" s="33">
        <v>14742</v>
      </c>
      <c r="L9" s="35">
        <v>6.9000000000000006E-2</v>
      </c>
      <c r="M9" s="36">
        <f>ROUND(K9*(1-L9),0)</f>
        <v>13725</v>
      </c>
      <c r="N9" s="37">
        <v>0.57199999999999995</v>
      </c>
      <c r="O9" s="24">
        <f t="shared" si="11"/>
        <v>7850.6999999999989</v>
      </c>
      <c r="P9" s="35">
        <v>0.39400000000000002</v>
      </c>
      <c r="Q9" s="24">
        <f t="shared" si="12"/>
        <v>5407.6500000000005</v>
      </c>
      <c r="R9" s="38">
        <v>3.4000000000000002E-2</v>
      </c>
      <c r="S9" s="134">
        <v>0.216</v>
      </c>
      <c r="T9" s="24">
        <f t="shared" si="13"/>
        <v>466.65000000000003</v>
      </c>
      <c r="U9" s="27">
        <v>0.23100000000000001</v>
      </c>
      <c r="V9" s="24">
        <f t="shared" si="14"/>
        <v>3170.4750000000004</v>
      </c>
      <c r="W9" s="38">
        <v>0.47699999999999998</v>
      </c>
      <c r="X9" s="24">
        <f t="shared" si="15"/>
        <v>6546.8249999999998</v>
      </c>
      <c r="Y9" s="38">
        <v>0.42</v>
      </c>
      <c r="Z9" s="24">
        <f t="shared" si="16"/>
        <v>5764.5</v>
      </c>
      <c r="AA9" s="146">
        <v>2.3400000000000001E-3</v>
      </c>
      <c r="AB9" s="18">
        <f t="shared" ref="AB9:AB10" si="22">M9*AA9</f>
        <v>32.116500000000002</v>
      </c>
      <c r="AC9" s="39">
        <v>2.4199999999999998E-3</v>
      </c>
      <c r="AD9" s="17">
        <f t="shared" si="17"/>
        <v>33.214500000000001</v>
      </c>
      <c r="AE9" s="26">
        <f>IF(M9&gt;0,(AG9+AP9)/M9,0)</f>
        <v>2.6837259016393444E-3</v>
      </c>
      <c r="AF9" s="39">
        <v>2.9E-4</v>
      </c>
      <c r="AG9" s="36">
        <f t="shared" si="18"/>
        <v>3.9802499999999998</v>
      </c>
      <c r="AH9" s="27">
        <v>0.20599999999999999</v>
      </c>
      <c r="AI9" s="40">
        <f t="shared" si="19"/>
        <v>29.683775999999998</v>
      </c>
      <c r="AJ9" s="27">
        <f t="shared" si="20"/>
        <v>0.88140610367399197</v>
      </c>
      <c r="AK9" s="28">
        <f t="shared" si="6"/>
        <v>0.89307720622892539</v>
      </c>
      <c r="AL9" s="33">
        <v>158</v>
      </c>
      <c r="AM9" s="35">
        <v>8.7999999999999995E-2</v>
      </c>
      <c r="AN9" s="37">
        <v>0.22800000000000001</v>
      </c>
      <c r="AO9" s="132">
        <v>0.2248</v>
      </c>
      <c r="AP9" s="40">
        <f>AL9*(1-AM9)*AN9</f>
        <v>32.853888000000005</v>
      </c>
      <c r="AQ9" s="133">
        <f t="shared" si="21"/>
        <v>32.392780800000004</v>
      </c>
      <c r="AR9" s="41">
        <v>1.6</v>
      </c>
      <c r="AS9" s="41"/>
      <c r="AT9" s="110" t="e">
        <f>AT8+AL9-AS9</f>
        <v>#REF!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45" t="s">
        <v>52</v>
      </c>
      <c r="D10" s="42">
        <v>19516</v>
      </c>
      <c r="E10" s="42">
        <v>0</v>
      </c>
      <c r="F10" s="42">
        <v>16520</v>
      </c>
      <c r="G10" s="36">
        <v>0.7</v>
      </c>
      <c r="H10" s="36">
        <v>6</v>
      </c>
      <c r="I10" s="42">
        <v>17343</v>
      </c>
      <c r="J10" s="36">
        <v>1.6</v>
      </c>
      <c r="K10" s="42">
        <v>14830</v>
      </c>
      <c r="L10" s="38">
        <v>6.8000000000000005E-2</v>
      </c>
      <c r="M10" s="36">
        <f>ROUND(K10*(1-L10),0)</f>
        <v>13822</v>
      </c>
      <c r="N10" s="27">
        <v>0.60099999999999998</v>
      </c>
      <c r="O10" s="24">
        <f t="shared" si="11"/>
        <v>8307.021999999999</v>
      </c>
      <c r="P10" s="38">
        <v>0.309</v>
      </c>
      <c r="Q10" s="24">
        <f t="shared" si="12"/>
        <v>4270.9979999999996</v>
      </c>
      <c r="R10" s="38">
        <v>0.09</v>
      </c>
      <c r="S10" s="134">
        <v>0.2757</v>
      </c>
      <c r="T10" s="24">
        <f t="shared" si="13"/>
        <v>1243.98</v>
      </c>
      <c r="U10" s="27">
        <v>0.22900000000000001</v>
      </c>
      <c r="V10" s="24">
        <f t="shared" si="14"/>
        <v>3165.2380000000003</v>
      </c>
      <c r="W10" s="38">
        <v>0.52100000000000002</v>
      </c>
      <c r="X10" s="24">
        <f t="shared" si="15"/>
        <v>7201.2620000000006</v>
      </c>
      <c r="Y10" s="38">
        <v>0.43</v>
      </c>
      <c r="Z10" s="24">
        <f t="shared" si="16"/>
        <v>5943.46</v>
      </c>
      <c r="AA10" s="147">
        <v>2.3500000000000001E-3</v>
      </c>
      <c r="AB10" s="148">
        <f t="shared" si="22"/>
        <v>32.481700000000004</v>
      </c>
      <c r="AC10" s="46">
        <v>2.4599999999999999E-3</v>
      </c>
      <c r="AD10" s="17">
        <f t="shared" si="17"/>
        <v>34.002119999999998</v>
      </c>
      <c r="AE10" s="26">
        <f>IF(M10&gt;0,(AG10+AP10)/M10,0)</f>
        <v>2.6062415569382148E-3</v>
      </c>
      <c r="AF10" s="46">
        <v>2.9E-4</v>
      </c>
      <c r="AG10" s="36">
        <f t="shared" si="18"/>
        <v>4.0083799999999998</v>
      </c>
      <c r="AH10" s="27">
        <v>0.20849999999999999</v>
      </c>
      <c r="AI10" s="40">
        <f t="shared" si="19"/>
        <v>30.960790499999998</v>
      </c>
      <c r="AJ10" s="27">
        <f t="shared" si="20"/>
        <v>0.88334245092607033</v>
      </c>
      <c r="AK10" s="28">
        <f t="shared" si="6"/>
        <v>0.88992568065669264</v>
      </c>
      <c r="AL10" s="42">
        <v>163</v>
      </c>
      <c r="AM10" s="38">
        <v>8.8999999999999996E-2</v>
      </c>
      <c r="AN10" s="27">
        <v>0.21560000000000001</v>
      </c>
      <c r="AO10" s="134">
        <v>0.20710000000000001</v>
      </c>
      <c r="AP10" s="40">
        <f>AL10*(1-AM10)*AN10</f>
        <v>32.015090800000003</v>
      </c>
      <c r="AQ10" s="135">
        <f t="shared" si="21"/>
        <v>30.7529003</v>
      </c>
      <c r="AR10" s="17">
        <v>1.58</v>
      </c>
      <c r="AS10" s="17"/>
      <c r="AT10" s="110" t="e">
        <f>AT9+AL10-AS10</f>
        <v>#REF!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46431</v>
      </c>
      <c r="E11" s="50"/>
      <c r="F11" s="50">
        <f t="shared" ref="F11" si="24">SUM(F8:F10)</f>
        <v>44088</v>
      </c>
      <c r="G11" s="51"/>
      <c r="H11" s="51"/>
      <c r="I11" s="50">
        <f t="shared" ref="I11:K11" si="25">SUM(I8:I10)</f>
        <v>47150</v>
      </c>
      <c r="J11" s="51"/>
      <c r="K11" s="50">
        <f t="shared" si="25"/>
        <v>44525</v>
      </c>
      <c r="L11" s="20">
        <f t="shared" ref="L11" si="26">IF(K11&gt;0,(K8*L8+K9*L9+K10*L10)/K11,0)</f>
        <v>7.0681931499157774E-2</v>
      </c>
      <c r="M11" s="51">
        <f t="shared" ref="M11" si="27">M8+M9+M10</f>
        <v>41379</v>
      </c>
      <c r="N11" s="52">
        <f t="shared" ref="N11" si="28">IF(M11&gt;0,O11/M11,0)</f>
        <v>0.58970961115541698</v>
      </c>
      <c r="O11" s="53">
        <f t="shared" ref="O11" si="29">O8+O9+O10</f>
        <v>24401.593999999997</v>
      </c>
      <c r="P11" s="20">
        <f t="shared" ref="P11" si="30">IF(M11&gt;0,Q11/M11,0)</f>
        <v>0.35691592353609319</v>
      </c>
      <c r="Q11" s="53">
        <f t="shared" ref="Q11" si="31">Q8+Q9+Q10</f>
        <v>14768.824000000001</v>
      </c>
      <c r="R11" s="20">
        <f t="shared" ref="R11" si="32">IF(M11&gt;0,T11/M11,0)</f>
        <v>5.3374465308489813E-2</v>
      </c>
      <c r="S11" s="136"/>
      <c r="T11" s="53">
        <f t="shared" ref="T11" si="33">T8+T9+T10</f>
        <v>2208.5819999999999</v>
      </c>
      <c r="U11" s="20">
        <f t="shared" ref="U11" si="34">IF(M11&gt;0,V11/M11,0)</f>
        <v>0.22899482829454557</v>
      </c>
      <c r="V11" s="53">
        <f t="shared" ref="V11" si="35">V8+V9+V10</f>
        <v>9475.5770000000011</v>
      </c>
      <c r="W11" s="20">
        <f t="shared" ref="W11" si="36">IF(M11&gt;0,X11/M11,0)</f>
        <v>0.50105722709586997</v>
      </c>
      <c r="X11" s="53">
        <f t="shared" ref="X11" si="37">X8+X9+X10</f>
        <v>20733.247000000003</v>
      </c>
      <c r="Y11" s="20">
        <f t="shared" ref="Y11" si="38">IF(M11&gt;0,Z11/M11,0)</f>
        <v>0.42334034171922952</v>
      </c>
      <c r="Z11" s="53">
        <f t="shared" ref="Z11" si="39">Z8+Z9+Z10</f>
        <v>17517.399999999998</v>
      </c>
      <c r="AA11" s="152">
        <f>IF(M11&gt;0,AB11/M11,0)</f>
        <v>2.3700824089514004E-3</v>
      </c>
      <c r="AB11" s="55">
        <f t="shared" ref="AB11" si="40">SUM(AB8:AB10)</f>
        <v>98.071640000000002</v>
      </c>
      <c r="AC11" s="54">
        <f t="shared" ref="AC11" si="41">IF(M11&gt;0,AD11/M11,0)</f>
        <v>2.4901882597452812E-3</v>
      </c>
      <c r="AD11" s="55">
        <f t="shared" ref="AD11" si="42">SUM(AD8:AD10)</f>
        <v>103.04149999999998</v>
      </c>
      <c r="AE11" s="54">
        <f t="shared" ref="AE11" si="43">IF(M11&gt;0,(AE8*M8+AE9*M9+AE10*M10)/M11,0)</f>
        <v>2.5897357790183426E-3</v>
      </c>
      <c r="AF11" s="54">
        <f t="shared" ref="AF11" si="44">IF(K11&gt;0,(K8*AF8+K9*AF9+K10*AF10)/K11,0)</f>
        <v>2.9E-4</v>
      </c>
      <c r="AG11" s="51">
        <f t="shared" ref="AG11" si="45">SUM(AG8:AG10)</f>
        <v>11.99991</v>
      </c>
      <c r="AH11" s="52">
        <f t="shared" ref="AH11" si="46">IF(K11&gt;0,(K8*AH8+K9*AH9+K10*AH10)/K11,0)</f>
        <v>0.20737001235261088</v>
      </c>
      <c r="AI11" s="57">
        <f t="shared" ref="AI11" si="47">SUM(AI8:AI10)</f>
        <v>88.347540899999998</v>
      </c>
      <c r="AJ11" s="52">
        <f t="shared" ref="AJ11" si="48">IF(AND(AD11&gt;0),((AD8*AJ8+AD9*AJ9+AD10*AJ10)/AD11),0)</f>
        <v>0.88478023105777348</v>
      </c>
      <c r="AK11" s="56">
        <f t="shared" si="6"/>
        <v>0.88917302514663787</v>
      </c>
      <c r="AL11" s="50">
        <f t="shared" ref="AL11" si="49">SUM(AL8:AL10)</f>
        <v>467</v>
      </c>
      <c r="AM11" s="20">
        <f t="shared" ref="AM11" si="50">IF(AL11&gt;0,(AM8*AL8+AM9*AL9+AM10*AL10)/AL11,0)</f>
        <v>8.7723768736616706E-2</v>
      </c>
      <c r="AN11" s="52">
        <f>IF(K11&gt;0,(AN8*K8+AN9*K9+AN10*K10)/K11,0)</f>
        <v>0.22353408197641772</v>
      </c>
      <c r="AO11" s="136">
        <f>IF(K11&gt;0,(AO8*K8+AO9*K9+AO10*K10)/K11,0)</f>
        <v>0.21883747108366086</v>
      </c>
      <c r="AP11" s="57">
        <f t="shared" ref="AP11" si="51">SUM(AP8:AP10)</f>
        <v>95.160766800000005</v>
      </c>
      <c r="AQ11" s="137">
        <f t="shared" ref="AQ11:AQ71" si="52">SUM(AQ8:AQ10)</f>
        <v>93.117203500000016</v>
      </c>
      <c r="AR11" s="55"/>
      <c r="AS11" s="55">
        <f t="shared" ref="AS11" si="53">SUM(AS8:AS10)</f>
        <v>1056.8599999999999</v>
      </c>
      <c r="AT11" s="102"/>
      <c r="AU11" s="103" t="e">
        <f>AT10</f>
        <v>#REF!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10" t="s">
        <v>49</v>
      </c>
      <c r="D12" s="11">
        <v>5835</v>
      </c>
      <c r="E12" s="11">
        <v>0</v>
      </c>
      <c r="F12" s="11">
        <v>4746</v>
      </c>
      <c r="G12" s="12">
        <v>0.5</v>
      </c>
      <c r="H12" s="12">
        <v>5.3</v>
      </c>
      <c r="I12" s="11">
        <v>5209</v>
      </c>
      <c r="J12" s="12">
        <v>5.5</v>
      </c>
      <c r="K12" s="11">
        <v>14876</v>
      </c>
      <c r="L12" s="13">
        <v>7.1999999999999995E-2</v>
      </c>
      <c r="M12" s="23">
        <f>ROUND(K12*(1-L12),0)</f>
        <v>13805</v>
      </c>
      <c r="N12" s="14">
        <v>0.69</v>
      </c>
      <c r="O12" s="24">
        <f t="shared" ref="O12:O14" si="55">M12*N12</f>
        <v>9525.4499999999989</v>
      </c>
      <c r="P12" s="13">
        <v>0.20599999999999999</v>
      </c>
      <c r="Q12" s="24">
        <f t="shared" ref="Q12:Q14" si="56">M12*P12</f>
        <v>2843.83</v>
      </c>
      <c r="R12" s="15">
        <v>0.104</v>
      </c>
      <c r="S12" s="143">
        <v>0.21060000000000001</v>
      </c>
      <c r="T12" s="24">
        <f t="shared" ref="T12:T14" si="57">M12*R12</f>
        <v>1435.72</v>
      </c>
      <c r="U12" s="25">
        <v>0.22900000000000001</v>
      </c>
      <c r="V12" s="24">
        <f t="shared" ref="V12:V14" si="58">M12*U12</f>
        <v>3161.3450000000003</v>
      </c>
      <c r="W12" s="15">
        <v>0.50800000000000001</v>
      </c>
      <c r="X12" s="24">
        <f t="shared" ref="X12:X14" si="59">M12*W12</f>
        <v>7012.9400000000005</v>
      </c>
      <c r="Y12" s="15">
        <v>0.43</v>
      </c>
      <c r="Z12" s="24">
        <f t="shared" ref="Z12:Z14" si="60">Y12*M12</f>
        <v>5936.15</v>
      </c>
      <c r="AA12" s="145">
        <v>2.4299999999999999E-3</v>
      </c>
      <c r="AB12" s="18">
        <f t="shared" ref="AB12:AB74" si="61">M12*AA12</f>
        <v>33.546149999999997</v>
      </c>
      <c r="AC12" s="16">
        <v>2.4099999999999998E-3</v>
      </c>
      <c r="AD12" s="17">
        <f t="shared" ref="AD12:AD14" si="62">M12*AC12</f>
        <v>33.270049999999998</v>
      </c>
      <c r="AE12" s="26">
        <f>IF(M12&gt;0,(AG12+AP12)/M12,0)</f>
        <v>2.4305137993480626E-3</v>
      </c>
      <c r="AF12" s="16">
        <v>2.9E-4</v>
      </c>
      <c r="AG12" s="23">
        <f t="shared" ref="AG12:AG14" si="63">AF12*M12</f>
        <v>4.00345</v>
      </c>
      <c r="AH12" s="114">
        <v>0.2092</v>
      </c>
      <c r="AI12" s="29">
        <f t="shared" ref="AI12:AI14" si="64">AL12*(1-AM12)*AH12</f>
        <v>27.984684000000001</v>
      </c>
      <c r="AJ12" s="27">
        <f t="shared" ref="AJ12:AJ14" si="65">IF(AND(AH12&gt;0,AF12&gt;0,AC12&gt;0),((AC12-AF12)*AH12)/((AH12-AF12)*AC12),0)</f>
        <v>0.88088916766357528</v>
      </c>
      <c r="AK12" s="59">
        <f t="shared" si="6"/>
        <v>0.88184135569926492</v>
      </c>
      <c r="AL12" s="11">
        <v>147</v>
      </c>
      <c r="AM12" s="13">
        <v>0.09</v>
      </c>
      <c r="AN12" s="14">
        <v>0.22090000000000001</v>
      </c>
      <c r="AO12" s="130">
        <v>0.21709999999999999</v>
      </c>
      <c r="AP12" s="29">
        <f>AL12*(1-AM12)*AN12</f>
        <v>29.549793000000005</v>
      </c>
      <c r="AQ12" s="131">
        <f t="shared" ref="AQ12" si="66">AL12*(1-AM12)*AO12</f>
        <v>29.041467000000001</v>
      </c>
      <c r="AR12" s="18">
        <v>1.5</v>
      </c>
      <c r="AS12" s="18">
        <v>500.44</v>
      </c>
      <c r="AT12" s="98" t="e">
        <f>AT10+AL12-AS12</f>
        <v>#REF!</v>
      </c>
      <c r="AU12" s="99"/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45" t="s">
        <v>51</v>
      </c>
      <c r="D13" s="33">
        <v>16000</v>
      </c>
      <c r="E13" s="33">
        <v>2</v>
      </c>
      <c r="F13" s="33">
        <v>14718</v>
      </c>
      <c r="G13" s="34">
        <v>0.7</v>
      </c>
      <c r="H13" s="34">
        <v>4.9000000000000004</v>
      </c>
      <c r="I13" s="33">
        <v>15441</v>
      </c>
      <c r="J13" s="34">
        <v>3.9</v>
      </c>
      <c r="K13" s="33">
        <v>14606</v>
      </c>
      <c r="L13" s="35">
        <v>7.1999999999999995E-2</v>
      </c>
      <c r="M13" s="36">
        <f>ROUND(K13*(1-L13),0)</f>
        <v>13554</v>
      </c>
      <c r="N13" s="37">
        <v>0.67400000000000004</v>
      </c>
      <c r="O13" s="24">
        <f t="shared" si="55"/>
        <v>9135.3960000000006</v>
      </c>
      <c r="P13" s="35">
        <v>0.23599999999999999</v>
      </c>
      <c r="Q13" s="24">
        <f t="shared" si="56"/>
        <v>3198.7439999999997</v>
      </c>
      <c r="R13" s="38">
        <v>0.09</v>
      </c>
      <c r="S13" s="134">
        <v>0.22459999999999999</v>
      </c>
      <c r="T13" s="24">
        <f t="shared" si="57"/>
        <v>1219.8599999999999</v>
      </c>
      <c r="U13" s="27">
        <v>0.23300000000000001</v>
      </c>
      <c r="V13" s="24">
        <f t="shared" si="58"/>
        <v>3158.0820000000003</v>
      </c>
      <c r="W13" s="38">
        <v>0.497</v>
      </c>
      <c r="X13" s="24">
        <f t="shared" si="59"/>
        <v>6736.3379999999997</v>
      </c>
      <c r="Y13" s="38">
        <v>0.43</v>
      </c>
      <c r="Z13" s="24">
        <f t="shared" si="60"/>
        <v>5828.22</v>
      </c>
      <c r="AA13" s="146">
        <v>2.32E-3</v>
      </c>
      <c r="AB13" s="18">
        <f t="shared" si="61"/>
        <v>31.44528</v>
      </c>
      <c r="AC13" s="39">
        <v>2.4499999999999999E-3</v>
      </c>
      <c r="AD13" s="17">
        <f t="shared" si="62"/>
        <v>33.207299999999996</v>
      </c>
      <c r="AE13" s="26">
        <f>IF(M13&gt;0,(AG13+AP13)/M13,0)</f>
        <v>2.4803802272391914E-3</v>
      </c>
      <c r="AF13" s="39">
        <v>2.7999999999999998E-4</v>
      </c>
      <c r="AG13" s="36">
        <f t="shared" si="63"/>
        <v>3.7951199999999998</v>
      </c>
      <c r="AH13" s="27">
        <v>0.20569999999999999</v>
      </c>
      <c r="AI13" s="40">
        <f t="shared" si="64"/>
        <v>27.7341196</v>
      </c>
      <c r="AJ13" s="27">
        <f t="shared" si="65"/>
        <v>0.88692156835472979</v>
      </c>
      <c r="AK13" s="28">
        <f t="shared" si="6"/>
        <v>0.88823843402115521</v>
      </c>
      <c r="AL13" s="33">
        <v>148</v>
      </c>
      <c r="AM13" s="35">
        <v>8.8999999999999996E-2</v>
      </c>
      <c r="AN13" s="37">
        <v>0.22120000000000001</v>
      </c>
      <c r="AO13" s="132">
        <v>0.22</v>
      </c>
      <c r="AP13" s="40">
        <f>AL13*(1-AM13)*AN13</f>
        <v>29.823953600000003</v>
      </c>
      <c r="AQ13" s="133">
        <f t="shared" si="21"/>
        <v>29.66216</v>
      </c>
      <c r="AR13" s="41">
        <v>1.5</v>
      </c>
      <c r="AS13" s="41"/>
      <c r="AT13" s="110" t="e">
        <f>AT12+AL13-AS13</f>
        <v>#REF!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45" t="s">
        <v>52</v>
      </c>
      <c r="D14" s="42">
        <v>15600</v>
      </c>
      <c r="E14" s="42">
        <v>2</v>
      </c>
      <c r="F14" s="42">
        <v>19077</v>
      </c>
      <c r="G14" s="36">
        <v>0.8</v>
      </c>
      <c r="H14" s="36">
        <v>6.6</v>
      </c>
      <c r="I14" s="42">
        <v>19674</v>
      </c>
      <c r="J14" s="36">
        <v>3</v>
      </c>
      <c r="K14" s="42">
        <v>15171</v>
      </c>
      <c r="L14" s="38">
        <v>7.1999999999999995E-2</v>
      </c>
      <c r="M14" s="36">
        <f>ROUND(K14*(1-L14),0)</f>
        <v>14079</v>
      </c>
      <c r="N14" s="27">
        <v>0.60699999999999998</v>
      </c>
      <c r="O14" s="24">
        <f t="shared" si="55"/>
        <v>8545.9529999999995</v>
      </c>
      <c r="P14" s="38">
        <v>0.27400000000000002</v>
      </c>
      <c r="Q14" s="24">
        <f t="shared" si="56"/>
        <v>3857.6460000000002</v>
      </c>
      <c r="R14" s="38">
        <v>0.11899999999999999</v>
      </c>
      <c r="S14" s="134">
        <v>0.22689999999999999</v>
      </c>
      <c r="T14" s="24">
        <f t="shared" si="57"/>
        <v>1675.4009999999998</v>
      </c>
      <c r="U14" s="27">
        <v>0.23</v>
      </c>
      <c r="V14" s="24">
        <f t="shared" si="58"/>
        <v>3238.17</v>
      </c>
      <c r="W14" s="38">
        <v>0.49099999999999999</v>
      </c>
      <c r="X14" s="24">
        <f t="shared" si="59"/>
        <v>6912.7889999999998</v>
      </c>
      <c r="Y14" s="38">
        <v>0.43</v>
      </c>
      <c r="Z14" s="24">
        <f t="shared" si="60"/>
        <v>6053.97</v>
      </c>
      <c r="AA14" s="147">
        <v>2.49E-3</v>
      </c>
      <c r="AB14" s="148">
        <f t="shared" si="61"/>
        <v>35.056710000000002</v>
      </c>
      <c r="AC14" s="46">
        <v>2.5500000000000002E-3</v>
      </c>
      <c r="AD14" s="17">
        <f t="shared" si="62"/>
        <v>35.901450000000004</v>
      </c>
      <c r="AE14" s="26">
        <f>IF(M14&gt;0,(AG14+AP14)/M14,0)</f>
        <v>2.6249920022728889E-3</v>
      </c>
      <c r="AF14" s="46">
        <v>2.7999999999999998E-4</v>
      </c>
      <c r="AG14" s="36">
        <f t="shared" si="63"/>
        <v>3.9421199999999996</v>
      </c>
      <c r="AH14" s="27">
        <v>0.2059</v>
      </c>
      <c r="AI14" s="40">
        <f t="shared" si="64"/>
        <v>31.239971600000004</v>
      </c>
      <c r="AJ14" s="27">
        <f t="shared" si="65"/>
        <v>0.89140828980167119</v>
      </c>
      <c r="AK14" s="28">
        <f t="shared" si="6"/>
        <v>0.89448399878494989</v>
      </c>
      <c r="AL14" s="42">
        <v>166</v>
      </c>
      <c r="AM14" s="38">
        <v>8.5999999999999993E-2</v>
      </c>
      <c r="AN14" s="27">
        <v>0.21759999999999999</v>
      </c>
      <c r="AO14" s="134">
        <v>0.21479999999999999</v>
      </c>
      <c r="AP14" s="40">
        <f>AL14*(1-AM14)*AN14</f>
        <v>33.015142400000002</v>
      </c>
      <c r="AQ14" s="135">
        <f t="shared" si="21"/>
        <v>32.590315199999999</v>
      </c>
      <c r="AR14" s="17">
        <v>1.55</v>
      </c>
      <c r="AS14" s="17"/>
      <c r="AT14" s="110" t="e">
        <f>AT13+AL14-AS14</f>
        <v>#REF!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37435</v>
      </c>
      <c r="E15" s="50"/>
      <c r="F15" s="50">
        <f t="shared" ref="F15" si="68">SUM(F12:F14)</f>
        <v>38541</v>
      </c>
      <c r="G15" s="51"/>
      <c r="H15" s="51"/>
      <c r="I15" s="50">
        <f t="shared" ref="I15:K15" si="69">SUM(I12:I14)</f>
        <v>40324</v>
      </c>
      <c r="J15" s="51"/>
      <c r="K15" s="50">
        <f t="shared" si="69"/>
        <v>44653</v>
      </c>
      <c r="L15" s="20">
        <f t="shared" ref="L15" si="70">IF(K15&gt;0,(K12*L12+K13*L13+K14*L14)/K15,0)</f>
        <v>7.1999999999999995E-2</v>
      </c>
      <c r="M15" s="51">
        <f t="shared" ref="M15" si="71">M12+M13+M14</f>
        <v>41438</v>
      </c>
      <c r="N15" s="52">
        <f t="shared" ref="N15" si="72">IF(M15&gt;0,O15/M15,0)</f>
        <v>0.65656641247164438</v>
      </c>
      <c r="O15" s="53">
        <f t="shared" ref="O15" si="73">O12+O13+O14</f>
        <v>27206.798999999999</v>
      </c>
      <c r="P15" s="20">
        <f t="shared" ref="P15" si="74">IF(M15&gt;0,Q15/M15,0)</f>
        <v>0.23891645349679036</v>
      </c>
      <c r="Q15" s="53">
        <f t="shared" ref="Q15" si="75">Q12+Q13+Q14</f>
        <v>9900.2199999999993</v>
      </c>
      <c r="R15" s="20">
        <f t="shared" ref="R15" si="76">IF(M15&gt;0,T15/M15,0)</f>
        <v>0.10451713403156522</v>
      </c>
      <c r="S15" s="136"/>
      <c r="T15" s="53">
        <f t="shared" ref="T15" si="77">T12+T13+T14</f>
        <v>4330.9809999999998</v>
      </c>
      <c r="U15" s="20">
        <f t="shared" ref="U15" si="78">IF(M15&gt;0,V15/M15,0)</f>
        <v>0.2306481249095034</v>
      </c>
      <c r="V15" s="53">
        <f t="shared" ref="V15" si="79">V12+V13+V14</f>
        <v>9557.5970000000016</v>
      </c>
      <c r="W15" s="20">
        <f t="shared" ref="W15" si="80">IF(M15&gt;0,X15/M15,0)</f>
        <v>0.49862606786041797</v>
      </c>
      <c r="X15" s="53">
        <f t="shared" ref="X15" si="81">X12+X13+X14</f>
        <v>20662.066999999999</v>
      </c>
      <c r="Y15" s="20">
        <f t="shared" ref="Y15" si="82">IF(M15&gt;0,Z15/M15,0)</f>
        <v>0.43</v>
      </c>
      <c r="Z15" s="53">
        <f t="shared" ref="Z15" si="83">Z12+Z13+Z14</f>
        <v>17818.34</v>
      </c>
      <c r="AA15" s="152">
        <f>IF(M15&gt;0,AB15/M15,0)</f>
        <v>2.4144056180317578E-3</v>
      </c>
      <c r="AB15" s="55">
        <f t="shared" ref="AB15" si="84">SUM(AB12:AB14)</f>
        <v>100.04813999999999</v>
      </c>
      <c r="AC15" s="54">
        <f t="shared" ref="AC15" si="85">IF(M15&gt;0,AD15/M15,0)</f>
        <v>2.470650127901926E-3</v>
      </c>
      <c r="AD15" s="55">
        <f t="shared" ref="AD15" si="86">SUM(AD12:AD14)</f>
        <v>102.37880000000001</v>
      </c>
      <c r="AE15" s="54">
        <f t="shared" ref="AE15" si="87">IF(M15&gt;0,(AE12*M12+AE13*M13+AE14*M14)/M15,0)</f>
        <v>2.5129006950142382E-3</v>
      </c>
      <c r="AF15" s="54">
        <f t="shared" ref="AF15" si="88">IF(K15&gt;0,(K12*AF12+K13*AF13+K14*AF14)/K15,0)</f>
        <v>2.8333146709067696E-4</v>
      </c>
      <c r="AG15" s="51">
        <f t="shared" ref="AG15" si="89">SUM(AG12:AG14)</f>
        <v>11.740689999999999</v>
      </c>
      <c r="AH15" s="52">
        <f t="shared" ref="AH15" si="90">IF(K15&gt;0,(K12*AH12+K13*AH13+K14*AH14)/K15,0)</f>
        <v>0.20693396412335116</v>
      </c>
      <c r="AI15" s="57">
        <f t="shared" ref="AI15" si="91">SUM(AI12:AI14)</f>
        <v>86.958775200000005</v>
      </c>
      <c r="AJ15" s="52">
        <f t="shared" ref="AJ15" si="92">IF(AND(AD15&gt;0),((AD12*AJ12+AD13*AJ13+AD14*AJ14)/AD15),0)</f>
        <v>0.88653458914689121</v>
      </c>
      <c r="AK15" s="56">
        <f t="shared" si="6"/>
        <v>0.88839401503310678</v>
      </c>
      <c r="AL15" s="50">
        <f t="shared" ref="AL15" si="93">SUM(AL12:AL14)</f>
        <v>461</v>
      </c>
      <c r="AM15" s="20">
        <f t="shared" ref="AM15" si="94">IF(AL15&gt;0,(AM12*AL12+AM13*AL13+AM14*AL14)/AL15,0)</f>
        <v>8.823861171366594E-2</v>
      </c>
      <c r="AN15" s="52">
        <f>IF(K15&gt;0,(AN12*K12+AN13*K13+AN14*K14)/K15,0)</f>
        <v>0.21987694443822361</v>
      </c>
      <c r="AO15" s="136">
        <f>IF(K15&gt;0,(AO12*K12+AO13*K13+AO14*K14)/K15,0)</f>
        <v>0.21726715786173381</v>
      </c>
      <c r="AP15" s="57">
        <f t="shared" ref="AP15" si="95">SUM(AP12:AP14)</f>
        <v>92.388889000000006</v>
      </c>
      <c r="AQ15" s="137">
        <f t="shared" si="52"/>
        <v>91.293942200000004</v>
      </c>
      <c r="AR15" s="55"/>
      <c r="AS15" s="55">
        <f t="shared" ref="AS15" si="96">SUM(AS12:AS14)</f>
        <v>500.44</v>
      </c>
      <c r="AT15" s="102"/>
      <c r="AU15" s="103" t="e">
        <f>AT14</f>
        <v>#REF!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49</v>
      </c>
      <c r="D16" s="11">
        <v>5900</v>
      </c>
      <c r="E16" s="11">
        <v>1</v>
      </c>
      <c r="F16" s="11">
        <v>12420</v>
      </c>
      <c r="G16" s="12">
        <v>0.5</v>
      </c>
      <c r="H16" s="12">
        <v>4.5999999999999996</v>
      </c>
      <c r="I16" s="11">
        <v>12910</v>
      </c>
      <c r="J16" s="12">
        <v>3.8</v>
      </c>
      <c r="K16" s="11">
        <v>15275</v>
      </c>
      <c r="L16" s="13">
        <v>6.6000000000000003E-2</v>
      </c>
      <c r="M16" s="23">
        <f>ROUND(K16*(1-L16),0)</f>
        <v>14267</v>
      </c>
      <c r="N16" s="14">
        <v>0.67600000000000005</v>
      </c>
      <c r="O16" s="24">
        <f t="shared" ref="O16:O18" si="98">M16*N16</f>
        <v>9644.4920000000002</v>
      </c>
      <c r="P16" s="13">
        <v>0.24099999999999999</v>
      </c>
      <c r="Q16" s="24">
        <f t="shared" ref="Q16:Q18" si="99">M16*P16</f>
        <v>3438.3469999999998</v>
      </c>
      <c r="R16" s="15">
        <v>8.3000000000000004E-2</v>
      </c>
      <c r="S16" s="143">
        <v>0.21870000000000001</v>
      </c>
      <c r="T16" s="24">
        <f t="shared" ref="T16:T18" si="100">M16*R16</f>
        <v>1184.1610000000001</v>
      </c>
      <c r="U16" s="25">
        <v>0.24199999999999999</v>
      </c>
      <c r="V16" s="24">
        <f t="shared" ref="V16:V18" si="101">M16*U16</f>
        <v>3452.614</v>
      </c>
      <c r="W16" s="15">
        <v>0.49099999999999999</v>
      </c>
      <c r="X16" s="24">
        <f t="shared" ref="X16:X18" si="102">M16*W16</f>
        <v>7005.0969999999998</v>
      </c>
      <c r="Y16" s="15">
        <v>0.42</v>
      </c>
      <c r="Z16" s="24">
        <f t="shared" ref="Z16:Z18" si="103">Y16*M16</f>
        <v>5992.1399999999994</v>
      </c>
      <c r="AA16" s="145">
        <v>2.5000000000000001E-3</v>
      </c>
      <c r="AB16" s="18">
        <f t="shared" ref="AB16" si="104">M16*AA16</f>
        <v>35.667500000000004</v>
      </c>
      <c r="AC16" s="16">
        <v>2.3800000000000002E-3</v>
      </c>
      <c r="AD16" s="17">
        <f t="shared" ref="AD16:AD18" si="105">M16*AC16</f>
        <v>33.955460000000002</v>
      </c>
      <c r="AE16" s="26">
        <f>IF(M16&gt;0,(AG16+AP16)/M16,0)</f>
        <v>2.6176298871521697E-3</v>
      </c>
      <c r="AF16" s="16">
        <v>2.9999999999999997E-4</v>
      </c>
      <c r="AG16" s="23">
        <f t="shared" ref="AG16:AG18" si="106">AF16*M16</f>
        <v>4.2801</v>
      </c>
      <c r="AH16" s="114">
        <v>0.19950000000000001</v>
      </c>
      <c r="AI16" s="29">
        <f t="shared" ref="AI16:AI18" si="107">AL16*(1-AM16)*AH16</f>
        <v>30.767688000000007</v>
      </c>
      <c r="AJ16" s="27">
        <f t="shared" ref="AJ16:AJ18" si="108">IF(AND(AH16&gt;0,AF16&gt;0,AC16&gt;0),((AC16-AF16)*AH16)/((AH16-AF16)*AC16),0)</f>
        <v>0.87526576895818575</v>
      </c>
      <c r="AK16" s="59">
        <f t="shared" si="6"/>
        <v>0.88663313132323318</v>
      </c>
      <c r="AL16" s="11">
        <v>168</v>
      </c>
      <c r="AM16" s="13">
        <v>8.2000000000000003E-2</v>
      </c>
      <c r="AN16" s="14">
        <v>0.21440000000000001</v>
      </c>
      <c r="AO16" s="130">
        <v>0.21590000000000001</v>
      </c>
      <c r="AP16" s="29">
        <f>AL16*(1-AM16)*AN16</f>
        <v>33.065625600000004</v>
      </c>
      <c r="AQ16" s="131">
        <f t="shared" ref="AQ16" si="109">AL16*(1-AM16)*AO16</f>
        <v>33.296961600000003</v>
      </c>
      <c r="AR16" s="18">
        <v>1.55</v>
      </c>
      <c r="AS16" s="18">
        <v>505.8</v>
      </c>
      <c r="AT16" s="98" t="e">
        <f>AT14+AL16-AS16</f>
        <v>#REF!</v>
      </c>
      <c r="AU16" s="99"/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50</v>
      </c>
      <c r="D17" s="33">
        <v>22867</v>
      </c>
      <c r="E17" s="33">
        <v>2</v>
      </c>
      <c r="F17" s="33">
        <v>18513</v>
      </c>
      <c r="G17" s="34">
        <v>0.8</v>
      </c>
      <c r="H17" s="34">
        <v>6.1</v>
      </c>
      <c r="I17" s="33">
        <v>19314</v>
      </c>
      <c r="J17" s="34">
        <v>3.2</v>
      </c>
      <c r="K17" s="33">
        <v>15413</v>
      </c>
      <c r="L17" s="35">
        <v>6.7000000000000004E-2</v>
      </c>
      <c r="M17" s="36">
        <f>ROUND(K17*(1-L17),0)</f>
        <v>14380</v>
      </c>
      <c r="N17" s="37">
        <v>0.64700000000000002</v>
      </c>
      <c r="O17" s="24">
        <f t="shared" si="98"/>
        <v>9303.86</v>
      </c>
      <c r="P17" s="35">
        <v>0.27800000000000002</v>
      </c>
      <c r="Q17" s="24">
        <f t="shared" si="99"/>
        <v>3997.6400000000003</v>
      </c>
      <c r="R17" s="38">
        <v>7.4999999999999997E-2</v>
      </c>
      <c r="S17" s="134">
        <v>0.23880000000000001</v>
      </c>
      <c r="T17" s="24">
        <f t="shared" si="100"/>
        <v>1078.5</v>
      </c>
      <c r="U17" s="27">
        <v>0.253</v>
      </c>
      <c r="V17" s="24">
        <f t="shared" si="101"/>
        <v>3638.14</v>
      </c>
      <c r="W17" s="38">
        <v>0.47199999999999998</v>
      </c>
      <c r="X17" s="24">
        <f t="shared" si="102"/>
        <v>6787.36</v>
      </c>
      <c r="Y17" s="38">
        <v>0.42</v>
      </c>
      <c r="Z17" s="24">
        <f t="shared" si="103"/>
        <v>6039.5999999999995</v>
      </c>
      <c r="AA17" s="146">
        <v>2.4399999999999999E-3</v>
      </c>
      <c r="AB17" s="18">
        <f t="shared" si="61"/>
        <v>35.087199999999996</v>
      </c>
      <c r="AC17" s="39">
        <v>2.47E-3</v>
      </c>
      <c r="AD17" s="17">
        <f t="shared" si="105"/>
        <v>35.518599999999999</v>
      </c>
      <c r="AE17" s="26">
        <f>IF(M17&gt;0,(AG17+AP17)/M17,0)</f>
        <v>2.4246152573018081E-3</v>
      </c>
      <c r="AF17" s="39">
        <v>2.7999999999999998E-4</v>
      </c>
      <c r="AG17" s="36">
        <f t="shared" si="106"/>
        <v>4.0263999999999998</v>
      </c>
      <c r="AH17" s="27">
        <v>0.2034</v>
      </c>
      <c r="AI17" s="40">
        <f t="shared" si="107"/>
        <v>30.435555600000004</v>
      </c>
      <c r="AJ17" s="27">
        <f t="shared" si="108"/>
        <v>0.88786190489098804</v>
      </c>
      <c r="AK17" s="28">
        <f t="shared" si="6"/>
        <v>0.88572106901842118</v>
      </c>
      <c r="AL17" s="33">
        <v>163</v>
      </c>
      <c r="AM17" s="35">
        <v>8.2000000000000003E-2</v>
      </c>
      <c r="AN17" s="37">
        <v>0.20610000000000001</v>
      </c>
      <c r="AO17" s="132">
        <v>0.20699999999999999</v>
      </c>
      <c r="AP17" s="40">
        <f>AL17*(1-AM17)*AN17</f>
        <v>30.839567400000004</v>
      </c>
      <c r="AQ17" s="133">
        <f t="shared" si="21"/>
        <v>30.974238</v>
      </c>
      <c r="AR17" s="41">
        <v>1.55</v>
      </c>
      <c r="AS17" s="41"/>
      <c r="AT17" s="110" t="e">
        <f>AT16+AL17-AS17</f>
        <v>#REF!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45" t="s">
        <v>52</v>
      </c>
      <c r="D18" s="42">
        <v>17700</v>
      </c>
      <c r="E18" s="42">
        <v>0</v>
      </c>
      <c r="F18" s="42">
        <v>16882</v>
      </c>
      <c r="G18" s="36">
        <v>0.7</v>
      </c>
      <c r="H18" s="36">
        <v>5.8</v>
      </c>
      <c r="I18" s="42">
        <v>18585</v>
      </c>
      <c r="J18" s="36">
        <v>1.9</v>
      </c>
      <c r="K18" s="42">
        <v>15528</v>
      </c>
      <c r="L18" s="38">
        <v>7.2999999999999995E-2</v>
      </c>
      <c r="M18" s="36">
        <f>ROUND(K18*(1-L18),0)</f>
        <v>14394</v>
      </c>
      <c r="N18" s="27">
        <v>0.71099999999999997</v>
      </c>
      <c r="O18" s="24">
        <f t="shared" si="98"/>
        <v>10234.134</v>
      </c>
      <c r="P18" s="38">
        <v>0.223</v>
      </c>
      <c r="Q18" s="24">
        <f t="shared" si="99"/>
        <v>3209.8620000000001</v>
      </c>
      <c r="R18" s="38">
        <v>6.6000000000000003E-2</v>
      </c>
      <c r="S18" s="134">
        <v>0.24959999999999999</v>
      </c>
      <c r="T18" s="24">
        <f t="shared" si="100"/>
        <v>950.00400000000002</v>
      </c>
      <c r="U18" s="27">
        <v>0.25800000000000001</v>
      </c>
      <c r="V18" s="24">
        <f t="shared" si="101"/>
        <v>3713.652</v>
      </c>
      <c r="W18" s="38">
        <v>0.46600000000000003</v>
      </c>
      <c r="X18" s="24">
        <f t="shared" si="102"/>
        <v>6707.6040000000003</v>
      </c>
      <c r="Y18" s="38">
        <v>0.42</v>
      </c>
      <c r="Z18" s="24">
        <f t="shared" si="103"/>
        <v>6045.48</v>
      </c>
      <c r="AA18" s="147">
        <v>2.4099999999999998E-3</v>
      </c>
      <c r="AB18" s="148">
        <f t="shared" si="61"/>
        <v>34.689539999999994</v>
      </c>
      <c r="AC18" s="46">
        <v>2.5600000000000002E-3</v>
      </c>
      <c r="AD18" s="17">
        <f t="shared" si="105"/>
        <v>36.848640000000003</v>
      </c>
      <c r="AE18" s="26">
        <f>IF(M18&gt;0,(AG18+AP18)/M18,0)</f>
        <v>2.6420336598582742E-3</v>
      </c>
      <c r="AF18" s="46">
        <v>2.7999999999999998E-4</v>
      </c>
      <c r="AG18" s="36">
        <f t="shared" si="106"/>
        <v>4.0303199999999997</v>
      </c>
      <c r="AH18" s="27">
        <v>0.21460000000000001</v>
      </c>
      <c r="AI18" s="40">
        <f t="shared" si="107"/>
        <v>32.791953000000007</v>
      </c>
      <c r="AJ18" s="27">
        <f t="shared" si="108"/>
        <v>0.89178856382978733</v>
      </c>
      <c r="AK18" s="28">
        <f t="shared" si="6"/>
        <v>0.8951475100277424</v>
      </c>
      <c r="AL18" s="42">
        <v>167</v>
      </c>
      <c r="AM18" s="38">
        <v>8.5000000000000006E-2</v>
      </c>
      <c r="AN18" s="27">
        <v>0.2225</v>
      </c>
      <c r="AO18" s="134">
        <v>0.2198</v>
      </c>
      <c r="AP18" s="40">
        <f>AL18*(1-AM18)*AN18</f>
        <v>33.999112500000003</v>
      </c>
      <c r="AQ18" s="135">
        <f t="shared" si="21"/>
        <v>33.586539000000002</v>
      </c>
      <c r="AR18" s="17">
        <v>1.55</v>
      </c>
      <c r="AS18" s="17"/>
      <c r="AT18" s="110" t="e">
        <f>AT17+AL18-AS18</f>
        <v>#REF!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46467</v>
      </c>
      <c r="E19" s="50"/>
      <c r="F19" s="50">
        <f t="shared" ref="F19" si="111">SUM(F16:F18)</f>
        <v>47815</v>
      </c>
      <c r="G19" s="51"/>
      <c r="H19" s="51"/>
      <c r="I19" s="50">
        <f t="shared" ref="I19:K19" si="112">SUM(I16:I18)</f>
        <v>50809</v>
      </c>
      <c r="J19" s="51"/>
      <c r="K19" s="50">
        <f t="shared" si="112"/>
        <v>46216</v>
      </c>
      <c r="L19" s="20">
        <f t="shared" ref="L19" si="113">IF(K19&gt;0,(K16*L16+K17*L17+K18*L18)/K19,0)</f>
        <v>6.8685411978535574E-2</v>
      </c>
      <c r="M19" s="51">
        <f t="shared" ref="M19" si="114">M16+M17+M18</f>
        <v>43041</v>
      </c>
      <c r="N19" s="52">
        <f t="shared" ref="N19" si="115">IF(M19&gt;0,O19/M19,0)</f>
        <v>0.67801598475871838</v>
      </c>
      <c r="O19" s="53">
        <f t="shared" ref="O19" si="116">O16+O17+O18</f>
        <v>29182.485999999997</v>
      </c>
      <c r="P19" s="20">
        <f t="shared" ref="P19" si="117">IF(M19&gt;0,Q19/M19,0)</f>
        <v>0.24734204595618131</v>
      </c>
      <c r="Q19" s="53">
        <f t="shared" ref="Q19" si="118">Q16+Q17+Q18</f>
        <v>10645.849</v>
      </c>
      <c r="R19" s="20">
        <f t="shared" ref="R19" si="119">IF(M19&gt;0,T19/M19,0)</f>
        <v>7.4641969285100251E-2</v>
      </c>
      <c r="S19" s="136"/>
      <c r="T19" s="53">
        <f t="shared" ref="T19" si="120">T16+T17+T18</f>
        <v>3212.665</v>
      </c>
      <c r="U19" s="20">
        <f t="shared" ref="U19" si="121">IF(M19&gt;0,V19/M19,0)</f>
        <v>0.25102590553193466</v>
      </c>
      <c r="V19" s="53">
        <f t="shared" ref="V19" si="122">V16+V17+V18</f>
        <v>10804.405999999999</v>
      </c>
      <c r="W19" s="20">
        <f t="shared" ref="W19" si="123">IF(M19&gt;0,X19/M19,0)</f>
        <v>0.47629146627634111</v>
      </c>
      <c r="X19" s="53">
        <f t="shared" ref="X19" si="124">X16+X17+X18</f>
        <v>20500.060999999998</v>
      </c>
      <c r="Y19" s="20">
        <f t="shared" ref="Y19" si="125">IF(M19&gt;0,Z19/M19,0)</f>
        <v>0.41999999999999993</v>
      </c>
      <c r="Z19" s="53">
        <f t="shared" ref="Z19" si="126">Z16+Z17+Z18</f>
        <v>18077.219999999998</v>
      </c>
      <c r="AA19" s="152">
        <f>IF(M19&gt;0,AB19/M19,0)</f>
        <v>2.4498557189656374E-3</v>
      </c>
      <c r="AB19" s="55">
        <f t="shared" ref="AB19" si="127">SUM(AB16:AB18)</f>
        <v>105.44423999999999</v>
      </c>
      <c r="AC19" s="54">
        <f t="shared" ref="AC19" si="128">IF(M19&gt;0,AD19/M19,0)</f>
        <v>2.4702655607444068E-3</v>
      </c>
      <c r="AD19" s="55">
        <f t="shared" ref="AD19" si="129">SUM(AD16:AD18)</f>
        <v>106.32270000000001</v>
      </c>
      <c r="AE19" s="54">
        <f t="shared" ref="AE19" si="130">IF(M19&gt;0,(AE16*M16+AE17*M17+AE18*M18)/M19,0)</f>
        <v>2.5613049301828486E-3</v>
      </c>
      <c r="AF19" s="54">
        <f t="shared" ref="AF19" si="131">IF(K19&gt;0,(K16*AF16+K17*AF17+K18*AF18)/K19,0)</f>
        <v>2.8661026484334427E-4</v>
      </c>
      <c r="AG19" s="51">
        <f t="shared" ref="AG19" si="132">SUM(AG16:AG18)</f>
        <v>12.336819999999999</v>
      </c>
      <c r="AH19" s="52">
        <f t="shared" ref="AH19" si="133">IF(K19&gt;0,(K16*AH16+K17*AH17+K18*AH18)/K19,0)</f>
        <v>0.20587405876752643</v>
      </c>
      <c r="AI19" s="57">
        <f t="shared" ref="AI19" si="134">SUM(AI16:AI18)</f>
        <v>93.995196600000014</v>
      </c>
      <c r="AJ19" s="52">
        <f t="shared" ref="AJ19" si="135">IF(AND(AD19&gt;0),((AD16*AJ16+AD17*AJ17+AD18*AJ18)/AD19),0)</f>
        <v>0.88520005047812766</v>
      </c>
      <c r="AK19" s="56">
        <f t="shared" si="6"/>
        <v>0.88928896612130959</v>
      </c>
      <c r="AL19" s="50">
        <f t="shared" ref="AL19" si="136">SUM(AL16:AL18)</f>
        <v>498</v>
      </c>
      <c r="AM19" s="20">
        <f t="shared" ref="AM19" si="137">IF(AL19&gt;0,(AM16*AL16+AM17*AL17+AM18*AL18)/AL19,0)</f>
        <v>8.300602409638555E-2</v>
      </c>
      <c r="AN19" s="52">
        <f>IF(K19&gt;0,(AN16*K16+AN17*K17+AN18*K18)/K19,0)</f>
        <v>0.2143534555132422</v>
      </c>
      <c r="AO19" s="136">
        <f>IF(K19&gt;0,(AO16*K16+AO17*K17+AO18*K18)/K19,0)</f>
        <v>0.21424220832612084</v>
      </c>
      <c r="AP19" s="57">
        <f t="shared" ref="AP19" si="138">SUM(AP16:AP18)</f>
        <v>97.904305500000021</v>
      </c>
      <c r="AQ19" s="137">
        <f t="shared" si="52"/>
        <v>97.857738600000005</v>
      </c>
      <c r="AR19" s="55"/>
      <c r="AS19" s="55">
        <f t="shared" ref="AS19" si="139">SUM(AS16:AS18)</f>
        <v>505.8</v>
      </c>
      <c r="AT19" s="102"/>
      <c r="AU19" s="103" t="e">
        <f>AT18</f>
        <v>#REF!</v>
      </c>
      <c r="AV19" s="50">
        <f t="shared" ref="AV19" si="140"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49</v>
      </c>
      <c r="D20" s="11">
        <v>5100</v>
      </c>
      <c r="E20" s="11">
        <v>0</v>
      </c>
      <c r="F20" s="11">
        <v>10959</v>
      </c>
      <c r="G20" s="12">
        <v>0.5</v>
      </c>
      <c r="H20" s="12">
        <v>6.5</v>
      </c>
      <c r="I20" s="11">
        <v>11096</v>
      </c>
      <c r="J20" s="12">
        <v>3.8</v>
      </c>
      <c r="K20" s="11">
        <v>15498</v>
      </c>
      <c r="L20" s="13">
        <v>6.6000000000000003E-2</v>
      </c>
      <c r="M20" s="23">
        <f>ROUND(K20*(1-L20),0)</f>
        <v>14475</v>
      </c>
      <c r="N20" s="14">
        <v>0.68600000000000005</v>
      </c>
      <c r="O20" s="24">
        <f t="shared" ref="O20:O22" si="141">M20*N20</f>
        <v>9929.85</v>
      </c>
      <c r="P20" s="13">
        <v>0.26100000000000001</v>
      </c>
      <c r="Q20" s="24">
        <f t="shared" ref="Q20:Q22" si="142">M20*P20</f>
        <v>3777.9750000000004</v>
      </c>
      <c r="R20" s="15">
        <v>5.2999999999999999E-2</v>
      </c>
      <c r="S20" s="143">
        <v>0.24840000000000001</v>
      </c>
      <c r="T20" s="24">
        <f t="shared" ref="T20:T22" si="143">M20*R20</f>
        <v>767.17499999999995</v>
      </c>
      <c r="U20" s="25">
        <v>0.246</v>
      </c>
      <c r="V20" s="24">
        <f t="shared" ref="V20:V22" si="144">M20*U20</f>
        <v>3560.85</v>
      </c>
      <c r="W20" s="15">
        <v>0.48199999999999998</v>
      </c>
      <c r="X20" s="24">
        <f t="shared" ref="X20:X22" si="145">M20*W20</f>
        <v>6976.95</v>
      </c>
      <c r="Y20" s="15">
        <v>0.42</v>
      </c>
      <c r="Z20" s="24">
        <f t="shared" ref="Z20:Z22" si="146">Y20*M20</f>
        <v>6079.5</v>
      </c>
      <c r="AA20" s="145">
        <v>2.4299999999999999E-3</v>
      </c>
      <c r="AB20" s="18">
        <f t="shared" ref="AB20" si="147">M20*AA20</f>
        <v>35.174250000000001</v>
      </c>
      <c r="AC20" s="16">
        <v>2.5200000000000001E-3</v>
      </c>
      <c r="AD20" s="17">
        <f t="shared" ref="AD20:AD22" si="148">M20*AC20</f>
        <v>36.477000000000004</v>
      </c>
      <c r="AE20" s="26">
        <f>IF(M20&gt;0,(AG20+AP20)/M20,0)</f>
        <v>2.6842404145077719E-3</v>
      </c>
      <c r="AF20" s="16">
        <v>2.7999999999999998E-4</v>
      </c>
      <c r="AG20" s="23">
        <f t="shared" ref="AG20:AG22" si="149">AF20*M20</f>
        <v>4.0529999999999999</v>
      </c>
      <c r="AH20" s="114">
        <v>0.19989999999999999</v>
      </c>
      <c r="AI20" s="29">
        <f t="shared" ref="AI20:AI22" si="150">AL20*(1-AM20)*AH20</f>
        <v>31.196393999999998</v>
      </c>
      <c r="AJ20" s="27">
        <f t="shared" ref="AJ20:AJ22" si="151">IF(AND(AH20&gt;0,AF20&gt;0,AC20&gt;0),((AC20-AF20)*AH20)/((AH20-AF20)*AC20),0)</f>
        <v>0.89013570227877414</v>
      </c>
      <c r="AK20" s="59">
        <f t="shared" si="6"/>
        <v>0.89681347984226734</v>
      </c>
      <c r="AL20" s="11">
        <v>170</v>
      </c>
      <c r="AM20" s="13">
        <v>8.2000000000000003E-2</v>
      </c>
      <c r="AN20" s="14">
        <v>0.223</v>
      </c>
      <c r="AO20" s="130">
        <v>0.22040000000000001</v>
      </c>
      <c r="AP20" s="29">
        <f>AL20*(1-AM20)*AN20</f>
        <v>34.801380000000002</v>
      </c>
      <c r="AQ20" s="131">
        <f t="shared" ref="AQ20" si="152">AL20*(1-AM20)*AO20</f>
        <v>34.395624000000005</v>
      </c>
      <c r="AR20" s="18">
        <v>1.58</v>
      </c>
      <c r="AS20" s="18">
        <v>511.52</v>
      </c>
      <c r="AT20" s="98" t="e">
        <f>AT18+AL20-AS20</f>
        <v>#REF!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10" t="s">
        <v>50</v>
      </c>
      <c r="D21" s="33">
        <v>19324</v>
      </c>
      <c r="E21" s="33">
        <v>3</v>
      </c>
      <c r="F21" s="33">
        <v>17658</v>
      </c>
      <c r="G21" s="34">
        <v>1.7</v>
      </c>
      <c r="H21" s="34">
        <v>7.6</v>
      </c>
      <c r="I21" s="33">
        <v>18382</v>
      </c>
      <c r="J21" s="34">
        <v>3.2</v>
      </c>
      <c r="K21" s="33">
        <v>15281</v>
      </c>
      <c r="L21" s="35">
        <v>7.0000000000000007E-2</v>
      </c>
      <c r="M21" s="36">
        <f>ROUND(K21*(1-L21),0)</f>
        <v>14211</v>
      </c>
      <c r="N21" s="37">
        <v>0.61599999999999999</v>
      </c>
      <c r="O21" s="24">
        <f t="shared" si="141"/>
        <v>8753.9760000000006</v>
      </c>
      <c r="P21" s="35">
        <v>0.318</v>
      </c>
      <c r="Q21" s="24">
        <f t="shared" si="142"/>
        <v>4519.098</v>
      </c>
      <c r="R21" s="38">
        <v>6.6000000000000003E-2</v>
      </c>
      <c r="S21" s="134">
        <v>0.2437</v>
      </c>
      <c r="T21" s="24">
        <f t="shared" si="143"/>
        <v>937.92600000000004</v>
      </c>
      <c r="U21" s="27">
        <v>0.247</v>
      </c>
      <c r="V21" s="24">
        <f t="shared" si="144"/>
        <v>3510.1170000000002</v>
      </c>
      <c r="W21" s="38">
        <v>0.48099999999999998</v>
      </c>
      <c r="X21" s="24">
        <f t="shared" si="145"/>
        <v>6835.491</v>
      </c>
      <c r="Y21" s="38">
        <v>0.42</v>
      </c>
      <c r="Z21" s="24">
        <f t="shared" si="146"/>
        <v>5968.62</v>
      </c>
      <c r="AA21" s="146">
        <v>2.49E-3</v>
      </c>
      <c r="AB21" s="18">
        <f t="shared" si="61"/>
        <v>35.385390000000001</v>
      </c>
      <c r="AC21" s="39">
        <v>2.5400000000000002E-3</v>
      </c>
      <c r="AD21" s="17">
        <f t="shared" si="148"/>
        <v>36.095939999999999</v>
      </c>
      <c r="AE21" s="26">
        <f>IF(M21&gt;0,(AG21+AP21)/M21,0)</f>
        <v>2.3653442051931603E-3</v>
      </c>
      <c r="AF21" s="39">
        <v>2.7E-4</v>
      </c>
      <c r="AG21" s="36">
        <f t="shared" si="149"/>
        <v>3.83697</v>
      </c>
      <c r="AH21" s="27">
        <v>0.20399999999999999</v>
      </c>
      <c r="AI21" s="40">
        <f t="shared" si="150"/>
        <v>28.558979999999998</v>
      </c>
      <c r="AJ21" s="27">
        <f t="shared" si="151"/>
        <v>0.89488519427635238</v>
      </c>
      <c r="AK21" s="28">
        <f t="shared" si="6"/>
        <v>0.8869776320805115</v>
      </c>
      <c r="AL21" s="33">
        <v>153</v>
      </c>
      <c r="AM21" s="35">
        <v>8.5000000000000006E-2</v>
      </c>
      <c r="AN21" s="37">
        <v>0.2127</v>
      </c>
      <c r="AO21" s="132">
        <v>0.21590000000000001</v>
      </c>
      <c r="AP21" s="40">
        <f>AL21*(1-AM21)*AN21</f>
        <v>29.776936500000001</v>
      </c>
      <c r="AQ21" s="133">
        <f t="shared" si="21"/>
        <v>30.224920500000003</v>
      </c>
      <c r="AR21" s="41">
        <v>1.55</v>
      </c>
      <c r="AS21" s="41"/>
      <c r="AT21" s="117" t="e">
        <f>AT20+AL21-AS21</f>
        <v>#REF!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45" t="s">
        <v>52</v>
      </c>
      <c r="D22" s="42">
        <v>20500</v>
      </c>
      <c r="E22" s="42">
        <v>2</v>
      </c>
      <c r="F22" s="42">
        <v>17601</v>
      </c>
      <c r="G22" s="36">
        <v>1</v>
      </c>
      <c r="H22" s="36">
        <v>6.2</v>
      </c>
      <c r="I22" s="42">
        <v>19455</v>
      </c>
      <c r="J22" s="36">
        <v>2</v>
      </c>
      <c r="K22" s="42">
        <v>15443</v>
      </c>
      <c r="L22" s="38">
        <v>6.8000000000000005E-2</v>
      </c>
      <c r="M22" s="36">
        <f>ROUND(K22*(1-L22),0)</f>
        <v>14393</v>
      </c>
      <c r="N22" s="27">
        <v>0.57799999999999996</v>
      </c>
      <c r="O22" s="24">
        <f t="shared" si="141"/>
        <v>8319.1539999999986</v>
      </c>
      <c r="P22" s="38">
        <v>0.4</v>
      </c>
      <c r="Q22" s="24">
        <f t="shared" si="142"/>
        <v>5757.2000000000007</v>
      </c>
      <c r="R22" s="38">
        <v>2.1999999999999999E-2</v>
      </c>
      <c r="S22" s="134">
        <v>0.24360000000000001</v>
      </c>
      <c r="T22" s="24">
        <f t="shared" si="143"/>
        <v>316.64599999999996</v>
      </c>
      <c r="U22" s="27">
        <v>0.247</v>
      </c>
      <c r="V22" s="24">
        <f t="shared" si="144"/>
        <v>3555.0709999999999</v>
      </c>
      <c r="W22" s="38">
        <v>0.47399999999999998</v>
      </c>
      <c r="X22" s="24">
        <f t="shared" si="145"/>
        <v>6822.2819999999992</v>
      </c>
      <c r="Y22" s="38">
        <v>0.42</v>
      </c>
      <c r="Z22" s="24">
        <f t="shared" si="146"/>
        <v>6045.0599999999995</v>
      </c>
      <c r="AA22" s="147">
        <v>2.4299999999999999E-3</v>
      </c>
      <c r="AB22" s="148">
        <f t="shared" si="61"/>
        <v>34.974989999999998</v>
      </c>
      <c r="AC22" s="46">
        <v>2.6199999999999999E-3</v>
      </c>
      <c r="AD22" s="17">
        <f t="shared" si="148"/>
        <v>37.70966</v>
      </c>
      <c r="AE22" s="26">
        <f>IF(M22&gt;0,(AG22+AP22)/M22,0)</f>
        <v>2.6345944556381575E-3</v>
      </c>
      <c r="AF22" s="46">
        <v>2.7E-4</v>
      </c>
      <c r="AG22" s="36">
        <f t="shared" si="149"/>
        <v>3.88611</v>
      </c>
      <c r="AH22" s="27">
        <v>0.21149999999999999</v>
      </c>
      <c r="AI22" s="40">
        <f t="shared" si="150"/>
        <v>31.350645000000004</v>
      </c>
      <c r="AJ22" s="27">
        <f t="shared" si="151"/>
        <v>0.89809306667273792</v>
      </c>
      <c r="AK22" s="28">
        <f t="shared" si="6"/>
        <v>0.89857411966320611</v>
      </c>
      <c r="AL22" s="42">
        <v>162</v>
      </c>
      <c r="AM22" s="38">
        <v>8.5000000000000006E-2</v>
      </c>
      <c r="AN22" s="27">
        <v>0.2296</v>
      </c>
      <c r="AO22" s="134">
        <v>0.2266</v>
      </c>
      <c r="AP22" s="40">
        <f>AL22*(1-AM22)*AN22</f>
        <v>34.033608000000001</v>
      </c>
      <c r="AQ22" s="135">
        <f t="shared" si="21"/>
        <v>33.588918000000007</v>
      </c>
      <c r="AR22" s="17">
        <v>1.55</v>
      </c>
      <c r="AS22" s="17"/>
      <c r="AT22" s="117" t="e">
        <f>AT21+AL22-AS22</f>
        <v>#REF!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3">SUM(D20:D22)</f>
        <v>44924</v>
      </c>
      <c r="E23" s="50"/>
      <c r="F23" s="50">
        <f t="shared" ref="F23" si="154">SUM(F20:F22)</f>
        <v>46218</v>
      </c>
      <c r="G23" s="51"/>
      <c r="H23" s="51"/>
      <c r="I23" s="50">
        <f t="shared" ref="I23:K23" si="155">SUM(I20:I22)</f>
        <v>48933</v>
      </c>
      <c r="J23" s="51"/>
      <c r="K23" s="50">
        <f t="shared" si="155"/>
        <v>46222</v>
      </c>
      <c r="L23" s="20">
        <f t="shared" ref="L23" si="156">IF(K23&gt;0,(K20*L20+K21*L21+K22*L22)/K23,0)</f>
        <v>6.7990610531781404E-2</v>
      </c>
      <c r="M23" s="51">
        <f t="shared" ref="M23" si="157">M20+M21+M22</f>
        <v>43079</v>
      </c>
      <c r="N23" s="52">
        <f t="shared" ref="N23" si="158">IF(M23&gt;0,O23/M23,0)</f>
        <v>0.62682467095336469</v>
      </c>
      <c r="O23" s="53">
        <f t="shared" ref="O23" si="159">O20+O21+O22</f>
        <v>27002.98</v>
      </c>
      <c r="P23" s="20">
        <f t="shared" ref="P23" si="160">IF(M23&gt;0,Q23/M23,0)</f>
        <v>0.32624417929849814</v>
      </c>
      <c r="Q23" s="53">
        <f t="shared" ref="Q23" si="161">Q20+Q21+Q22</f>
        <v>14054.273000000001</v>
      </c>
      <c r="R23" s="20">
        <f t="shared" ref="R23" si="162">IF(M23&gt;0,T23/M23,0)</f>
        <v>4.6931149748137148E-2</v>
      </c>
      <c r="S23" s="136"/>
      <c r="T23" s="53">
        <f t="shared" ref="T23" si="163">T20+T21+T22</f>
        <v>2021.7470000000001</v>
      </c>
      <c r="U23" s="20">
        <f t="shared" ref="U23" si="164">IF(M23&gt;0,V23/M23,0)</f>
        <v>0.24666398941479609</v>
      </c>
      <c r="V23" s="53">
        <f t="shared" ref="V23" si="165">V20+V21+V22</f>
        <v>10626.038</v>
      </c>
      <c r="W23" s="20">
        <f t="shared" ref="W23" si="166">IF(M23&gt;0,X23/M23,0)</f>
        <v>0.47899726084635202</v>
      </c>
      <c r="X23" s="53">
        <f t="shared" ref="X23" si="167">X20+X21+X22</f>
        <v>20634.722999999998</v>
      </c>
      <c r="Y23" s="20">
        <f t="shared" ref="Y23" si="168">IF(M23&gt;0,Z23/M23,0)</f>
        <v>0.42</v>
      </c>
      <c r="Z23" s="53">
        <f t="shared" ref="Z23" si="169">Z20+Z21+Z22</f>
        <v>18093.18</v>
      </c>
      <c r="AA23" s="152">
        <f>IF(M23&gt;0,AB23/M23,0)</f>
        <v>2.4497929385547479E-3</v>
      </c>
      <c r="AB23" s="55">
        <f t="shared" ref="AB23" si="170">SUM(AB20:AB22)</f>
        <v>105.53462999999999</v>
      </c>
      <c r="AC23" s="54">
        <f t="shared" ref="AC23" si="171">IF(M23&gt;0,AD23/M23,0)</f>
        <v>2.560008356739943E-3</v>
      </c>
      <c r="AD23" s="55">
        <f t="shared" ref="AD23" si="172">SUM(AD20:AD22)</f>
        <v>110.2826</v>
      </c>
      <c r="AE23" s="54">
        <f t="shared" ref="AE23" si="173">IF(M23&gt;0,(AE20*M20+AE21*M21+AE22*M22)/M23,0)</f>
        <v>2.5624551289491399E-3</v>
      </c>
      <c r="AF23" s="54">
        <f t="shared" ref="AF23" si="174">IF(K23&gt;0,(K20*AF20+K21*AF21+K22*AF22)/K23,0)</f>
        <v>2.733529488122539E-4</v>
      </c>
      <c r="AG23" s="51">
        <f t="shared" ref="AG23" si="175">SUM(AG20:AG22)</f>
        <v>11.77608</v>
      </c>
      <c r="AH23" s="52">
        <f t="shared" ref="AH23" si="176">IF(K23&gt;0,(K20*AH20+K21*AH21+K22*AH22)/K23,0)</f>
        <v>0.20513107827441476</v>
      </c>
      <c r="AI23" s="57">
        <f t="shared" ref="AI23" si="177">SUM(AI20:AI22)</f>
        <v>91.106019000000003</v>
      </c>
      <c r="AJ23" s="52">
        <f t="shared" ref="AJ23" si="178">IF(AND(AD23&gt;0),((AD20*AJ20+AD21*AJ21+AD22*AJ22)/AD23),0)</f>
        <v>0.89441114449692594</v>
      </c>
      <c r="AK23" s="56">
        <f t="shared" si="6"/>
        <v>0.89442612847523273</v>
      </c>
      <c r="AL23" s="50">
        <f t="shared" ref="AL23" si="179">SUM(AL20:AL22)</f>
        <v>485</v>
      </c>
      <c r="AM23" s="20">
        <f t="shared" ref="AM23" si="180">IF(AL23&gt;0,(AM20*AL20+AM21*AL21+AM22*AL22)/AL23,0)</f>
        <v>8.3948453608247431E-2</v>
      </c>
      <c r="AN23" s="52">
        <f>IF(K23&gt;0,(AN20*K20+AN21*K21+AN22*K22)/K23,0)</f>
        <v>0.22179991129765048</v>
      </c>
      <c r="AO23" s="136">
        <f>IF(K23&gt;0,(AO20*K20+AO21*K21+AO22*K22)/K23,0)</f>
        <v>0.22098375016226041</v>
      </c>
      <c r="AP23" s="57">
        <f t="shared" ref="AP23" si="181">SUM(AP20:AP22)</f>
        <v>98.611924500000001</v>
      </c>
      <c r="AQ23" s="137">
        <f t="shared" si="52"/>
        <v>98.209462500000015</v>
      </c>
      <c r="AR23" s="55"/>
      <c r="AS23" s="55">
        <f t="shared" ref="AS23" si="182">SUM(AS20:AS22)</f>
        <v>511.52</v>
      </c>
      <c r="AT23" s="102"/>
      <c r="AU23" s="103" t="e">
        <f>AT22</f>
        <v>#REF!</v>
      </c>
      <c r="AV23" s="50">
        <f t="shared" ref="AV23" si="183"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45" t="s">
        <v>51</v>
      </c>
      <c r="D24" s="11">
        <v>5200</v>
      </c>
      <c r="E24" s="11">
        <v>0</v>
      </c>
      <c r="F24" s="11">
        <v>11191</v>
      </c>
      <c r="G24" s="12">
        <v>0.8</v>
      </c>
      <c r="H24" s="12">
        <v>6.4</v>
      </c>
      <c r="I24" s="11">
        <v>11821</v>
      </c>
      <c r="J24" s="12">
        <v>3.7</v>
      </c>
      <c r="K24" s="11">
        <v>15289</v>
      </c>
      <c r="L24" s="13">
        <v>7.2999999999999995E-2</v>
      </c>
      <c r="M24" s="23">
        <f>ROUND(K24*(1-L24),0)</f>
        <v>14173</v>
      </c>
      <c r="N24" s="14">
        <v>0.57399999999999995</v>
      </c>
      <c r="O24" s="24">
        <f t="shared" ref="O24:O26" si="184">M24*N24</f>
        <v>8135.3019999999997</v>
      </c>
      <c r="P24" s="13">
        <v>0.34899999999999998</v>
      </c>
      <c r="Q24" s="24">
        <f t="shared" ref="Q24:Q26" si="185">M24*P24</f>
        <v>4946.3769999999995</v>
      </c>
      <c r="R24" s="15">
        <v>7.6999999999999999E-2</v>
      </c>
      <c r="S24" s="143">
        <v>0.22939999999999999</v>
      </c>
      <c r="T24" s="24">
        <f t="shared" ref="T24:T26" si="186">M24*R24</f>
        <v>1091.3209999999999</v>
      </c>
      <c r="U24" s="25">
        <v>0.23699999999999999</v>
      </c>
      <c r="V24" s="24">
        <f t="shared" ref="V24:V26" si="187">M24*U24</f>
        <v>3359.0009999999997</v>
      </c>
      <c r="W24" s="15">
        <v>0.496</v>
      </c>
      <c r="X24" s="24">
        <f t="shared" ref="X24:X26" si="188">M24*W24</f>
        <v>7029.808</v>
      </c>
      <c r="Y24" s="15">
        <v>0.43</v>
      </c>
      <c r="Z24" s="24">
        <f t="shared" ref="Z24:Z26" si="189">Y24*M24</f>
        <v>6094.39</v>
      </c>
      <c r="AA24" s="145">
        <v>2.5999999999999999E-3</v>
      </c>
      <c r="AB24" s="18">
        <f t="shared" ref="AB24" si="190">M24*AA24</f>
        <v>36.849799999999995</v>
      </c>
      <c r="AC24" s="16">
        <v>2.6900000000000001E-3</v>
      </c>
      <c r="AD24" s="17">
        <f t="shared" ref="AD24:AD26" si="191">M24*AC24</f>
        <v>38.125370000000004</v>
      </c>
      <c r="AE24" s="26">
        <f>IF(M24&gt;0,(AG24+AP24)/M24,0)</f>
        <v>2.6043779298666483E-3</v>
      </c>
      <c r="AF24" s="16">
        <v>2.7999999999999998E-4</v>
      </c>
      <c r="AG24" s="23">
        <f t="shared" ref="AG24:AG26" si="192">AF24*M24</f>
        <v>3.9684399999999997</v>
      </c>
      <c r="AH24" s="114">
        <v>0.21310000000000001</v>
      </c>
      <c r="AI24" s="29">
        <f t="shared" ref="AI24:AI26" si="193">AL24*(1-AM24)*AH24</f>
        <v>31.852270100000002</v>
      </c>
      <c r="AJ24" s="27">
        <f t="shared" ref="AJ24:AJ26" si="194">IF(AND(AH24&gt;0,AF24&gt;0,AC24&gt;0),((AC24-AF24)*AH24)/((AH24-AF24)*AC24),0)</f>
        <v>0.89708949986183073</v>
      </c>
      <c r="AK24" s="59">
        <f t="shared" si="6"/>
        <v>0.8936239973555683</v>
      </c>
      <c r="AL24" s="11">
        <v>163</v>
      </c>
      <c r="AM24" s="13">
        <v>8.3000000000000004E-2</v>
      </c>
      <c r="AN24" s="14">
        <v>0.22040000000000001</v>
      </c>
      <c r="AO24" s="130">
        <v>0.21909999999999999</v>
      </c>
      <c r="AP24" s="29">
        <f>AL24*(1-AM24)*AN24</f>
        <v>32.943408400000003</v>
      </c>
      <c r="AQ24" s="131">
        <f t="shared" ref="AQ24" si="195">AL24*(1-AM24)*AO24</f>
        <v>32.749096100000003</v>
      </c>
      <c r="AR24" s="18">
        <v>1.6</v>
      </c>
      <c r="AS24" s="18">
        <v>505.1</v>
      </c>
      <c r="AT24" s="98" t="e">
        <f>AT22+AL24-AS24+AU24</f>
        <v>#REF!</v>
      </c>
      <c r="AU24" s="99">
        <v>7</v>
      </c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10" t="s">
        <v>50</v>
      </c>
      <c r="D25" s="33">
        <v>19272</v>
      </c>
      <c r="E25" s="33">
        <v>4</v>
      </c>
      <c r="F25" s="33">
        <v>18643</v>
      </c>
      <c r="G25" s="34">
        <v>1.5</v>
      </c>
      <c r="H25" s="34">
        <v>7.3</v>
      </c>
      <c r="I25" s="33">
        <v>18690</v>
      </c>
      <c r="J25" s="34">
        <v>2.7</v>
      </c>
      <c r="K25" s="33">
        <v>15386</v>
      </c>
      <c r="L25" s="35">
        <v>6.4000000000000001E-2</v>
      </c>
      <c r="M25" s="36">
        <f>ROUND(K25*(1-L25),0)</f>
        <v>14401</v>
      </c>
      <c r="N25" s="37">
        <v>0.63800000000000001</v>
      </c>
      <c r="O25" s="24">
        <f t="shared" si="184"/>
        <v>9187.8379999999997</v>
      </c>
      <c r="P25" s="35">
        <v>0.27700000000000002</v>
      </c>
      <c r="Q25" s="24">
        <f t="shared" si="185"/>
        <v>3989.0770000000002</v>
      </c>
      <c r="R25" s="38">
        <v>8.5000000000000006E-2</v>
      </c>
      <c r="S25" s="134">
        <v>0.22789999999999999</v>
      </c>
      <c r="T25" s="24">
        <f t="shared" si="186"/>
        <v>1224.085</v>
      </c>
      <c r="U25" s="27">
        <v>0.221</v>
      </c>
      <c r="V25" s="24">
        <f t="shared" si="187"/>
        <v>3182.6210000000001</v>
      </c>
      <c r="W25" s="38">
        <v>0.499</v>
      </c>
      <c r="X25" s="24">
        <f t="shared" si="188"/>
        <v>7186.0990000000002</v>
      </c>
      <c r="Y25" s="38">
        <v>0.42</v>
      </c>
      <c r="Z25" s="24">
        <f t="shared" si="189"/>
        <v>6048.42</v>
      </c>
      <c r="AA25" s="146">
        <v>2.4399999999999999E-3</v>
      </c>
      <c r="AB25" s="18">
        <f t="shared" si="61"/>
        <v>35.138439999999996</v>
      </c>
      <c r="AC25" s="39">
        <v>2.5400000000000002E-3</v>
      </c>
      <c r="AD25" s="17">
        <f t="shared" si="191"/>
        <v>36.578540000000004</v>
      </c>
      <c r="AE25" s="26">
        <f>IF(M25&gt;0,(AG25+AP25)/M25,0)</f>
        <v>2.5511009721547115E-3</v>
      </c>
      <c r="AF25" s="39">
        <v>2.7999999999999998E-4</v>
      </c>
      <c r="AG25" s="36">
        <f t="shared" si="192"/>
        <v>4.0322800000000001</v>
      </c>
      <c r="AH25" s="27">
        <v>0.20849999999999999</v>
      </c>
      <c r="AI25" s="40">
        <f t="shared" si="193"/>
        <v>30.267319499999999</v>
      </c>
      <c r="AJ25" s="27">
        <f t="shared" si="194"/>
        <v>0.89096027293966029</v>
      </c>
      <c r="AK25" s="28">
        <f t="shared" si="6"/>
        <v>0.89135122629857533</v>
      </c>
      <c r="AL25" s="33">
        <v>159</v>
      </c>
      <c r="AM25" s="35">
        <v>8.6999999999999994E-2</v>
      </c>
      <c r="AN25" s="37">
        <v>0.2253</v>
      </c>
      <c r="AO25" s="132">
        <v>0.22159999999999999</v>
      </c>
      <c r="AP25" s="40">
        <f>AL25*(1-AM25)*AN25</f>
        <v>32.706125100000001</v>
      </c>
      <c r="AQ25" s="133">
        <f t="shared" si="21"/>
        <v>32.169007199999996</v>
      </c>
      <c r="AR25" s="41">
        <v>1.55</v>
      </c>
      <c r="AS25" s="41"/>
      <c r="AT25" s="117" t="e">
        <f>AT24+AL25-AS25</f>
        <v>#REF!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10" t="s">
        <v>48</v>
      </c>
      <c r="D26" s="42">
        <v>18900</v>
      </c>
      <c r="E26" s="42">
        <v>2</v>
      </c>
      <c r="F26" s="42">
        <v>15219</v>
      </c>
      <c r="G26" s="36">
        <v>0.5</v>
      </c>
      <c r="H26" s="36">
        <v>5.8</v>
      </c>
      <c r="I26" s="42">
        <v>16314</v>
      </c>
      <c r="J26" s="36">
        <v>3</v>
      </c>
      <c r="K26" s="42">
        <v>16003</v>
      </c>
      <c r="L26" s="38">
        <v>7.5999999999999998E-2</v>
      </c>
      <c r="M26" s="36">
        <f>ROUND(K26*(1-L26),0)</f>
        <v>14787</v>
      </c>
      <c r="N26" s="27">
        <v>0.61799999999999999</v>
      </c>
      <c r="O26" s="24">
        <f t="shared" si="184"/>
        <v>9138.366</v>
      </c>
      <c r="P26" s="38">
        <v>0.27700000000000002</v>
      </c>
      <c r="Q26" s="24">
        <f t="shared" si="185"/>
        <v>4095.9990000000003</v>
      </c>
      <c r="R26" s="38">
        <v>0.105</v>
      </c>
      <c r="S26" s="134">
        <v>0.2223</v>
      </c>
      <c r="T26" s="24">
        <f t="shared" si="186"/>
        <v>1552.635</v>
      </c>
      <c r="U26" s="27">
        <v>0.22900000000000001</v>
      </c>
      <c r="V26" s="24">
        <f t="shared" si="187"/>
        <v>3386.223</v>
      </c>
      <c r="W26" s="38">
        <v>0.50700000000000001</v>
      </c>
      <c r="X26" s="24">
        <f t="shared" si="188"/>
        <v>7497.009</v>
      </c>
      <c r="Y26" s="38">
        <v>0.42</v>
      </c>
      <c r="Z26" s="24">
        <f t="shared" si="189"/>
        <v>6210.54</v>
      </c>
      <c r="AA26" s="147">
        <v>2.3900000000000002E-3</v>
      </c>
      <c r="AB26" s="148">
        <f t="shared" si="61"/>
        <v>35.34093</v>
      </c>
      <c r="AC26" s="46">
        <v>2.4499999999999999E-3</v>
      </c>
      <c r="AD26" s="17">
        <f t="shared" si="191"/>
        <v>36.228149999999999</v>
      </c>
      <c r="AE26" s="26">
        <f>IF(M26&gt;0,(AG26+AP26)/M26,0)</f>
        <v>2.5212938729965509E-3</v>
      </c>
      <c r="AF26" s="46">
        <v>2.9E-4</v>
      </c>
      <c r="AG26" s="36">
        <f t="shared" si="192"/>
        <v>4.2882300000000004</v>
      </c>
      <c r="AH26" s="27">
        <v>0.21110000000000001</v>
      </c>
      <c r="AI26" s="40">
        <f t="shared" si="193"/>
        <v>31.731496500000002</v>
      </c>
      <c r="AJ26" s="27">
        <f t="shared" si="194"/>
        <v>0.88284546777299233</v>
      </c>
      <c r="AK26" s="28">
        <f t="shared" si="6"/>
        <v>0.88615045940027048</v>
      </c>
      <c r="AL26" s="42">
        <v>165</v>
      </c>
      <c r="AM26" s="38">
        <v>8.8999999999999996E-2</v>
      </c>
      <c r="AN26" s="27">
        <v>0.2195</v>
      </c>
      <c r="AO26" s="134">
        <v>0.2157</v>
      </c>
      <c r="AP26" s="40">
        <f>AL26*(1-AM26)*AN26</f>
        <v>32.994142500000002</v>
      </c>
      <c r="AQ26" s="135">
        <f t="shared" si="21"/>
        <v>32.422945499999997</v>
      </c>
      <c r="AR26" s="17">
        <v>1.56</v>
      </c>
      <c r="AS26" s="17"/>
      <c r="AT26" s="117" t="e">
        <f>AT25+AL26-AS26</f>
        <v>#REF!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6">SUM(D24:D26)</f>
        <v>43372</v>
      </c>
      <c r="E27" s="50"/>
      <c r="F27" s="50">
        <f t="shared" ref="F27" si="197">SUM(F24:F26)</f>
        <v>45053</v>
      </c>
      <c r="G27" s="51"/>
      <c r="H27" s="51"/>
      <c r="I27" s="50">
        <f t="shared" ref="I27:K27" si="198">SUM(I24:I26)</f>
        <v>46825</v>
      </c>
      <c r="J27" s="51"/>
      <c r="K27" s="50">
        <f t="shared" si="198"/>
        <v>46678</v>
      </c>
      <c r="L27" s="20">
        <f t="shared" ref="L27" si="199">IF(K27&gt;0,(K24*L24+K25*L25+K26*L26)/K27,0)</f>
        <v>7.10619349586529E-2</v>
      </c>
      <c r="M27" s="51">
        <f t="shared" ref="M27" si="200">M24+M25+M26</f>
        <v>43361</v>
      </c>
      <c r="N27" s="52">
        <f t="shared" ref="N27" si="201">IF(M27&gt;0,O27/M27,0)</f>
        <v>0.61026051059708031</v>
      </c>
      <c r="O27" s="53">
        <f t="shared" ref="O27" si="202">O24+O25+O26</f>
        <v>26461.506000000001</v>
      </c>
      <c r="P27" s="20">
        <f t="shared" ref="P27" si="203">IF(M27&gt;0,Q27/M27,0)</f>
        <v>0.3005339590876594</v>
      </c>
      <c r="Q27" s="53">
        <f t="shared" ref="Q27" si="204">Q24+Q25+Q26</f>
        <v>13031.453</v>
      </c>
      <c r="R27" s="20">
        <f t="shared" ref="R27" si="205">IF(M27&gt;0,T27/M27,0)</f>
        <v>8.9205530315260267E-2</v>
      </c>
      <c r="S27" s="136"/>
      <c r="T27" s="53">
        <f t="shared" ref="T27" si="206">T24+T25+T26</f>
        <v>3868.0410000000002</v>
      </c>
      <c r="U27" s="20">
        <f t="shared" ref="U27" si="207">IF(M27&gt;0,V27/M27,0)</f>
        <v>0.22895793454947994</v>
      </c>
      <c r="V27" s="53">
        <f t="shared" ref="V27" si="208">V24+V25+V26</f>
        <v>9927.8449999999993</v>
      </c>
      <c r="W27" s="20">
        <f t="shared" ref="W27" si="209">IF(M27&gt;0,X27/M27,0)</f>
        <v>0.50074758423468091</v>
      </c>
      <c r="X27" s="53">
        <f t="shared" ref="X27" si="210">X24+X25+X26</f>
        <v>21712.915999999997</v>
      </c>
      <c r="Y27" s="20">
        <f t="shared" ref="Y27" si="211">IF(M27&gt;0,Z27/M27,0)</f>
        <v>0.42326860542884165</v>
      </c>
      <c r="Z27" s="53">
        <f t="shared" ref="Z27" si="212">Z24+Z25+Z26</f>
        <v>18353.350000000002</v>
      </c>
      <c r="AA27" s="152">
        <f>IF(M27&gt;0,AB27/M27,0)</f>
        <v>2.4752466502156313E-3</v>
      </c>
      <c r="AB27" s="55">
        <f t="shared" ref="AB27" si="213">SUM(AB24:AB26)</f>
        <v>107.32916999999999</v>
      </c>
      <c r="AC27" s="54">
        <f t="shared" ref="AC27" si="214">IF(M27&gt;0,AD27/M27,0)</f>
        <v>2.558337215470123E-3</v>
      </c>
      <c r="AD27" s="55">
        <f t="shared" ref="AD27" si="215">SUM(AD24:AD26)</f>
        <v>110.93206000000001</v>
      </c>
      <c r="AE27" s="54">
        <f t="shared" ref="AE27" si="216">IF(M27&gt;0,(AE24*M24+AE25*M25+AE26*M26)/M27,0)</f>
        <v>2.5583502686746156E-3</v>
      </c>
      <c r="AF27" s="54">
        <f t="shared" ref="AF27" si="217">IF(K27&gt;0,(K24*AF24+K25*AF25+K26*AF26)/K27,0)</f>
        <v>2.8342838167873512E-4</v>
      </c>
      <c r="AG27" s="51">
        <f t="shared" ref="AG27" si="218">SUM(AG24:AG26)</f>
        <v>12.28895</v>
      </c>
      <c r="AH27" s="52">
        <f t="shared" ref="AH27" si="219">IF(K27&gt;0,(K24*AH24+K25*AH25+K26*AH26)/K27,0)</f>
        <v>0.21089807189682505</v>
      </c>
      <c r="AI27" s="57">
        <f t="shared" ref="AI27" si="220">SUM(AI24:AI26)</f>
        <v>93.851086100000003</v>
      </c>
      <c r="AJ27" s="52">
        <f t="shared" ref="AJ27" si="221">IF(AND(AD27&gt;0),((AD24*AJ24+AD25*AJ25+AD26*AJ26)/AD27),0)</f>
        <v>0.89041664890007155</v>
      </c>
      <c r="AK27" s="56">
        <f t="shared" si="6"/>
        <v>0.89035261675568178</v>
      </c>
      <c r="AL27" s="50">
        <f t="shared" ref="AL27" si="222">SUM(AL24:AL26)</f>
        <v>487</v>
      </c>
      <c r="AM27" s="20">
        <f t="shared" ref="AM27" si="223">IF(AL27&gt;0,(AM24*AL24+AM25*AL25+AM26*AL26)/AL27,0)</f>
        <v>8.6338809034907593E-2</v>
      </c>
      <c r="AN27" s="52">
        <f>IF(K27&gt;0,(AN24*K24+AN25*K25+AN26*K26)/K27,0)</f>
        <v>0.22170658340117402</v>
      </c>
      <c r="AO27" s="136">
        <f>IF(K27&gt;0,(AO24*K24+AO25*K25+AO26*K26)/K27,0)</f>
        <v>0.21875840010283218</v>
      </c>
      <c r="AP27" s="57">
        <f t="shared" ref="AP27" si="224">SUM(AP24:AP26)</f>
        <v>98.643675999999999</v>
      </c>
      <c r="AQ27" s="137">
        <f t="shared" si="52"/>
        <v>97.341048799999996</v>
      </c>
      <c r="AR27" s="55"/>
      <c r="AS27" s="55">
        <f t="shared" ref="AS27" si="225">SUM(AS24:AS26)</f>
        <v>505.1</v>
      </c>
      <c r="AT27" s="102"/>
      <c r="AU27" s="103" t="e">
        <f>AT26</f>
        <v>#REF!</v>
      </c>
      <c r="AV27" s="50">
        <f t="shared" ref="AV27" si="226"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45" t="s">
        <v>51</v>
      </c>
      <c r="D28" s="11">
        <v>11000</v>
      </c>
      <c r="E28" s="11">
        <v>0</v>
      </c>
      <c r="F28" s="11">
        <v>11241</v>
      </c>
      <c r="G28" s="12">
        <v>0.9</v>
      </c>
      <c r="H28" s="12">
        <v>6.6</v>
      </c>
      <c r="I28" s="11">
        <v>12861</v>
      </c>
      <c r="J28" s="12">
        <v>4.0999999999999996</v>
      </c>
      <c r="K28" s="11">
        <v>14989</v>
      </c>
      <c r="L28" s="13">
        <v>7.5999999999999998E-2</v>
      </c>
      <c r="M28" s="23">
        <f>ROUND(K28*(1-L28),0)</f>
        <v>13850</v>
      </c>
      <c r="N28" s="14">
        <v>0.56200000000000006</v>
      </c>
      <c r="O28" s="24">
        <f t="shared" ref="O28:O30" si="227">M28*N28</f>
        <v>7783.7000000000007</v>
      </c>
      <c r="P28" s="13">
        <v>0.35</v>
      </c>
      <c r="Q28" s="24">
        <f t="shared" ref="Q28:Q30" si="228">M28*P28</f>
        <v>4847.5</v>
      </c>
      <c r="R28" s="15">
        <v>8.7999999999999995E-2</v>
      </c>
      <c r="S28" s="143">
        <v>0.2099</v>
      </c>
      <c r="T28" s="24">
        <f t="shared" ref="T28:T30" si="229">M28*R28</f>
        <v>1218.8</v>
      </c>
      <c r="U28" s="25">
        <v>0.22</v>
      </c>
      <c r="V28" s="24">
        <f t="shared" ref="V28:V30" si="230">M28*U28</f>
        <v>3047</v>
      </c>
      <c r="W28" s="15">
        <v>0.505</v>
      </c>
      <c r="X28" s="24">
        <f t="shared" ref="X28:X30" si="231">M28*W28</f>
        <v>6994.25</v>
      </c>
      <c r="Y28" s="15">
        <v>0.43</v>
      </c>
      <c r="Z28" s="24">
        <f t="shared" ref="Z28:Z30" si="232">Y28*M28</f>
        <v>5955.5</v>
      </c>
      <c r="AA28" s="145">
        <v>2.4399999999999999E-3</v>
      </c>
      <c r="AB28" s="18">
        <f t="shared" ref="AB28" si="233">M28*AA28</f>
        <v>33.793999999999997</v>
      </c>
      <c r="AC28" s="16">
        <v>2.4199999999999998E-3</v>
      </c>
      <c r="AD28" s="17">
        <f t="shared" ref="AD28:AD30" si="234">M28*AC28</f>
        <v>33.516999999999996</v>
      </c>
      <c r="AE28" s="26">
        <f>IF(M28&gt;0,(AG28+AP28)/M28,0)</f>
        <v>2.7355142382671479E-3</v>
      </c>
      <c r="AF28" s="16">
        <v>2.9E-4</v>
      </c>
      <c r="AG28" s="23">
        <f t="shared" ref="AG28:AG30" si="235">AF28*M28</f>
        <v>4.0164999999999997</v>
      </c>
      <c r="AH28" s="114">
        <v>0.2049</v>
      </c>
      <c r="AI28" s="29">
        <f t="shared" ref="AI28:AI30" si="236">AL28*(1-AM28)*AH28</f>
        <v>31.275526200000002</v>
      </c>
      <c r="AJ28" s="27">
        <f t="shared" ref="AJ28:AJ30" si="237">IF(AND(AH28&gt;0,AF28&gt;0,AC28&gt;0),((AC28-AF28)*AH28)/((AH28-AF28)*AC28),0)</f>
        <v>0.88141277439321175</v>
      </c>
      <c r="AK28" s="59">
        <f t="shared" si="6"/>
        <v>0.8951569020109208</v>
      </c>
      <c r="AL28" s="11">
        <v>167</v>
      </c>
      <c r="AM28" s="13">
        <v>8.5999999999999993E-2</v>
      </c>
      <c r="AN28" s="14">
        <v>0.22189999999999999</v>
      </c>
      <c r="AO28" s="130">
        <v>0.2157</v>
      </c>
      <c r="AP28" s="29">
        <f>AL28*(1-AM28)*AN28</f>
        <v>33.870372199999998</v>
      </c>
      <c r="AQ28" s="131">
        <f t="shared" ref="AQ28" si="238">AL28*(1-AM28)*AO28</f>
        <v>32.924016600000002</v>
      </c>
      <c r="AR28" s="18">
        <v>1.6</v>
      </c>
      <c r="AS28" s="18"/>
      <c r="AT28" s="98" t="e">
        <f>AT26+AL28-AS28</f>
        <v>#REF!</v>
      </c>
      <c r="AU28" s="99"/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10" t="s">
        <v>50</v>
      </c>
      <c r="D29" s="33">
        <v>18799</v>
      </c>
      <c r="E29" s="33">
        <v>2</v>
      </c>
      <c r="F29" s="33">
        <v>18201</v>
      </c>
      <c r="G29" s="34">
        <v>0.7</v>
      </c>
      <c r="H29" s="34">
        <v>8.9</v>
      </c>
      <c r="I29" s="33">
        <v>18437</v>
      </c>
      <c r="J29" s="34">
        <v>3.4</v>
      </c>
      <c r="K29" s="33">
        <v>15960</v>
      </c>
      <c r="L29" s="35">
        <v>6.7000000000000004E-2</v>
      </c>
      <c r="M29" s="36">
        <f>ROUND(K29*(1-L29),0)</f>
        <v>14891</v>
      </c>
      <c r="N29" s="37">
        <v>0.54500000000000004</v>
      </c>
      <c r="O29" s="24">
        <f t="shared" si="227"/>
        <v>8115.5950000000003</v>
      </c>
      <c r="P29" s="35">
        <v>0.31900000000000001</v>
      </c>
      <c r="Q29" s="24">
        <f t="shared" si="228"/>
        <v>4750.2290000000003</v>
      </c>
      <c r="R29" s="38">
        <v>0.13600000000000001</v>
      </c>
      <c r="S29" s="134">
        <v>0.20619999999999999</v>
      </c>
      <c r="T29" s="24">
        <f t="shared" si="229"/>
        <v>2025.1760000000002</v>
      </c>
      <c r="U29" s="27">
        <v>0.20899999999999999</v>
      </c>
      <c r="V29" s="24">
        <f t="shared" si="230"/>
        <v>3112.2190000000001</v>
      </c>
      <c r="W29" s="38">
        <v>0.51900000000000002</v>
      </c>
      <c r="X29" s="24">
        <f t="shared" si="231"/>
        <v>7728.4290000000001</v>
      </c>
      <c r="Y29" s="38">
        <v>0.41</v>
      </c>
      <c r="Z29" s="24">
        <f t="shared" si="232"/>
        <v>6105.3099999999995</v>
      </c>
      <c r="AA29" s="146">
        <v>2.5300000000000001E-3</v>
      </c>
      <c r="AB29" s="18">
        <f t="shared" si="61"/>
        <v>37.674230000000001</v>
      </c>
      <c r="AC29" s="39">
        <v>2.5799999999999998E-3</v>
      </c>
      <c r="AD29" s="17">
        <f t="shared" si="234"/>
        <v>38.418779999999998</v>
      </c>
      <c r="AE29" s="26">
        <f>IF(M29&gt;0,(AG29+AP29)/M29,0)</f>
        <v>2.5349376939090727E-3</v>
      </c>
      <c r="AF29" s="39">
        <v>2.9E-4</v>
      </c>
      <c r="AG29" s="36">
        <f t="shared" si="235"/>
        <v>4.31839</v>
      </c>
      <c r="AH29" s="27">
        <v>0.21249999999999999</v>
      </c>
      <c r="AI29" s="40">
        <f t="shared" si="236"/>
        <v>33.79515</v>
      </c>
      <c r="AJ29" s="27">
        <f t="shared" si="237"/>
        <v>0.88880986327350897</v>
      </c>
      <c r="AK29" s="28">
        <f t="shared" si="6"/>
        <v>0.88682226019613453</v>
      </c>
      <c r="AL29" s="33">
        <v>174</v>
      </c>
      <c r="AM29" s="35">
        <v>8.5999999999999993E-2</v>
      </c>
      <c r="AN29" s="37">
        <v>0.2102</v>
      </c>
      <c r="AO29" s="132">
        <v>0.20569999999999999</v>
      </c>
      <c r="AP29" s="40">
        <f>AL29*(1-AM29)*AN29</f>
        <v>33.429367200000002</v>
      </c>
      <c r="AQ29" s="133">
        <f t="shared" si="21"/>
        <v>32.7137052</v>
      </c>
      <c r="AR29" s="41">
        <v>1.55</v>
      </c>
      <c r="AS29" s="41"/>
      <c r="AT29" s="117" t="e">
        <f>AT28+AL29-AS29</f>
        <v>#REF!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10" t="s">
        <v>48</v>
      </c>
      <c r="D30" s="42">
        <v>17660</v>
      </c>
      <c r="E30" s="42">
        <v>1</v>
      </c>
      <c r="F30" s="42">
        <v>17254</v>
      </c>
      <c r="G30" s="36">
        <v>0.9</v>
      </c>
      <c r="H30" s="36">
        <v>6.5</v>
      </c>
      <c r="I30" s="42">
        <v>17704</v>
      </c>
      <c r="J30" s="36">
        <v>2.5</v>
      </c>
      <c r="K30" s="42">
        <v>16391</v>
      </c>
      <c r="L30" s="38">
        <v>6.7000000000000004E-2</v>
      </c>
      <c r="M30" s="36">
        <f>ROUND(K30*(1-L30),0)</f>
        <v>15293</v>
      </c>
      <c r="N30" s="27">
        <v>0.48699999999999999</v>
      </c>
      <c r="O30" s="24">
        <f t="shared" si="227"/>
        <v>7447.6909999999998</v>
      </c>
      <c r="P30" s="38">
        <v>0.38900000000000001</v>
      </c>
      <c r="Q30" s="24">
        <f t="shared" si="228"/>
        <v>5948.9769999999999</v>
      </c>
      <c r="R30" s="38">
        <v>0.124</v>
      </c>
      <c r="S30" s="134">
        <v>0.21640000000000001</v>
      </c>
      <c r="T30" s="24">
        <f t="shared" si="229"/>
        <v>1896.3319999999999</v>
      </c>
      <c r="U30" s="27">
        <v>0.216</v>
      </c>
      <c r="V30" s="24">
        <f t="shared" si="230"/>
        <v>3303.288</v>
      </c>
      <c r="W30" s="38">
        <v>0.52400000000000002</v>
      </c>
      <c r="X30" s="24">
        <f t="shared" si="231"/>
        <v>8013.5320000000002</v>
      </c>
      <c r="Y30" s="38">
        <v>0.41</v>
      </c>
      <c r="Z30" s="24">
        <f t="shared" si="232"/>
        <v>6270.1299999999992</v>
      </c>
      <c r="AA30" s="147">
        <v>2.5699999999999998E-3</v>
      </c>
      <c r="AB30" s="148">
        <f t="shared" si="61"/>
        <v>39.30301</v>
      </c>
      <c r="AC30" s="46">
        <v>2.65E-3</v>
      </c>
      <c r="AD30" s="17">
        <f t="shared" si="234"/>
        <v>40.526449999999997</v>
      </c>
      <c r="AE30" s="26">
        <f>IF(M30&gt;0,(AG30+AP30)/M30,0)</f>
        <v>2.6938658863532336E-3</v>
      </c>
      <c r="AF30" s="46">
        <v>2.9999999999999997E-4</v>
      </c>
      <c r="AG30" s="36">
        <f t="shared" si="235"/>
        <v>4.5878999999999994</v>
      </c>
      <c r="AH30" s="27">
        <v>0.20569999999999999</v>
      </c>
      <c r="AI30" s="40">
        <f t="shared" si="236"/>
        <v>34.895976500000003</v>
      </c>
      <c r="AJ30" s="27">
        <f t="shared" si="237"/>
        <v>0.88808767062886962</v>
      </c>
      <c r="AK30" s="28">
        <f t="shared" si="6"/>
        <v>0.88987296153574647</v>
      </c>
      <c r="AL30" s="42">
        <v>185</v>
      </c>
      <c r="AM30" s="38">
        <v>8.3000000000000004E-2</v>
      </c>
      <c r="AN30" s="27">
        <v>0.21579999999999999</v>
      </c>
      <c r="AO30" s="134">
        <v>0.21609999999999999</v>
      </c>
      <c r="AP30" s="40">
        <f>AL30*(1-AM30)*AN30</f>
        <v>36.609391000000002</v>
      </c>
      <c r="AQ30" s="135">
        <f t="shared" si="21"/>
        <v>36.660284500000003</v>
      </c>
      <c r="AR30" s="17">
        <v>1.56</v>
      </c>
      <c r="AS30" s="17"/>
      <c r="AT30" s="117" t="e">
        <f>AT29+AL30-AS30</f>
        <v>#REF!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39">SUM(D28:D30)</f>
        <v>47459</v>
      </c>
      <c r="E31" s="50"/>
      <c r="F31" s="50">
        <f t="shared" ref="F31" si="240">SUM(F28:F30)</f>
        <v>46696</v>
      </c>
      <c r="G31" s="51"/>
      <c r="H31" s="51"/>
      <c r="I31" s="50">
        <f t="shared" ref="I31:K31" si="241">SUM(I28:I30)</f>
        <v>49002</v>
      </c>
      <c r="J31" s="51"/>
      <c r="K31" s="50">
        <f t="shared" si="241"/>
        <v>47340</v>
      </c>
      <c r="L31" s="20">
        <f t="shared" ref="L31" si="242">IF(K31&gt;0,(K28*L28+K29*L29+K30*L30)/K31,0)</f>
        <v>6.9849619771863131E-2</v>
      </c>
      <c r="M31" s="51">
        <f t="shared" ref="M31" si="243">M28+M29+M30</f>
        <v>44034</v>
      </c>
      <c r="N31" s="52">
        <f t="shared" ref="N31" si="244">IF(M31&gt;0,O31/M31,0)</f>
        <v>0.53020361538810923</v>
      </c>
      <c r="O31" s="53">
        <f t="shared" ref="O31" si="245">O28+O29+O30</f>
        <v>23346.986000000001</v>
      </c>
      <c r="P31" s="20">
        <f t="shared" ref="P31" si="246">IF(M31&gt;0,Q31/M31,0)</f>
        <v>0.35306140709451783</v>
      </c>
      <c r="Q31" s="53">
        <f t="shared" ref="Q31" si="247">Q28+Q29+Q30</f>
        <v>15546.705999999998</v>
      </c>
      <c r="R31" s="20">
        <f t="shared" ref="R31" si="248">IF(M31&gt;0,T31/M31,0)</f>
        <v>0.11673497751737294</v>
      </c>
      <c r="S31" s="136"/>
      <c r="T31" s="53">
        <f t="shared" ref="T31" si="249">T28+T29+T30</f>
        <v>5140.308</v>
      </c>
      <c r="U31" s="20">
        <f t="shared" ref="U31" si="250">IF(M31&gt;0,V31/M31,0)</f>
        <v>0.21489092519416814</v>
      </c>
      <c r="V31" s="53">
        <f t="shared" ref="V31" si="251">V28+V29+V30</f>
        <v>9462.5069999999996</v>
      </c>
      <c r="W31" s="20">
        <f t="shared" ref="W31" si="252">IF(M31&gt;0,X31/M31,0)</f>
        <v>0.51633308352636598</v>
      </c>
      <c r="X31" s="53">
        <f t="shared" ref="X31" si="253">X28+X29+X30</f>
        <v>22736.210999999999</v>
      </c>
      <c r="Y31" s="20">
        <f t="shared" ref="Y31" si="254">IF(M31&gt;0,Z31/M31,0)</f>
        <v>0.41629059363219328</v>
      </c>
      <c r="Z31" s="53">
        <f t="shared" ref="Z31" si="255">Z28+Z29+Z30</f>
        <v>18330.939999999999</v>
      </c>
      <c r="AA31" s="152">
        <f t="shared" ref="AA31" si="256">IF(M31&gt;0,AB31/M31,0)</f>
        <v>2.5155843212063406E-3</v>
      </c>
      <c r="AB31" s="55">
        <f t="shared" ref="AB31" si="257">SUM(AB28:AB30)</f>
        <v>110.77124000000001</v>
      </c>
      <c r="AC31" s="54">
        <f t="shared" ref="AC31" si="258">IF(M31&gt;0,AD31/M31,0)</f>
        <v>2.5539862379070715E-3</v>
      </c>
      <c r="AD31" s="55">
        <f t="shared" ref="AD31" si="259">SUM(AD28:AD30)</f>
        <v>112.46222999999999</v>
      </c>
      <c r="AE31" s="54">
        <f t="shared" ref="AE31" si="260">IF(M31&gt;0,(AE28*M28+AE29*M29+AE30*M30)/M31,0)</f>
        <v>2.6532207021846754E-3</v>
      </c>
      <c r="AF31" s="54">
        <f t="shared" ref="AF31" si="261">IF(K31&gt;0,(K28*AF28+K29*AF29+K30*AF30)/K31,0)</f>
        <v>2.9346239966201944E-4</v>
      </c>
      <c r="AG31" s="51">
        <f t="shared" ref="AG31" si="262">SUM(AG28:AG30)</f>
        <v>12.922789999999999</v>
      </c>
      <c r="AH31" s="52">
        <f t="shared" ref="AH31" si="263">IF(K31&gt;0,(K28*AH28+K29*AH29+K30*AH30)/K31,0)</f>
        <v>0.20773922264469794</v>
      </c>
      <c r="AI31" s="57">
        <f t="shared" ref="AI31" si="264">SUM(AI28:AI30)</f>
        <v>99.966652700000012</v>
      </c>
      <c r="AJ31" s="52">
        <f t="shared" ref="AJ31" si="265">IF(AND(AD31&gt;0),((AD28*AJ28+AD29*AJ29+AD30*AJ30)/AD31),0)</f>
        <v>0.88634507014159025</v>
      </c>
      <c r="AK31" s="56">
        <f t="shared" si="6"/>
        <v>0.89060477101914426</v>
      </c>
      <c r="AL31" s="50">
        <f t="shared" ref="AL31" si="266">SUM(AL28:AL30)</f>
        <v>526</v>
      </c>
      <c r="AM31" s="20">
        <f t="shared" ref="AM31" si="267">IF(AL31&gt;0,(AM28*AL28+AM29*AL29+AM30*AL30)/AL31,0)</f>
        <v>8.4944866920152087E-2</v>
      </c>
      <c r="AN31" s="52">
        <f>IF(K31&gt;0,(AN28*K28+AN29*K29+AN30*K30)/K31,0)</f>
        <v>0.21584344951415294</v>
      </c>
      <c r="AO31" s="136">
        <f>IF(L31&gt;0,(AO28*K28+AO29*K29+AO30*K30)/K31,0)</f>
        <v>0.21246713983945925</v>
      </c>
      <c r="AP31" s="57">
        <f t="shared" ref="AP31" si="268">SUM(AP28:AP30)</f>
        <v>103.9091304</v>
      </c>
      <c r="AQ31" s="137">
        <f t="shared" si="52"/>
        <v>102.29800630000001</v>
      </c>
      <c r="AR31" s="55"/>
      <c r="AS31" s="55">
        <f t="shared" ref="AS31" si="269">SUM(AS28:AS30)</f>
        <v>0</v>
      </c>
      <c r="AT31" s="102"/>
      <c r="AU31" s="103" t="e">
        <f>AT30</f>
        <v>#REF!</v>
      </c>
      <c r="AV31" s="50">
        <f t="shared" ref="AV31" si="270"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45" t="s">
        <v>51</v>
      </c>
      <c r="D32" s="11">
        <v>10800</v>
      </c>
      <c r="E32" s="11">
        <v>0</v>
      </c>
      <c r="F32" s="11">
        <v>16237</v>
      </c>
      <c r="G32" s="12">
        <v>1</v>
      </c>
      <c r="H32" s="12">
        <v>5</v>
      </c>
      <c r="I32" s="11">
        <v>17508</v>
      </c>
      <c r="J32" s="12">
        <v>2.2000000000000002</v>
      </c>
      <c r="K32" s="11">
        <v>16357</v>
      </c>
      <c r="L32" s="13">
        <v>7.2999999999999995E-2</v>
      </c>
      <c r="M32" s="23">
        <f>ROUND(K32*(1-L32),0)</f>
        <v>15163</v>
      </c>
      <c r="N32" s="14">
        <v>0.58599999999999997</v>
      </c>
      <c r="O32" s="24">
        <f t="shared" ref="O32:O34" si="271">M32*N32</f>
        <v>8885.518</v>
      </c>
      <c r="P32" s="13">
        <v>0.29699999999999999</v>
      </c>
      <c r="Q32" s="24">
        <f t="shared" ref="Q32:Q34" si="272">M32*P32</f>
        <v>4503.4110000000001</v>
      </c>
      <c r="R32" s="15">
        <v>0.11700000000000001</v>
      </c>
      <c r="S32" s="143">
        <v>0.23130000000000001</v>
      </c>
      <c r="T32" s="24">
        <f t="shared" ref="T32:T34" si="273">M32*R32</f>
        <v>1774.0710000000001</v>
      </c>
      <c r="U32" s="25">
        <v>0.23200000000000001</v>
      </c>
      <c r="V32" s="24">
        <f t="shared" ref="V32:V34" si="274">M32*U32</f>
        <v>3517.8160000000003</v>
      </c>
      <c r="W32" s="15">
        <v>0.48899999999999999</v>
      </c>
      <c r="X32" s="24">
        <f t="shared" ref="X32:X34" si="275">M32*W32</f>
        <v>7414.7069999999994</v>
      </c>
      <c r="Y32" s="15">
        <v>0.42</v>
      </c>
      <c r="Z32" s="24">
        <f t="shared" ref="Z32:Z34" si="276">Y32*M32</f>
        <v>6368.46</v>
      </c>
      <c r="AA32" s="145">
        <v>2.5999999999999999E-3</v>
      </c>
      <c r="AB32" s="18">
        <f t="shared" ref="AB32" si="277">M32*AA32</f>
        <v>39.4238</v>
      </c>
      <c r="AC32" s="16">
        <v>2.66E-3</v>
      </c>
      <c r="AD32" s="17">
        <f t="shared" ref="AD32:AD34" si="278">M32*AC32</f>
        <v>40.333579999999998</v>
      </c>
      <c r="AE32" s="26">
        <f>IF(M32&gt;0,(AG32+AP32)/M32,0)</f>
        <v>2.6446812636021894E-3</v>
      </c>
      <c r="AF32" s="16">
        <v>2.9E-4</v>
      </c>
      <c r="AG32" s="23">
        <f t="shared" ref="AG32:AG34" si="279">AF32*M32</f>
        <v>4.3972699999999998</v>
      </c>
      <c r="AH32" s="114">
        <v>0.2117</v>
      </c>
      <c r="AI32" s="29">
        <f t="shared" ref="AI32:AI34" si="280">AL32*(1-AM32)*AH32</f>
        <v>35.254401000000001</v>
      </c>
      <c r="AJ32" s="27">
        <f t="shared" ref="AJ32:AJ34" si="281">IF(AND(AH32&gt;0,AF32&gt;0,AC32&gt;0),((AC32-AF32)*AH32)/((AH32-AF32)*AC32),0)</f>
        <v>0.89219963488969345</v>
      </c>
      <c r="AK32" s="59">
        <f t="shared" si="6"/>
        <v>0.8915518780689744</v>
      </c>
      <c r="AL32" s="11">
        <v>182</v>
      </c>
      <c r="AM32" s="13">
        <v>8.5000000000000006E-2</v>
      </c>
      <c r="AN32" s="14">
        <v>0.21440000000000001</v>
      </c>
      <c r="AO32" s="130">
        <v>0.22070000000000001</v>
      </c>
      <c r="AP32" s="29">
        <f>AL32*(1-AM32)*AN32</f>
        <v>35.704031999999998</v>
      </c>
      <c r="AQ32" s="131">
        <f t="shared" ref="AQ32" si="282">AL32*(1-AM32)*AO32</f>
        <v>36.753171000000002</v>
      </c>
      <c r="AR32" s="18">
        <v>1.6</v>
      </c>
      <c r="AS32" s="18"/>
      <c r="AT32" s="98" t="e">
        <f>AT30+AL32-AS32</f>
        <v>#REF!</v>
      </c>
      <c r="AU32" s="99"/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45" t="s">
        <v>52</v>
      </c>
      <c r="D33" s="33">
        <v>20500</v>
      </c>
      <c r="E33" s="33">
        <v>2</v>
      </c>
      <c r="F33" s="33">
        <v>17368</v>
      </c>
      <c r="G33" s="34">
        <v>0.6</v>
      </c>
      <c r="H33" s="34">
        <v>8.1999999999999993</v>
      </c>
      <c r="I33" s="33">
        <v>18224</v>
      </c>
      <c r="J33" s="34">
        <v>2.2999999999999998</v>
      </c>
      <c r="K33" s="33">
        <v>16660</v>
      </c>
      <c r="L33" s="35">
        <v>6.9000000000000006E-2</v>
      </c>
      <c r="M33" s="36">
        <f>ROUND(K33*(1-L33),0)</f>
        <v>15510</v>
      </c>
      <c r="N33" s="37">
        <v>0.50700000000000001</v>
      </c>
      <c r="O33" s="24">
        <f t="shared" si="271"/>
        <v>7863.57</v>
      </c>
      <c r="P33" s="35">
        <v>0.36699999999999999</v>
      </c>
      <c r="Q33" s="24">
        <f t="shared" si="272"/>
        <v>5692.17</v>
      </c>
      <c r="R33" s="38">
        <v>0.126</v>
      </c>
      <c r="S33" s="134">
        <v>0.23519999999999999</v>
      </c>
      <c r="T33" s="24">
        <f t="shared" si="273"/>
        <v>1954.26</v>
      </c>
      <c r="U33" s="27">
        <v>0.22500000000000001</v>
      </c>
      <c r="V33" s="24">
        <f t="shared" si="274"/>
        <v>3489.75</v>
      </c>
      <c r="W33" s="38">
        <v>0.499</v>
      </c>
      <c r="X33" s="24">
        <f t="shared" si="275"/>
        <v>7739.49</v>
      </c>
      <c r="Y33" s="38">
        <v>0.43</v>
      </c>
      <c r="Z33" s="24">
        <f t="shared" si="276"/>
        <v>6669.3</v>
      </c>
      <c r="AA33" s="146">
        <v>2.5600000000000002E-3</v>
      </c>
      <c r="AB33" s="18">
        <f t="shared" si="61"/>
        <v>39.705600000000004</v>
      </c>
      <c r="AC33" s="39">
        <v>2.6099999999999999E-3</v>
      </c>
      <c r="AD33" s="17">
        <f t="shared" si="278"/>
        <v>40.481099999999998</v>
      </c>
      <c r="AE33" s="26">
        <f>IF(M33&gt;0,(AG33+AP33)/M33,0)</f>
        <v>2.6218369503546099E-3</v>
      </c>
      <c r="AF33" s="39">
        <v>2.9E-4</v>
      </c>
      <c r="AG33" s="36">
        <f t="shared" si="279"/>
        <v>4.4979000000000005</v>
      </c>
      <c r="AH33" s="27">
        <v>0.20849999999999999</v>
      </c>
      <c r="AI33" s="40">
        <f t="shared" si="280"/>
        <v>35.519434499999996</v>
      </c>
      <c r="AJ33" s="27">
        <f t="shared" si="281"/>
        <v>0.89012695515745333</v>
      </c>
      <c r="AK33" s="28">
        <f t="shared" si="6"/>
        <v>0.89060709001950022</v>
      </c>
      <c r="AL33" s="33">
        <v>187</v>
      </c>
      <c r="AM33" s="35">
        <v>8.8999999999999996E-2</v>
      </c>
      <c r="AN33" s="37">
        <v>0.21229999999999999</v>
      </c>
      <c r="AO33" s="132">
        <v>0.21679999999999999</v>
      </c>
      <c r="AP33" s="40">
        <f>AL33*(1-AM33)*AN33</f>
        <v>36.166791099999998</v>
      </c>
      <c r="AQ33" s="133">
        <f t="shared" si="21"/>
        <v>36.933397599999999</v>
      </c>
      <c r="AR33" s="41">
        <v>1.6</v>
      </c>
      <c r="AS33" s="41"/>
      <c r="AT33" s="117" t="e">
        <f>AT32+AL33-AS33</f>
        <v>#REF!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10" t="s">
        <v>48</v>
      </c>
      <c r="D34" s="42">
        <v>17400</v>
      </c>
      <c r="E34" s="42">
        <v>1</v>
      </c>
      <c r="F34" s="42">
        <v>16759</v>
      </c>
      <c r="G34" s="36">
        <v>1</v>
      </c>
      <c r="H34" s="36">
        <v>6.6</v>
      </c>
      <c r="I34" s="42">
        <v>17645</v>
      </c>
      <c r="J34" s="36">
        <v>2.1</v>
      </c>
      <c r="K34" s="42">
        <v>16547</v>
      </c>
      <c r="L34" s="38">
        <v>6.7000000000000004E-2</v>
      </c>
      <c r="M34" s="36">
        <f>ROUND(K34*(1-L34),0)</f>
        <v>15438</v>
      </c>
      <c r="N34" s="27">
        <v>0.629</v>
      </c>
      <c r="O34" s="24">
        <f t="shared" si="271"/>
        <v>9710.5020000000004</v>
      </c>
      <c r="P34" s="38">
        <v>0.35599999999999998</v>
      </c>
      <c r="Q34" s="24">
        <f t="shared" si="272"/>
        <v>5495.9279999999999</v>
      </c>
      <c r="R34" s="38">
        <v>1.4999999999999999E-2</v>
      </c>
      <c r="S34" s="134">
        <v>0.23230000000000001</v>
      </c>
      <c r="T34" s="24">
        <f t="shared" si="273"/>
        <v>231.57</v>
      </c>
      <c r="U34" s="27">
        <v>0.24199999999999999</v>
      </c>
      <c r="V34" s="24">
        <f t="shared" si="274"/>
        <v>3735.9960000000001</v>
      </c>
      <c r="W34" s="38">
        <v>0.48599999999999999</v>
      </c>
      <c r="X34" s="24">
        <f t="shared" si="275"/>
        <v>7502.8679999999995</v>
      </c>
      <c r="Y34" s="38">
        <v>0.42</v>
      </c>
      <c r="Z34" s="24">
        <f t="shared" si="276"/>
        <v>6483.96</v>
      </c>
      <c r="AA34" s="147">
        <v>2.4299999999999999E-3</v>
      </c>
      <c r="AB34" s="148">
        <f t="shared" si="61"/>
        <v>37.514339999999997</v>
      </c>
      <c r="AC34" s="46">
        <v>2.5500000000000002E-3</v>
      </c>
      <c r="AD34" s="17">
        <f t="shared" si="278"/>
        <v>39.366900000000001</v>
      </c>
      <c r="AE34" s="26">
        <f>IF(M34&gt;0,(AG34+AP34)/M34,0)</f>
        <v>2.4295218033424017E-3</v>
      </c>
      <c r="AF34" s="46">
        <v>2.7999999999999998E-4</v>
      </c>
      <c r="AG34" s="36">
        <f t="shared" si="279"/>
        <v>4.3226399999999998</v>
      </c>
      <c r="AH34" s="27">
        <v>0.20860000000000001</v>
      </c>
      <c r="AI34" s="40">
        <f t="shared" si="280"/>
        <v>31.097253599999998</v>
      </c>
      <c r="AJ34" s="27">
        <f t="shared" si="281"/>
        <v>0.89139257853679121</v>
      </c>
      <c r="AK34" s="28">
        <f t="shared" si="6"/>
        <v>0.88586527878981081</v>
      </c>
      <c r="AL34" s="42">
        <v>164</v>
      </c>
      <c r="AM34" s="38">
        <v>9.0999999999999998E-2</v>
      </c>
      <c r="AN34" s="27">
        <v>0.22259999999999999</v>
      </c>
      <c r="AO34" s="134">
        <v>0.21790000000000001</v>
      </c>
      <c r="AP34" s="40">
        <f>AL34*(1-AM34)*AN34</f>
        <v>33.1843176</v>
      </c>
      <c r="AQ34" s="135">
        <f t="shared" si="21"/>
        <v>32.483660399999998</v>
      </c>
      <c r="AR34" s="17">
        <v>1.58</v>
      </c>
      <c r="AS34" s="17"/>
      <c r="AT34" s="117" t="e">
        <f>AT33+AL34-AS34</f>
        <v>#REF!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3">SUM(D32:D34)</f>
        <v>48700</v>
      </c>
      <c r="E35" s="50"/>
      <c r="F35" s="50">
        <f t="shared" ref="F35" si="284">SUM(F32:F34)</f>
        <v>50364</v>
      </c>
      <c r="G35" s="51"/>
      <c r="H35" s="51"/>
      <c r="I35" s="50">
        <f t="shared" ref="I35:K35" si="285">SUM(I32:I34)</f>
        <v>53377</v>
      </c>
      <c r="J35" s="51"/>
      <c r="K35" s="50">
        <f t="shared" si="285"/>
        <v>49564</v>
      </c>
      <c r="L35" s="20">
        <f t="shared" ref="L35" si="286">IF(K35&gt;0,(K32*L32+K33*L33+K34*L34)/K35,0)</f>
        <v>6.9652368654668714E-2</v>
      </c>
      <c r="M35" s="51">
        <f t="shared" ref="M35" si="287">M32+M33+M34</f>
        <v>46111</v>
      </c>
      <c r="N35" s="52">
        <f t="shared" ref="N35" si="288">IF(M35&gt;0,O35/M35,0)</f>
        <v>0.57382381644293123</v>
      </c>
      <c r="O35" s="53">
        <f t="shared" ref="O35" si="289">O32+O33+O34</f>
        <v>26459.59</v>
      </c>
      <c r="P35" s="20">
        <f t="shared" ref="P35" si="290">IF(M35&gt;0,Q35/M35,0)</f>
        <v>0.34029860553880853</v>
      </c>
      <c r="Q35" s="53">
        <f t="shared" ref="Q35" si="291">Q32+Q33+Q34</f>
        <v>15691.509</v>
      </c>
      <c r="R35" s="20">
        <f t="shared" ref="R35" si="292">IF(M35&gt;0,T35/M35,0)</f>
        <v>8.5877578018260292E-2</v>
      </c>
      <c r="S35" s="136"/>
      <c r="T35" s="53">
        <f t="shared" ref="T35" si="293">T32+T33+T34</f>
        <v>3959.9010000000003</v>
      </c>
      <c r="U35" s="20">
        <f t="shared" ref="U35" si="294">IF(M35&gt;0,V35/M35,0)</f>
        <v>0.2329934722734272</v>
      </c>
      <c r="V35" s="53">
        <f t="shared" ref="V35" si="295">V32+V33+V34</f>
        <v>10743.562000000002</v>
      </c>
      <c r="W35" s="20">
        <f t="shared" ref="W35" si="296">IF(M35&gt;0,X35/M35,0)</f>
        <v>0.49135922014269912</v>
      </c>
      <c r="X35" s="53">
        <f t="shared" ref="X35" si="297">X32+X33+X34</f>
        <v>22657.064999999999</v>
      </c>
      <c r="Y35" s="20">
        <f t="shared" ref="Y35" si="298">IF(M35&gt;0,Z35/M35,0)</f>
        <v>0.42336362256294596</v>
      </c>
      <c r="Z35" s="53">
        <f t="shared" ref="Z35" si="299">Z32+Z33+Z34</f>
        <v>19521.72</v>
      </c>
      <c r="AA35" s="152">
        <f t="shared" ref="AA35" si="300">IF(M35&gt;0,AB35/M35,0)</f>
        <v>2.5296293726008979E-3</v>
      </c>
      <c r="AB35" s="55">
        <f t="shared" ref="AB35" si="301">SUM(AB32:AB34)</f>
        <v>116.64374000000001</v>
      </c>
      <c r="AC35" s="54">
        <f t="shared" ref="AC35" si="302">IF(M35&gt;0,AD35/M35,0)</f>
        <v>2.6063537984428878E-3</v>
      </c>
      <c r="AD35" s="55">
        <f t="shared" ref="AD35" si="303">SUM(AD32:AD34)</f>
        <v>120.18158</v>
      </c>
      <c r="AE35" s="54">
        <f t="shared" ref="AE35" si="304">IF(M35&gt;0,(AE32*M32+AE33*M33+AE34*M34)/M35,0)</f>
        <v>2.5649617379800912E-3</v>
      </c>
      <c r="AF35" s="54">
        <f t="shared" ref="AF35" si="305">IF(K35&gt;0,(K32*AF32+K33*AF33+K34*AF34)/K35,0)</f>
        <v>2.8666148817690256E-4</v>
      </c>
      <c r="AG35" s="51">
        <f t="shared" ref="AG35" si="306">SUM(AG32:AG34)</f>
        <v>13.21781</v>
      </c>
      <c r="AH35" s="52">
        <f t="shared" ref="AH35" si="307">IF(K35&gt;0,(K32*AH32+K33*AH33+K34*AH34)/K35,0)</f>
        <v>0.20958944193366152</v>
      </c>
      <c r="AI35" s="57">
        <f t="shared" ref="AI35" si="308">SUM(AI32:AI34)</f>
        <v>101.87108909999999</v>
      </c>
      <c r="AJ35" s="52">
        <f t="shared" ref="AJ35" si="309">IF(AND(AD35&gt;0),((AD32*AJ32+AD33*AJ33+AD34*AJ34)/AD35),0)</f>
        <v>0.8912371274717692</v>
      </c>
      <c r="AK35" s="56">
        <f t="shared" si="6"/>
        <v>0.8894174920840261</v>
      </c>
      <c r="AL35" s="50">
        <f t="shared" ref="AL35" si="310">SUM(AL32:AL34)</f>
        <v>533</v>
      </c>
      <c r="AM35" s="20">
        <f t="shared" ref="AM35" si="311">IF(AL35&gt;0,(AM32*AL32+AM33*AL33+AM34*AL34)/AL35,0)</f>
        <v>8.8249530956848024E-2</v>
      </c>
      <c r="AN35" s="52">
        <f>IF(K35&gt;0,(AN32*K32+AN33*K33+AN34*K34)/K35,0)</f>
        <v>0.21643170446291662</v>
      </c>
      <c r="AO35" s="136">
        <f>IF(L35&gt;0,(AO32*K32+AO33*K33+AO34*K34)/K35,0)</f>
        <v>0.21845430554434669</v>
      </c>
      <c r="AP35" s="57">
        <f t="shared" ref="AP35" si="312">SUM(AP32:AP34)</f>
        <v>105.0551407</v>
      </c>
      <c r="AQ35" s="137">
        <f t="shared" si="52"/>
        <v>106.17022900000001</v>
      </c>
      <c r="AR35" s="55"/>
      <c r="AS35" s="55">
        <f t="shared" ref="AS35" si="313">SUM(AS32:AS34)</f>
        <v>0</v>
      </c>
      <c r="AT35" s="102"/>
      <c r="AU35" s="103" t="e">
        <f>AT34</f>
        <v>#REF!</v>
      </c>
      <c r="AV35" s="50">
        <f t="shared" ref="AV35" si="314"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50</v>
      </c>
      <c r="D36" s="11">
        <v>4154</v>
      </c>
      <c r="E36" s="11">
        <v>0</v>
      </c>
      <c r="F36" s="11">
        <v>12792</v>
      </c>
      <c r="G36" s="12">
        <v>1.1000000000000001</v>
      </c>
      <c r="H36" s="12">
        <v>6.6</v>
      </c>
      <c r="I36" s="11">
        <v>13087</v>
      </c>
      <c r="J36" s="12">
        <v>3.4</v>
      </c>
      <c r="K36" s="11">
        <v>16275</v>
      </c>
      <c r="L36" s="13">
        <v>6.6000000000000003E-2</v>
      </c>
      <c r="M36" s="23">
        <f>ROUND(K36*(1-L36),0)</f>
        <v>15201</v>
      </c>
      <c r="N36" s="14">
        <v>0.69499999999999995</v>
      </c>
      <c r="O36" s="24">
        <f t="shared" ref="O36:O38" si="315">M36*N36</f>
        <v>10564.695</v>
      </c>
      <c r="P36" s="13">
        <v>0.23300000000000001</v>
      </c>
      <c r="Q36" s="24">
        <f t="shared" ref="Q36:Q38" si="316">M36*P36</f>
        <v>3541.8330000000001</v>
      </c>
      <c r="R36" s="15">
        <v>7.1999999999999995E-2</v>
      </c>
      <c r="S36" s="143">
        <v>0.22570000000000001</v>
      </c>
      <c r="T36" s="24">
        <f t="shared" ref="T36:T38" si="317">M36*R36</f>
        <v>1094.472</v>
      </c>
      <c r="U36" s="25">
        <v>0.23599999999999999</v>
      </c>
      <c r="V36" s="24">
        <f t="shared" ref="V36:V38" si="318">M36*U36</f>
        <v>3587.4359999999997</v>
      </c>
      <c r="W36" s="15">
        <v>0.496</v>
      </c>
      <c r="X36" s="24">
        <f t="shared" ref="X36:X38" si="319">M36*W36</f>
        <v>7539.6959999999999</v>
      </c>
      <c r="Y36" s="15">
        <v>0.42</v>
      </c>
      <c r="Z36" s="24">
        <f t="shared" ref="Z36:Z38" si="320">Y36*M36</f>
        <v>6384.42</v>
      </c>
      <c r="AA36" s="145">
        <v>2.4399999999999999E-3</v>
      </c>
      <c r="AB36" s="18">
        <f t="shared" ref="AB36" si="321">M36*AA36</f>
        <v>37.090440000000001</v>
      </c>
      <c r="AC36" s="16">
        <v>2.63E-3</v>
      </c>
      <c r="AD36" s="17">
        <f t="shared" ref="AD36:AD38" si="322">M36*AC36</f>
        <v>39.978630000000003</v>
      </c>
      <c r="AE36" s="26">
        <f>IF(M36&gt;0,(AG36+AP36)/M36,0)</f>
        <v>2.4192528123149794E-3</v>
      </c>
      <c r="AF36" s="16">
        <v>2.7E-4</v>
      </c>
      <c r="AG36" s="23">
        <f t="shared" ref="AG36:AG38" si="323">AF36*M36</f>
        <v>4.1042699999999996</v>
      </c>
      <c r="AH36" s="114">
        <v>0.2099</v>
      </c>
      <c r="AI36" s="29">
        <f t="shared" ref="AI36:AI38" si="324">AL36*(1-AM36)*AH36</f>
        <v>34.494965999999998</v>
      </c>
      <c r="AJ36" s="27">
        <f t="shared" ref="AJ36:AJ38" si="325">IF(AND(AH36&gt;0,AF36&gt;0,AC36&gt;0),((AC36-AF36)*AH36)/((AH36-AF36)*AC36),0)</f>
        <v>0.89849416017974093</v>
      </c>
      <c r="AK36" s="59">
        <f t="shared" si="6"/>
        <v>0.88960350754729389</v>
      </c>
      <c r="AL36" s="11">
        <v>180</v>
      </c>
      <c r="AM36" s="13">
        <v>8.6999999999999994E-2</v>
      </c>
      <c r="AN36" s="14">
        <v>0.1988</v>
      </c>
      <c r="AO36" s="130">
        <v>0.19550000000000001</v>
      </c>
      <c r="AP36" s="29">
        <f>AL36*(1-AM36)*AN36</f>
        <v>32.670791999999999</v>
      </c>
      <c r="AQ36" s="131">
        <f t="shared" ref="AQ36" si="326">AL36*(1-AM36)*AO36</f>
        <v>32.12847</v>
      </c>
      <c r="AR36" s="18">
        <v>1.6</v>
      </c>
      <c r="AS36" s="18">
        <v>1013.68</v>
      </c>
      <c r="AT36" s="98" t="e">
        <f>AT34+AL36-AS36</f>
        <v>#REF!</v>
      </c>
      <c r="AU36" s="99"/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45" t="s">
        <v>52</v>
      </c>
      <c r="D37" s="33">
        <v>20700</v>
      </c>
      <c r="E37" s="33">
        <v>3</v>
      </c>
      <c r="F37" s="33">
        <v>16641</v>
      </c>
      <c r="G37" s="34">
        <v>0.7</v>
      </c>
      <c r="H37" s="34">
        <v>7</v>
      </c>
      <c r="I37" s="33">
        <v>17084</v>
      </c>
      <c r="J37" s="34">
        <v>2.9</v>
      </c>
      <c r="K37" s="33">
        <v>16338</v>
      </c>
      <c r="L37" s="35">
        <v>6.5000000000000002E-2</v>
      </c>
      <c r="M37" s="36">
        <f>ROUND(K37*(1-L37),0)</f>
        <v>15276</v>
      </c>
      <c r="N37" s="37">
        <v>0.56200000000000006</v>
      </c>
      <c r="O37" s="24">
        <f t="shared" si="315"/>
        <v>8585.112000000001</v>
      </c>
      <c r="P37" s="35">
        <v>0.30499999999999999</v>
      </c>
      <c r="Q37" s="24">
        <f t="shared" si="316"/>
        <v>4659.18</v>
      </c>
      <c r="R37" s="38">
        <v>0.13300000000000001</v>
      </c>
      <c r="S37" s="134">
        <v>0.22989999999999999</v>
      </c>
      <c r="T37" s="24">
        <f t="shared" si="317"/>
        <v>2031.7080000000001</v>
      </c>
      <c r="U37" s="27">
        <v>0.24</v>
      </c>
      <c r="V37" s="24">
        <f t="shared" si="318"/>
        <v>3666.24</v>
      </c>
      <c r="W37" s="38">
        <v>0.48399999999999999</v>
      </c>
      <c r="X37" s="24">
        <f t="shared" si="319"/>
        <v>7393.5839999999998</v>
      </c>
      <c r="Y37" s="38">
        <v>0.42</v>
      </c>
      <c r="Z37" s="24">
        <f t="shared" si="320"/>
        <v>6415.92</v>
      </c>
      <c r="AA37" s="146">
        <v>2.5200000000000001E-3</v>
      </c>
      <c r="AB37" s="18">
        <f t="shared" si="61"/>
        <v>38.495519999999999</v>
      </c>
      <c r="AC37" s="39">
        <v>2.6800000000000001E-3</v>
      </c>
      <c r="AD37" s="17">
        <f t="shared" si="322"/>
        <v>40.939680000000003</v>
      </c>
      <c r="AE37" s="26">
        <f>IF(M37&gt;0,(AG37+AP37)/M37,0)</f>
        <v>2.6624314611154751E-3</v>
      </c>
      <c r="AF37" s="39">
        <v>2.7E-4</v>
      </c>
      <c r="AG37" s="36">
        <f t="shared" si="323"/>
        <v>4.1245200000000004</v>
      </c>
      <c r="AH37" s="27">
        <v>0.21529999999999999</v>
      </c>
      <c r="AI37" s="40">
        <f t="shared" si="324"/>
        <v>34.678370999999999</v>
      </c>
      <c r="AJ37" s="27">
        <f t="shared" si="325"/>
        <v>0.90038286917271515</v>
      </c>
      <c r="AK37" s="28">
        <f t="shared" si="6"/>
        <v>0.89965948991935796</v>
      </c>
      <c r="AL37" s="33">
        <v>177</v>
      </c>
      <c r="AM37" s="35">
        <v>0.09</v>
      </c>
      <c r="AN37" s="37">
        <v>0.22689999999999999</v>
      </c>
      <c r="AO37" s="132">
        <v>0.2228</v>
      </c>
      <c r="AP37" s="40">
        <f>AL37*(1-AM37)*AN37</f>
        <v>36.546782999999998</v>
      </c>
      <c r="AQ37" s="133">
        <f t="shared" si="21"/>
        <v>35.886395999999998</v>
      </c>
      <c r="AR37" s="41">
        <v>1.58</v>
      </c>
      <c r="AS37" s="41"/>
      <c r="AT37" s="117" t="e">
        <f>AT36+AL37-AS37</f>
        <v>#REF!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10" t="s">
        <v>48</v>
      </c>
      <c r="D38" s="42">
        <v>20146</v>
      </c>
      <c r="E38" s="42">
        <v>0</v>
      </c>
      <c r="F38" s="42">
        <v>17840</v>
      </c>
      <c r="G38" s="36">
        <v>0.6</v>
      </c>
      <c r="H38" s="36">
        <v>6.5</v>
      </c>
      <c r="I38" s="42">
        <v>19318</v>
      </c>
      <c r="J38" s="36">
        <v>1.6</v>
      </c>
      <c r="K38" s="42">
        <v>14823</v>
      </c>
      <c r="L38" s="38">
        <v>6.2E-2</v>
      </c>
      <c r="M38" s="36">
        <f>ROUND(K38*(1-L38),0)</f>
        <v>13904</v>
      </c>
      <c r="N38" s="27">
        <v>0.72199999999999998</v>
      </c>
      <c r="O38" s="24">
        <f t="shared" si="315"/>
        <v>10038.688</v>
      </c>
      <c r="P38" s="38">
        <v>0.23799999999999999</v>
      </c>
      <c r="Q38" s="24">
        <f t="shared" si="316"/>
        <v>3309.152</v>
      </c>
      <c r="R38" s="38">
        <v>0.04</v>
      </c>
      <c r="S38" s="134">
        <v>0.22450000000000001</v>
      </c>
      <c r="T38" s="24">
        <f t="shared" si="317"/>
        <v>556.16</v>
      </c>
      <c r="U38" s="27">
        <v>0.215</v>
      </c>
      <c r="V38" s="24">
        <f t="shared" si="318"/>
        <v>2989.36</v>
      </c>
      <c r="W38" s="38">
        <v>0.47699999999999998</v>
      </c>
      <c r="X38" s="24">
        <f t="shared" si="319"/>
        <v>6632.2079999999996</v>
      </c>
      <c r="Y38" s="38">
        <v>0.45</v>
      </c>
      <c r="Z38" s="24">
        <f t="shared" si="320"/>
        <v>6256.8</v>
      </c>
      <c r="AA38" s="147">
        <v>2.49E-3</v>
      </c>
      <c r="AB38" s="148">
        <f t="shared" si="61"/>
        <v>34.620960000000004</v>
      </c>
      <c r="AC38" s="46">
        <v>2.66E-3</v>
      </c>
      <c r="AD38" s="17">
        <f t="shared" si="322"/>
        <v>36.984639999999999</v>
      </c>
      <c r="AE38" s="26">
        <f>IF(M38&gt;0,(AG38+AP38)/M38,0)</f>
        <v>2.6153227272727275E-3</v>
      </c>
      <c r="AF38" s="46">
        <v>2.7E-4</v>
      </c>
      <c r="AG38" s="36">
        <f t="shared" si="323"/>
        <v>3.7540800000000001</v>
      </c>
      <c r="AH38" s="27">
        <v>0.20960000000000001</v>
      </c>
      <c r="AI38" s="40">
        <f t="shared" si="324"/>
        <v>30.0700544</v>
      </c>
      <c r="AJ38" s="27">
        <f t="shared" si="325"/>
        <v>0.89965514751863163</v>
      </c>
      <c r="AK38" s="28">
        <f t="shared" si="6"/>
        <v>0.89782875553976316</v>
      </c>
      <c r="AL38" s="42">
        <v>158</v>
      </c>
      <c r="AM38" s="38">
        <v>9.1999999999999998E-2</v>
      </c>
      <c r="AN38" s="27">
        <v>0.2273</v>
      </c>
      <c r="AO38" s="134">
        <v>0.22070000000000001</v>
      </c>
      <c r="AP38" s="40">
        <f>AL38*(1-AM38)*AN38</f>
        <v>32.609367200000001</v>
      </c>
      <c r="AQ38" s="135">
        <f t="shared" si="21"/>
        <v>31.662504800000001</v>
      </c>
      <c r="AR38" s="17">
        <v>1.65</v>
      </c>
      <c r="AS38" s="17"/>
      <c r="AT38" s="117" t="e">
        <f>AT37+AL38-AS38</f>
        <v>#REF!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7">SUM(D36:D38)</f>
        <v>45000</v>
      </c>
      <c r="E39" s="50"/>
      <c r="F39" s="50">
        <f t="shared" ref="F39" si="328">SUM(F36:F38)</f>
        <v>47273</v>
      </c>
      <c r="G39" s="51"/>
      <c r="H39" s="51"/>
      <c r="I39" s="50">
        <f t="shared" ref="I39:K39" si="329">SUM(I36:I38)</f>
        <v>49489</v>
      </c>
      <c r="J39" s="51"/>
      <c r="K39" s="50">
        <f t="shared" si="329"/>
        <v>47436</v>
      </c>
      <c r="L39" s="20">
        <f t="shared" ref="L39" si="330">IF(K39&gt;0,(K36*L36+K37*L37+K38*L38)/K39,0)</f>
        <v>6.4405641285099915E-2</v>
      </c>
      <c r="M39" s="51">
        <f t="shared" ref="M39" si="331">M36+M37+M38</f>
        <v>44381</v>
      </c>
      <c r="N39" s="52">
        <f t="shared" ref="N39" si="332">IF(M39&gt;0,O39/M39,0)</f>
        <v>0.65767997566526226</v>
      </c>
      <c r="O39" s="53">
        <f t="shared" ref="O39" si="333">O36+O37+O38</f>
        <v>29188.495000000003</v>
      </c>
      <c r="P39" s="20">
        <f t="shared" ref="P39" si="334">IF(M39&gt;0,Q39/M39,0)</f>
        <v>0.25934893310200313</v>
      </c>
      <c r="Q39" s="53">
        <f t="shared" ref="Q39" si="335">Q36+Q37+Q38</f>
        <v>11510.165000000001</v>
      </c>
      <c r="R39" s="20">
        <f t="shared" ref="R39" si="336">IF(M39&gt;0,T39/M39,0)</f>
        <v>8.2971091232734731E-2</v>
      </c>
      <c r="S39" s="136"/>
      <c r="T39" s="53">
        <f t="shared" ref="T39" si="337">T36+T37+T38</f>
        <v>3682.34</v>
      </c>
      <c r="U39" s="20">
        <f t="shared" ref="U39" si="338">IF(M39&gt;0,V39/M39,0)</f>
        <v>0.2307977738221311</v>
      </c>
      <c r="V39" s="53">
        <f t="shared" ref="V39" si="339">V36+V37+V38</f>
        <v>10243.036</v>
      </c>
      <c r="W39" s="20">
        <f t="shared" ref="W39" si="340">IF(M39&gt;0,X39/M39,0)</f>
        <v>0.48591712669836185</v>
      </c>
      <c r="X39" s="53">
        <f t="shared" ref="X39" si="341">X36+X37+X38</f>
        <v>21565.487999999998</v>
      </c>
      <c r="Y39" s="20">
        <f t="shared" ref="Y39" si="342">IF(M39&gt;0,Z39/M39,0)</f>
        <v>0.42939861652508954</v>
      </c>
      <c r="Z39" s="53">
        <f t="shared" ref="Z39" si="343">Z36+Z37+Z38</f>
        <v>19057.14</v>
      </c>
      <c r="AA39" s="152">
        <f t="shared" ref="AA39" si="344">IF(M39&gt;0,AB39/M39,0)</f>
        <v>2.4832004686690251E-3</v>
      </c>
      <c r="AB39" s="55">
        <f t="shared" ref="AB39" si="345">SUM(AB36:AB38)</f>
        <v>110.20692</v>
      </c>
      <c r="AC39" s="54">
        <f t="shared" ref="AC39" si="346">IF(M39&gt;0,AD39/M39,0)</f>
        <v>2.6566086838962621E-3</v>
      </c>
      <c r="AD39" s="55">
        <f t="shared" ref="AD39" si="347">SUM(AD36:AD38)</f>
        <v>117.90295</v>
      </c>
      <c r="AE39" s="54">
        <f t="shared" ref="AE39" si="348">IF(M39&gt;0,(AE36*M36+AE37*M37+AE38*M38)/M39,0)</f>
        <v>2.5643814289898828E-3</v>
      </c>
      <c r="AF39" s="54">
        <f t="shared" ref="AF39" si="349">IF(K39&gt;0,(K36*AF36+K37*AF37+K38*AF38)/K39,0)</f>
        <v>2.7000000000000006E-4</v>
      </c>
      <c r="AG39" s="51">
        <f t="shared" ref="AG39" si="350">SUM(AG36:AG38)</f>
        <v>11.98287</v>
      </c>
      <c r="AH39" s="52">
        <f t="shared" ref="AH39" si="351">IF(K39&gt;0,(K36*AH36+K37*AH37+K38*AH38)/K39,0)</f>
        <v>0.21166613331646852</v>
      </c>
      <c r="AI39" s="57">
        <f t="shared" ref="AI39" si="352">SUM(AI36:AI38)</f>
        <v>99.243391400000007</v>
      </c>
      <c r="AJ39" s="52">
        <f t="shared" ref="AJ39" si="353">IF(AND(AD39&gt;0),((AD36*AJ36+AD37*AJ37+AD38*AJ38)/AD39),0)</f>
        <v>0.89951416723265121</v>
      </c>
      <c r="AK39" s="56">
        <f t="shared" si="6"/>
        <v>0.89582410152938718</v>
      </c>
      <c r="AL39" s="50">
        <f t="shared" ref="AL39" si="354">SUM(AL36:AL38)</f>
        <v>515</v>
      </c>
      <c r="AM39" s="20">
        <f t="shared" ref="AM39" si="355">IF(AL39&gt;0,(AM36*AL36+AM37*AL37+AM38*AL38)/AL39,0)</f>
        <v>8.956504854368931E-2</v>
      </c>
      <c r="AN39" s="52">
        <f>IF(K39&gt;0,(AN36*K36+AN37*K37+AN38*K38)/K39,0)</f>
        <v>0.217384056412851</v>
      </c>
      <c r="AO39" s="136">
        <f>IF(L39&gt;0,(AO36*K36+AO37*K37+AO38*K38)/K39,0)</f>
        <v>0.21277732102200861</v>
      </c>
      <c r="AP39" s="57">
        <f t="shared" ref="AP39" si="356">SUM(AP36:AP38)</f>
        <v>101.82694219999999</v>
      </c>
      <c r="AQ39" s="137">
        <f t="shared" si="52"/>
        <v>99.677370800000006</v>
      </c>
      <c r="AR39" s="55"/>
      <c r="AS39" s="55">
        <f t="shared" ref="AS39" si="357">SUM(AS36:AS38)</f>
        <v>1013.68</v>
      </c>
      <c r="AT39" s="102"/>
      <c r="AU39" s="103" t="e">
        <f>AT38</f>
        <v>#REF!</v>
      </c>
      <c r="AV39" s="50">
        <f t="shared" ref="AV39" si="358"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10" t="s">
        <v>50</v>
      </c>
      <c r="D40" s="11">
        <v>4900</v>
      </c>
      <c r="E40" s="11">
        <v>2</v>
      </c>
      <c r="F40" s="11">
        <v>11328</v>
      </c>
      <c r="G40" s="12">
        <v>0.5</v>
      </c>
      <c r="H40" s="12">
        <v>7.1</v>
      </c>
      <c r="I40" s="11">
        <v>11369</v>
      </c>
      <c r="J40" s="12">
        <v>3.4</v>
      </c>
      <c r="K40" s="11">
        <v>14859</v>
      </c>
      <c r="L40" s="13">
        <v>6.4000000000000001E-2</v>
      </c>
      <c r="M40" s="23">
        <f>ROUND(K40*(1-L40),0)</f>
        <v>13908</v>
      </c>
      <c r="N40" s="14">
        <v>0.77700000000000002</v>
      </c>
      <c r="O40" s="24">
        <f t="shared" ref="O40:O42" si="359">M40*N40</f>
        <v>10806.516</v>
      </c>
      <c r="P40" s="13">
        <v>0.16800000000000001</v>
      </c>
      <c r="Q40" s="24">
        <f t="shared" ref="Q40:Q42" si="360">M40*P40</f>
        <v>2336.5440000000003</v>
      </c>
      <c r="R40" s="15">
        <v>5.5E-2</v>
      </c>
      <c r="S40" s="143">
        <v>0.25380000000000003</v>
      </c>
      <c r="T40" s="24">
        <f t="shared" ref="T40:T42" si="361">M40*R40</f>
        <v>764.94</v>
      </c>
      <c r="U40" s="25">
        <v>0.24399999999999999</v>
      </c>
      <c r="V40" s="24">
        <f t="shared" ref="V40:V42" si="362">M40*U40</f>
        <v>3393.5520000000001</v>
      </c>
      <c r="W40" s="15">
        <v>0.47299999999999998</v>
      </c>
      <c r="X40" s="24">
        <f t="shared" ref="X40:X42" si="363">M40*W40</f>
        <v>6578.4839999999995</v>
      </c>
      <c r="Y40" s="15">
        <v>0.42</v>
      </c>
      <c r="Z40" s="24">
        <f t="shared" ref="Z40:Z42" si="364">Y40*M40</f>
        <v>5841.36</v>
      </c>
      <c r="AA40" s="145">
        <v>2.7499999999999998E-3</v>
      </c>
      <c r="AB40" s="18">
        <f t="shared" ref="AB40" si="365">M40*AA40</f>
        <v>38.247</v>
      </c>
      <c r="AC40" s="16">
        <v>2.9199999999999999E-3</v>
      </c>
      <c r="AD40" s="17">
        <f t="shared" ref="AD40:AD42" si="366">M40*AC40</f>
        <v>40.611359999999998</v>
      </c>
      <c r="AE40" s="26">
        <f>IF(M40&gt;0,(AG40+AP40)/M40,0)</f>
        <v>2.4277987057808453E-3</v>
      </c>
      <c r="AF40" s="16">
        <v>2.7999999999999998E-4</v>
      </c>
      <c r="AG40" s="23">
        <f t="shared" ref="AG40:AG42" si="367">AF40*M40</f>
        <v>3.8942399999999995</v>
      </c>
      <c r="AH40" s="114">
        <v>0.20930000000000001</v>
      </c>
      <c r="AI40" s="29">
        <f t="shared" ref="AI40:AI42" si="368">AL40*(1-AM40)*AH40</f>
        <v>30.483289200000002</v>
      </c>
      <c r="AJ40" s="27">
        <f t="shared" ref="AJ40:AJ42" si="369">IF(AND(AH40&gt;0,AF40&gt;0,AC40&gt;0),((AC40-AF40)*AH40)/((AH40-AF40)*AC40),0)</f>
        <v>0.90532072043967737</v>
      </c>
      <c r="AK40" s="59">
        <f t="shared" si="6"/>
        <v>0.88587857694656269</v>
      </c>
      <c r="AL40" s="11">
        <v>159</v>
      </c>
      <c r="AM40" s="13">
        <v>8.4000000000000005E-2</v>
      </c>
      <c r="AN40" s="14">
        <v>0.2051</v>
      </c>
      <c r="AO40" s="130">
        <v>0.20930000000000001</v>
      </c>
      <c r="AP40" s="29">
        <f>AL40*(1-AM40)*AN40</f>
        <v>29.871584400000003</v>
      </c>
      <c r="AQ40" s="131">
        <f t="shared" ref="AQ40" si="370">AL40*(1-AM40)*AO40</f>
        <v>30.483289200000002</v>
      </c>
      <c r="AR40" s="18">
        <v>1.6</v>
      </c>
      <c r="AS40" s="18">
        <v>717.46</v>
      </c>
      <c r="AT40" s="98" t="e">
        <f>AT38+AL40-AS40</f>
        <v>#REF!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10" t="s">
        <v>52</v>
      </c>
      <c r="D41" s="33">
        <v>19900</v>
      </c>
      <c r="E41" s="33">
        <v>3</v>
      </c>
      <c r="F41" s="33">
        <v>15929</v>
      </c>
      <c r="G41" s="34">
        <v>0.7</v>
      </c>
      <c r="H41" s="34">
        <v>6.6</v>
      </c>
      <c r="I41" s="33">
        <v>16450</v>
      </c>
      <c r="J41" s="34">
        <v>2.7</v>
      </c>
      <c r="K41" s="33">
        <v>15236</v>
      </c>
      <c r="L41" s="35">
        <v>0.06</v>
      </c>
      <c r="M41" s="36">
        <f>ROUND(K41*(1-L41),0)</f>
        <v>14322</v>
      </c>
      <c r="N41" s="37">
        <v>0.68200000000000005</v>
      </c>
      <c r="O41" s="24">
        <f t="shared" si="359"/>
        <v>9767.6040000000012</v>
      </c>
      <c r="P41" s="35">
        <v>0.27500000000000002</v>
      </c>
      <c r="Q41" s="24">
        <f t="shared" si="360"/>
        <v>3938.55</v>
      </c>
      <c r="R41" s="38">
        <v>4.2999999999999997E-2</v>
      </c>
      <c r="S41" s="134">
        <v>0.22</v>
      </c>
      <c r="T41" s="24">
        <f t="shared" si="361"/>
        <v>615.846</v>
      </c>
      <c r="U41" s="27">
        <v>0.24299999999999999</v>
      </c>
      <c r="V41" s="24">
        <f t="shared" si="362"/>
        <v>3480.2460000000001</v>
      </c>
      <c r="W41" s="38">
        <v>0.45800000000000002</v>
      </c>
      <c r="X41" s="24">
        <f t="shared" si="363"/>
        <v>6559.4760000000006</v>
      </c>
      <c r="Y41" s="38">
        <v>0.42</v>
      </c>
      <c r="Z41" s="24">
        <f t="shared" si="364"/>
        <v>6015.24</v>
      </c>
      <c r="AA41" s="146">
        <v>2.65E-3</v>
      </c>
      <c r="AB41" s="18">
        <f t="shared" si="61"/>
        <v>37.953299999999999</v>
      </c>
      <c r="AC41" s="39">
        <v>2.9299999999999999E-3</v>
      </c>
      <c r="AD41" s="17">
        <f t="shared" si="366"/>
        <v>41.963459999999998</v>
      </c>
      <c r="AE41" s="26">
        <f>IF(M41&gt;0,(AG41+AP41)/M41,0)</f>
        <v>1.9619957687473815E-3</v>
      </c>
      <c r="AF41" s="39">
        <v>2.7999999999999998E-4</v>
      </c>
      <c r="AG41" s="36">
        <f t="shared" si="367"/>
        <v>4.0101599999999999</v>
      </c>
      <c r="AH41" s="27">
        <v>0.2281</v>
      </c>
      <c r="AI41" s="40">
        <f t="shared" si="368"/>
        <v>23.352421799999998</v>
      </c>
      <c r="AJ41" s="27">
        <f t="shared" si="369"/>
        <v>0.90554844957233771</v>
      </c>
      <c r="AK41" s="28">
        <f t="shared" si="6"/>
        <v>0.85830953618310579</v>
      </c>
      <c r="AL41" s="33">
        <v>113</v>
      </c>
      <c r="AM41" s="35">
        <v>9.4E-2</v>
      </c>
      <c r="AN41" s="37">
        <v>0.23530000000000001</v>
      </c>
      <c r="AO41" s="132">
        <v>0.23139999999999999</v>
      </c>
      <c r="AP41" s="40">
        <f>AL41*(1-AM41)*AN41</f>
        <v>24.0895434</v>
      </c>
      <c r="AQ41" s="133">
        <f t="shared" si="21"/>
        <v>23.690269199999999</v>
      </c>
      <c r="AR41" s="41">
        <v>1.6</v>
      </c>
      <c r="AS41" s="41"/>
      <c r="AT41" s="117" t="e">
        <f>AT40+AL41-AS41</f>
        <v>#REF!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45" t="s">
        <v>63</v>
      </c>
      <c r="D42" s="42">
        <v>21200</v>
      </c>
      <c r="E42" s="42">
        <v>1</v>
      </c>
      <c r="F42" s="42">
        <v>18747</v>
      </c>
      <c r="G42" s="36">
        <v>0.9</v>
      </c>
      <c r="H42" s="36">
        <v>6.5</v>
      </c>
      <c r="I42" s="42">
        <v>19609</v>
      </c>
      <c r="J42" s="36">
        <v>1.8</v>
      </c>
      <c r="K42" s="42">
        <v>16949</v>
      </c>
      <c r="L42" s="38">
        <v>6.6000000000000003E-2</v>
      </c>
      <c r="M42" s="36">
        <f>ROUND(K42*(1-L42),0)</f>
        <v>15830</v>
      </c>
      <c r="N42" s="27">
        <v>0.72399999999999998</v>
      </c>
      <c r="O42" s="24">
        <f t="shared" si="359"/>
        <v>11460.92</v>
      </c>
      <c r="P42" s="38">
        <v>0.22</v>
      </c>
      <c r="Q42" s="24">
        <f t="shared" si="360"/>
        <v>3482.6</v>
      </c>
      <c r="R42" s="38">
        <v>5.6000000000000001E-2</v>
      </c>
      <c r="S42" s="134">
        <v>0.21390000000000001</v>
      </c>
      <c r="T42" s="24">
        <f t="shared" si="361"/>
        <v>886.48</v>
      </c>
      <c r="U42" s="27">
        <v>0.23599999999999999</v>
      </c>
      <c r="V42" s="24">
        <f t="shared" si="362"/>
        <v>3735.8799999999997</v>
      </c>
      <c r="W42" s="38">
        <v>0.497</v>
      </c>
      <c r="X42" s="24">
        <f t="shared" si="363"/>
        <v>7867.51</v>
      </c>
      <c r="Y42" s="38">
        <v>0.44</v>
      </c>
      <c r="Z42" s="24">
        <f t="shared" si="364"/>
        <v>6965.2</v>
      </c>
      <c r="AA42" s="147">
        <v>2.6700000000000001E-3</v>
      </c>
      <c r="AB42" s="148">
        <f t="shared" si="61"/>
        <v>42.266100000000002</v>
      </c>
      <c r="AC42" s="46">
        <v>3.1700000000000001E-3</v>
      </c>
      <c r="AD42" s="17">
        <f t="shared" si="366"/>
        <v>50.181100000000001</v>
      </c>
      <c r="AE42" s="26">
        <f>IF(M42&gt;0,(AG42+AP42)/M42,0)</f>
        <v>3.0548652432090964E-3</v>
      </c>
      <c r="AF42" s="46">
        <v>2.4000000000000001E-4</v>
      </c>
      <c r="AG42" s="36">
        <f t="shared" si="367"/>
        <v>3.7991999999999999</v>
      </c>
      <c r="AH42" s="27">
        <v>0.20649999999999999</v>
      </c>
      <c r="AI42" s="40">
        <f t="shared" si="368"/>
        <v>41.243831999999998</v>
      </c>
      <c r="AJ42" s="27">
        <f t="shared" si="369"/>
        <v>0.92536570638693416</v>
      </c>
      <c r="AK42" s="28">
        <f t="shared" si="6"/>
        <v>0.92242910025198155</v>
      </c>
      <c r="AL42" s="42">
        <v>219</v>
      </c>
      <c r="AM42" s="38">
        <v>8.7999999999999995E-2</v>
      </c>
      <c r="AN42" s="27">
        <v>0.22309999999999999</v>
      </c>
      <c r="AO42" s="134">
        <v>0.22159999999999999</v>
      </c>
      <c r="AP42" s="40">
        <f>AL42*(1-AM42)*AN42</f>
        <v>44.559316799999998</v>
      </c>
      <c r="AQ42" s="135">
        <f t="shared" si="21"/>
        <v>44.259724800000001</v>
      </c>
      <c r="AR42" s="17">
        <v>1.65</v>
      </c>
      <c r="AS42" s="17"/>
      <c r="AT42" s="117" t="e">
        <f>AT41+AL42-AS42</f>
        <v>#REF!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1">SUM(D40:D42)</f>
        <v>46000</v>
      </c>
      <c r="E43" s="50"/>
      <c r="F43" s="50">
        <f t="shared" ref="F43" si="372">SUM(F40:F42)</f>
        <v>46004</v>
      </c>
      <c r="G43" s="51"/>
      <c r="H43" s="51"/>
      <c r="I43" s="50">
        <f t="shared" ref="I43:K43" si="373">SUM(I40:I42)</f>
        <v>47428</v>
      </c>
      <c r="J43" s="51"/>
      <c r="K43" s="50">
        <f t="shared" si="373"/>
        <v>47044</v>
      </c>
      <c r="L43" s="20">
        <f t="shared" ref="L43" si="374">IF(K43&gt;0,(K40*L40+K41*L41+K42*L42)/K43,0)</f>
        <v>6.3425091403792197E-2</v>
      </c>
      <c r="M43" s="51">
        <f t="shared" ref="M43" si="375">M40+M41+M42</f>
        <v>44060</v>
      </c>
      <c r="N43" s="52">
        <f t="shared" ref="N43" si="376">IF(M43&gt;0,O43/M43,0)</f>
        <v>0.72707762142532917</v>
      </c>
      <c r="O43" s="53">
        <f t="shared" ref="O43" si="377">O40+O41+O42</f>
        <v>32035.040000000001</v>
      </c>
      <c r="P43" s="20">
        <f t="shared" ref="P43" si="378">IF(M43&gt;0,Q43/M43,0)</f>
        <v>0.22146377666817979</v>
      </c>
      <c r="Q43" s="53">
        <f t="shared" ref="Q43" si="379">Q40+Q41+Q42</f>
        <v>9757.6940000000013</v>
      </c>
      <c r="R43" s="20">
        <f t="shared" ref="R43" si="380">IF(M43&gt;0,T43/M43,0)</f>
        <v>5.1458601906491153E-2</v>
      </c>
      <c r="S43" s="136"/>
      <c r="T43" s="53">
        <f t="shared" ref="T43" si="381">T40+T41+T42</f>
        <v>2267.2660000000001</v>
      </c>
      <c r="U43" s="20">
        <f t="shared" ref="U43" si="382">IF(M43&gt;0,V43/M43,0)</f>
        <v>0.24080068088969586</v>
      </c>
      <c r="V43" s="53">
        <f t="shared" ref="V43" si="383">V40+V41+V42</f>
        <v>10609.678</v>
      </c>
      <c r="W43" s="20">
        <f t="shared" ref="W43" si="384">IF(M43&gt;0,X43/M43,0)</f>
        <v>0.47674693599636864</v>
      </c>
      <c r="X43" s="53">
        <f t="shared" ref="X43" si="385">X40+X41+X42</f>
        <v>21005.47</v>
      </c>
      <c r="Y43" s="20">
        <f t="shared" ref="Y43" si="386">IF(M43&gt;0,Z43/M43,0)</f>
        <v>0.42718565592374036</v>
      </c>
      <c r="Z43" s="53">
        <f t="shared" ref="Z43" si="387">Z40+Z41+Z42</f>
        <v>18821.8</v>
      </c>
      <c r="AA43" s="152">
        <f t="shared" ref="AA43" si="388">IF(M43&gt;0,AB43/M43,0)</f>
        <v>2.6887517022242393E-3</v>
      </c>
      <c r="AB43" s="55">
        <f t="shared" ref="AB43" si="389">SUM(AB40:AB42)</f>
        <v>118.46639999999999</v>
      </c>
      <c r="AC43" s="54">
        <f t="shared" ref="AC43" si="390">IF(M43&gt;0,AD43/M43,0)</f>
        <v>3.0130712664548343E-3</v>
      </c>
      <c r="AD43" s="55">
        <f t="shared" ref="AD43" si="391">SUM(AD40:AD42)</f>
        <v>132.75592</v>
      </c>
      <c r="AE43" s="54">
        <f t="shared" ref="AE43" si="392">IF(M43&gt;0,(AE40*M40+AE41*M41+AE42*M42)/M43,0)</f>
        <v>2.5016805401724919E-3</v>
      </c>
      <c r="AF43" s="54">
        <f t="shared" ref="AF43" si="393">IF(K43&gt;0,(K40*AF40+K41*AF41+K42*AF42)/K43,0)</f>
        <v>2.6558881047529975E-4</v>
      </c>
      <c r="AG43" s="51">
        <f t="shared" ref="AG43" si="394">SUM(AG40:AG42)</f>
        <v>11.703599999999998</v>
      </c>
      <c r="AH43" s="52">
        <f t="shared" ref="AH43" si="395">IF(K43&gt;0,(K40*AH40+K41*AH41+K42*AH42)/K43,0)</f>
        <v>0.21437991667375222</v>
      </c>
      <c r="AI43" s="57">
        <f t="shared" ref="AI43" si="396">SUM(AI40:AI42)</f>
        <v>95.079543000000001</v>
      </c>
      <c r="AJ43" s="52">
        <f t="shared" ref="AJ43" si="397">IF(AND(AD43&gt;0),((AD40*AJ40+AD41*AJ41+AD42*AJ42)/AD43),0)</f>
        <v>0.91296961283307954</v>
      </c>
      <c r="AK43" s="56">
        <f t="shared" si="6"/>
        <v>0.89490952966765747</v>
      </c>
      <c r="AL43" s="50">
        <f t="shared" ref="AL43" si="398">SUM(AL40:AL42)</f>
        <v>491</v>
      </c>
      <c r="AM43" s="20">
        <f t="shared" ref="AM43" si="399">IF(AL43&gt;0,(AM40*AL40+AM41*AL41+AM42*AL42)/AL43,0)</f>
        <v>8.8085539714867614E-2</v>
      </c>
      <c r="AN43" s="52">
        <f>IF(K43&gt;0,(AN40*K40+AN41*K41+AN42*K42)/K43,0)</f>
        <v>0.22136581923305843</v>
      </c>
      <c r="AO43" s="136">
        <f>IF(L43&gt;0,(AO40*K40+AO41*K41+AO42*K42)/K43,0)</f>
        <v>0.22088890187909194</v>
      </c>
      <c r="AP43" s="57">
        <f t="shared" ref="AP43" si="400">SUM(AP40:AP42)</f>
        <v>98.52044459999999</v>
      </c>
      <c r="AQ43" s="137">
        <f t="shared" si="52"/>
        <v>98.433283200000005</v>
      </c>
      <c r="AR43" s="55"/>
      <c r="AS43" s="55">
        <f t="shared" ref="AS43" si="401">SUM(AS40:AS42)</f>
        <v>717.46</v>
      </c>
      <c r="AT43" s="102"/>
      <c r="AU43" s="103" t="e">
        <f>AT42</f>
        <v>#REF!</v>
      </c>
      <c r="AV43" s="50">
        <f t="shared" ref="AV43" si="402"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10" t="s">
        <v>50</v>
      </c>
      <c r="D44" s="11">
        <v>3900</v>
      </c>
      <c r="E44" s="155">
        <v>2</v>
      </c>
      <c r="F44" s="11">
        <v>10453</v>
      </c>
      <c r="G44" s="12">
        <v>1.2</v>
      </c>
      <c r="H44" s="12">
        <v>8.9</v>
      </c>
      <c r="I44" s="11">
        <v>10767</v>
      </c>
      <c r="J44" s="12">
        <v>5.3</v>
      </c>
      <c r="K44" s="11">
        <v>16667</v>
      </c>
      <c r="L44" s="13">
        <v>6.9000000000000006E-2</v>
      </c>
      <c r="M44" s="23">
        <f>ROUND(K44*(1-L44),0)</f>
        <v>15517</v>
      </c>
      <c r="N44" s="14">
        <v>0.67100000000000004</v>
      </c>
      <c r="O44" s="24">
        <f t="shared" ref="O44:O46" si="403">M44*N44</f>
        <v>10411.907000000001</v>
      </c>
      <c r="P44" s="13">
        <v>0.23200000000000001</v>
      </c>
      <c r="Q44" s="24">
        <f t="shared" ref="Q44:Q46" si="404">M44*P44</f>
        <v>3599.944</v>
      </c>
      <c r="R44" s="15">
        <v>9.7000000000000003E-2</v>
      </c>
      <c r="S44" s="143">
        <v>0.2155</v>
      </c>
      <c r="T44" s="24">
        <f t="shared" ref="T44:T46" si="405">M44*R44</f>
        <v>1505.1490000000001</v>
      </c>
      <c r="U44" s="25">
        <v>0.23300000000000001</v>
      </c>
      <c r="V44" s="24">
        <f t="shared" ref="V44:V46" si="406">M44*U44</f>
        <v>3615.4610000000002</v>
      </c>
      <c r="W44" s="15">
        <v>0.49399999999999999</v>
      </c>
      <c r="X44" s="24">
        <f t="shared" ref="X44:X46" si="407">M44*W44</f>
        <v>7665.3980000000001</v>
      </c>
      <c r="Y44" s="15">
        <v>0.43</v>
      </c>
      <c r="Z44" s="24">
        <f t="shared" ref="Z44:Z46" si="408">Y44*M44</f>
        <v>6672.3099999999995</v>
      </c>
      <c r="AA44" s="145">
        <v>2.7299999999999998E-3</v>
      </c>
      <c r="AB44" s="18">
        <f t="shared" ref="AB44" si="409">M44*AA44</f>
        <v>42.361409999999999</v>
      </c>
      <c r="AC44" s="16">
        <v>2.99E-3</v>
      </c>
      <c r="AD44" s="17">
        <f t="shared" ref="AD44:AD46" si="410">M44*AC44</f>
        <v>46.395830000000004</v>
      </c>
      <c r="AE44" s="26">
        <f>IF(M44&gt;0,(AG44+AP44)/M44,0)</f>
        <v>2.7298875555841983E-3</v>
      </c>
      <c r="AF44" s="16">
        <v>2.7999999999999998E-4</v>
      </c>
      <c r="AG44" s="23">
        <f t="shared" ref="AG44:AG46" si="411">AF44*M44</f>
        <v>4.34476</v>
      </c>
      <c r="AH44" s="114">
        <v>0.20910000000000001</v>
      </c>
      <c r="AI44" s="29">
        <f t="shared" ref="AI44:AI46" si="412">AL44*(1-AM44)*AH44</f>
        <v>38.605714800000001</v>
      </c>
      <c r="AJ44" s="27">
        <f t="shared" ref="AJ44:AJ46" si="413">IF(AND(AH44&gt;0,AF44&gt;0,AC44&gt;0),((AC44-AF44)*AH44)/((AH44-AF44)*AC44),0)</f>
        <v>0.90756981657403502</v>
      </c>
      <c r="AK44" s="59">
        <f t="shared" si="6"/>
        <v>0.89865373714160235</v>
      </c>
      <c r="AL44" s="11">
        <v>202</v>
      </c>
      <c r="AM44" s="13">
        <v>8.5999999999999993E-2</v>
      </c>
      <c r="AN44" s="14">
        <v>0.2059</v>
      </c>
      <c r="AO44" s="130">
        <v>0.21160000000000001</v>
      </c>
      <c r="AP44" s="29">
        <f>AL44*(1-AM44)*AN44</f>
        <v>38.014905200000001</v>
      </c>
      <c r="AQ44" s="131">
        <f t="shared" ref="AQ44" si="414">AL44*(1-AM44)*AO44</f>
        <v>39.067284800000003</v>
      </c>
      <c r="AR44" s="18">
        <v>1.7</v>
      </c>
      <c r="AS44" s="18">
        <v>1266.72</v>
      </c>
      <c r="AT44" s="98" t="e">
        <f>AT42+AL44-AS44</f>
        <v>#REF!</v>
      </c>
      <c r="AU44" s="99"/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10" t="s">
        <v>52</v>
      </c>
      <c r="D45" s="33">
        <v>22500</v>
      </c>
      <c r="E45" s="42">
        <v>2</v>
      </c>
      <c r="F45" s="33">
        <v>17813</v>
      </c>
      <c r="G45" s="34">
        <v>0.9</v>
      </c>
      <c r="H45" s="34">
        <v>7.3</v>
      </c>
      <c r="I45" s="33">
        <v>18472</v>
      </c>
      <c r="J45" s="34">
        <v>4.4000000000000004</v>
      </c>
      <c r="K45" s="33">
        <v>16868</v>
      </c>
      <c r="L45" s="35">
        <v>7.0999999999999994E-2</v>
      </c>
      <c r="M45" s="36">
        <f>ROUND(K45*(1-L45),0)</f>
        <v>15670</v>
      </c>
      <c r="N45" s="37">
        <v>0.72699999999999998</v>
      </c>
      <c r="O45" s="24">
        <f t="shared" si="403"/>
        <v>11392.09</v>
      </c>
      <c r="P45" s="35">
        <v>0.23899999999999999</v>
      </c>
      <c r="Q45" s="24">
        <f t="shared" si="404"/>
        <v>3745.1299999999997</v>
      </c>
      <c r="R45" s="38">
        <v>3.4000000000000002E-2</v>
      </c>
      <c r="S45" s="134">
        <v>0.21690000000000001</v>
      </c>
      <c r="T45" s="24">
        <f t="shared" si="405"/>
        <v>532.78000000000009</v>
      </c>
      <c r="U45" s="27">
        <v>0.23300000000000001</v>
      </c>
      <c r="V45" s="24">
        <f t="shared" si="406"/>
        <v>3651.11</v>
      </c>
      <c r="W45" s="38">
        <v>0.501</v>
      </c>
      <c r="X45" s="24">
        <f t="shared" si="407"/>
        <v>7850.67</v>
      </c>
      <c r="Y45" s="38">
        <v>0.42</v>
      </c>
      <c r="Z45" s="24">
        <f t="shared" si="408"/>
        <v>6581.4</v>
      </c>
      <c r="AA45" s="146">
        <v>2.7499999999999998E-3</v>
      </c>
      <c r="AB45" s="18">
        <f t="shared" si="61"/>
        <v>43.092499999999994</v>
      </c>
      <c r="AC45" s="39">
        <v>2.8999999999999998E-3</v>
      </c>
      <c r="AD45" s="17">
        <f t="shared" si="410"/>
        <v>45.442999999999998</v>
      </c>
      <c r="AE45" s="26">
        <f>IF(M45&gt;0,(AG45+AP45)/M45,0)</f>
        <v>2.8505156349712827E-3</v>
      </c>
      <c r="AF45" s="39">
        <v>2.7999999999999998E-4</v>
      </c>
      <c r="AG45" s="36">
        <f t="shared" si="411"/>
        <v>4.3875999999999999</v>
      </c>
      <c r="AH45" s="27">
        <v>0.21779999999999999</v>
      </c>
      <c r="AI45" s="40">
        <f t="shared" si="412"/>
        <v>38.818494000000001</v>
      </c>
      <c r="AJ45" s="27">
        <f t="shared" si="413"/>
        <v>0.90461122877325595</v>
      </c>
      <c r="AK45" s="28">
        <f t="shared" si="6"/>
        <v>0.90289078354271335</v>
      </c>
      <c r="AL45" s="33">
        <v>195</v>
      </c>
      <c r="AM45" s="35">
        <v>8.5999999999999993E-2</v>
      </c>
      <c r="AN45" s="37">
        <v>0.22600000000000001</v>
      </c>
      <c r="AO45" s="132">
        <v>0.22550000000000001</v>
      </c>
      <c r="AP45" s="40">
        <f>AL45*(1-AM45)*AN45</f>
        <v>40.279980000000002</v>
      </c>
      <c r="AQ45" s="133">
        <f t="shared" si="21"/>
        <v>40.190865000000002</v>
      </c>
      <c r="AR45" s="41">
        <v>1.6</v>
      </c>
      <c r="AS45" s="41"/>
      <c r="AT45" s="117" t="e">
        <f>AT44+AL45-AS45</f>
        <v>#REF!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45" t="s">
        <v>51</v>
      </c>
      <c r="D46" s="42">
        <v>15600</v>
      </c>
      <c r="E46" s="42">
        <v>0</v>
      </c>
      <c r="F46" s="42">
        <v>15137</v>
      </c>
      <c r="G46" s="36">
        <v>1.1000000000000001</v>
      </c>
      <c r="H46" s="36">
        <v>6.3</v>
      </c>
      <c r="I46" s="42">
        <v>15892</v>
      </c>
      <c r="J46" s="36">
        <v>4.3</v>
      </c>
      <c r="K46" s="42">
        <v>16699</v>
      </c>
      <c r="L46" s="38">
        <v>7.0000000000000007E-2</v>
      </c>
      <c r="M46" s="36">
        <f>ROUND(K46*(1-L46),0)</f>
        <v>15530</v>
      </c>
      <c r="N46" s="27">
        <v>0.72499999999999998</v>
      </c>
      <c r="O46" s="24">
        <f t="shared" si="403"/>
        <v>11259.25</v>
      </c>
      <c r="P46" s="38">
        <v>0.22700000000000001</v>
      </c>
      <c r="Q46" s="24">
        <f t="shared" si="404"/>
        <v>3525.31</v>
      </c>
      <c r="R46" s="38">
        <v>4.8000000000000001E-2</v>
      </c>
      <c r="S46" s="134">
        <v>0.21079999999999999</v>
      </c>
      <c r="T46" s="24">
        <f t="shared" si="405"/>
        <v>745.44</v>
      </c>
      <c r="U46" s="27">
        <v>0.22600000000000001</v>
      </c>
      <c r="V46" s="24">
        <f t="shared" si="406"/>
        <v>3509.78</v>
      </c>
      <c r="W46" s="38">
        <v>0.503</v>
      </c>
      <c r="X46" s="24">
        <f t="shared" si="407"/>
        <v>7811.59</v>
      </c>
      <c r="Y46" s="38">
        <v>0.43</v>
      </c>
      <c r="Z46" s="24">
        <f t="shared" si="408"/>
        <v>6677.9</v>
      </c>
      <c r="AA46" s="147">
        <v>2.66E-3</v>
      </c>
      <c r="AB46" s="148">
        <f t="shared" si="61"/>
        <v>41.309800000000003</v>
      </c>
      <c r="AC46" s="46">
        <v>2.7399999999999998E-3</v>
      </c>
      <c r="AD46" s="17">
        <f t="shared" si="410"/>
        <v>42.552199999999999</v>
      </c>
      <c r="AE46" s="26">
        <f>IF(M46&gt;0,(AG46+AP46)/M46,0)</f>
        <v>2.8025399227301993E-3</v>
      </c>
      <c r="AF46" s="46">
        <v>2.7999999999999998E-4</v>
      </c>
      <c r="AG46" s="36">
        <f t="shared" si="411"/>
        <v>4.3483999999999998</v>
      </c>
      <c r="AH46" s="27">
        <v>0.217</v>
      </c>
      <c r="AI46" s="40">
        <f t="shared" si="412"/>
        <v>36.531950000000002</v>
      </c>
      <c r="AJ46" s="27">
        <f t="shared" si="413"/>
        <v>0.89897018050132971</v>
      </c>
      <c r="AK46" s="28">
        <f t="shared" si="6"/>
        <v>0.90117498253835393</v>
      </c>
      <c r="AL46" s="42">
        <v>185</v>
      </c>
      <c r="AM46" s="38">
        <v>0.09</v>
      </c>
      <c r="AN46" s="27">
        <v>0.23269999999999999</v>
      </c>
      <c r="AO46" s="134">
        <v>0.2248</v>
      </c>
      <c r="AP46" s="40">
        <f>AL46*(1-AM46)*AN46</f>
        <v>39.175044999999997</v>
      </c>
      <c r="AQ46" s="135">
        <f t="shared" si="21"/>
        <v>37.845079999999996</v>
      </c>
      <c r="AR46" s="17">
        <v>1.55</v>
      </c>
      <c r="AS46" s="17"/>
      <c r="AT46" s="117" t="e">
        <f>AT45+AL46-AS46</f>
        <v>#REF!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5">SUM(D44:D46)</f>
        <v>42000</v>
      </c>
      <c r="E47" s="50"/>
      <c r="F47" s="50">
        <f t="shared" ref="F47" si="416">SUM(F44:F46)</f>
        <v>43403</v>
      </c>
      <c r="G47" s="51"/>
      <c r="H47" s="51"/>
      <c r="I47" s="50">
        <f t="shared" ref="I47:K47" si="417">SUM(I44:I46)</f>
        <v>45131</v>
      </c>
      <c r="J47" s="51"/>
      <c r="K47" s="50">
        <f t="shared" si="417"/>
        <v>50234</v>
      </c>
      <c r="L47" s="20">
        <f t="shared" ref="L47" si="418">IF(K47&gt;0,(K44*L44+K45*L45+K46*L46)/K47,0)</f>
        <v>7.0004001274037511E-2</v>
      </c>
      <c r="M47" s="51">
        <f t="shared" ref="M47" si="419">M44+M45+M46</f>
        <v>46717</v>
      </c>
      <c r="N47" s="52">
        <f t="shared" ref="N47" si="420">IF(M47&gt;0,O47/M47,0)</f>
        <v>0.7077348074576707</v>
      </c>
      <c r="O47" s="53">
        <f t="shared" ref="O47" si="421">O44+O45+O46</f>
        <v>33063.247000000003</v>
      </c>
      <c r="P47" s="20">
        <f t="shared" ref="P47" si="422">IF(M47&gt;0,Q47/M47,0)</f>
        <v>0.23268583171008411</v>
      </c>
      <c r="Q47" s="53">
        <f t="shared" ref="Q47" si="423">Q44+Q45+Q46</f>
        <v>10870.384</v>
      </c>
      <c r="R47" s="20">
        <f t="shared" ref="R47" si="424">IF(M47&gt;0,T47/M47,0)</f>
        <v>5.9579360832245222E-2</v>
      </c>
      <c r="S47" s="136"/>
      <c r="T47" s="53">
        <f t="shared" ref="T47" si="425">T44+T45+T46</f>
        <v>2783.3690000000001</v>
      </c>
      <c r="U47" s="20">
        <f t="shared" ref="U47" si="426">IF(M47&gt;0,V47/M47,0)</f>
        <v>0.23067300982511721</v>
      </c>
      <c r="V47" s="53">
        <f t="shared" ref="V47" si="427">V44+V45+V46</f>
        <v>10776.351000000001</v>
      </c>
      <c r="W47" s="20">
        <f t="shared" ref="W47" si="428">IF(M47&gt;0,X47/M47,0)</f>
        <v>0.49933981205984973</v>
      </c>
      <c r="X47" s="53">
        <f t="shared" ref="X47" si="429">X44+X45+X46</f>
        <v>23327.657999999999</v>
      </c>
      <c r="Y47" s="20">
        <f t="shared" ref="Y47" si="430">IF(M47&gt;0,Z47/M47,0)</f>
        <v>0.42664576064387699</v>
      </c>
      <c r="Z47" s="53">
        <f t="shared" ref="Z47" si="431">Z44+Z45+Z46</f>
        <v>19931.61</v>
      </c>
      <c r="AA47" s="152">
        <f t="shared" ref="AA47" si="432">IF(M47&gt;0,AB47/M47,0)</f>
        <v>2.7134385769634179E-3</v>
      </c>
      <c r="AB47" s="55">
        <f t="shared" ref="AB47" si="433">SUM(AB44:AB46)</f>
        <v>126.76371</v>
      </c>
      <c r="AC47" s="54">
        <f t="shared" ref="AC47" si="434">IF(M47&gt;0,AD47/M47,0)</f>
        <v>2.8767050538347923E-3</v>
      </c>
      <c r="AD47" s="55">
        <f t="shared" ref="AD47" si="435">SUM(AD44:AD46)</f>
        <v>134.39103</v>
      </c>
      <c r="AE47" s="54">
        <f t="shared" ref="AE47" si="436">IF(M47&gt;0,(AE44*M44+AE45*M45+AE46*M46)/M47,0)</f>
        <v>2.7945007213648139E-3</v>
      </c>
      <c r="AF47" s="54">
        <f t="shared" ref="AF47" si="437">IF(K47&gt;0,(K44*AF44+K45*AF45+K46*AF46)/K47,0)</f>
        <v>2.7999999999999998E-4</v>
      </c>
      <c r="AG47" s="51">
        <f t="shared" ref="AG47" si="438">SUM(AG44:AG46)</f>
        <v>13.08076</v>
      </c>
      <c r="AH47" s="52">
        <f t="shared" ref="AH47" si="439">IF(K47&gt;0,(K44*AH44+K45*AH45+K46*AH46)/K47,0)</f>
        <v>0.21464751164549906</v>
      </c>
      <c r="AI47" s="57">
        <f t="shared" ref="AI47" si="440">SUM(AI44:AI46)</f>
        <v>113.9561588</v>
      </c>
      <c r="AJ47" s="52">
        <f t="shared" ref="AJ47" si="441">IF(AND(AD47&gt;0),((AD44*AJ44+AD45*AJ45+AD46*AJ46)/AD47),0)</f>
        <v>0.90384649858529897</v>
      </c>
      <c r="AK47" s="56">
        <f t="shared" si="6"/>
        <v>0.90094179896412796</v>
      </c>
      <c r="AL47" s="50">
        <f t="shared" ref="AL47" si="442">SUM(AL44:AL46)</f>
        <v>582</v>
      </c>
      <c r="AM47" s="20">
        <f t="shared" ref="AM47" si="443">IF(AL47&gt;0,(AM44*AL44+AM45*AL45+AM46*AL46)/AL47,0)</f>
        <v>8.7271477663230235E-2</v>
      </c>
      <c r="AN47" s="52">
        <f>IF(K47&gt;0,(AN44*K44+AN45*K45+AN46*K46)/K47,0)</f>
        <v>0.22155831906676751</v>
      </c>
      <c r="AO47" s="136">
        <f>IF(L47&gt;0,(AO44*K44+AO45*K45+AO46*K46)/K47,0)</f>
        <v>0.22065546044511686</v>
      </c>
      <c r="AP47" s="57">
        <f t="shared" ref="AP47" si="444">SUM(AP44:AP46)</f>
        <v>117.46993020000001</v>
      </c>
      <c r="AQ47" s="137">
        <f t="shared" si="52"/>
        <v>117.10322980000001</v>
      </c>
      <c r="AR47" s="55"/>
      <c r="AS47" s="55">
        <f t="shared" ref="AS47" si="445">SUM(AS44:AS46)</f>
        <v>1266.72</v>
      </c>
      <c r="AT47" s="102"/>
      <c r="AU47" s="103" t="e">
        <f>AT46</f>
        <v>#REF!</v>
      </c>
      <c r="AV47" s="50">
        <f t="shared" ref="AV47" si="446"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10" t="s">
        <v>50</v>
      </c>
      <c r="D48" s="11">
        <v>5595</v>
      </c>
      <c r="E48" s="11">
        <v>0</v>
      </c>
      <c r="F48" s="11">
        <v>15744</v>
      </c>
      <c r="G48" s="12">
        <v>0.3</v>
      </c>
      <c r="H48" s="12">
        <v>6.6</v>
      </c>
      <c r="I48" s="11">
        <v>15503</v>
      </c>
      <c r="J48" s="12">
        <v>4.2</v>
      </c>
      <c r="K48" s="11">
        <v>16622</v>
      </c>
      <c r="L48" s="13">
        <v>6.3E-2</v>
      </c>
      <c r="M48" s="23">
        <f>ROUND(K48*(1-L48),0)</f>
        <v>15575</v>
      </c>
      <c r="N48" s="14">
        <v>0.59</v>
      </c>
      <c r="O48" s="24">
        <f t="shared" ref="O48:O50" si="447">M48*N48</f>
        <v>9189.25</v>
      </c>
      <c r="P48" s="13">
        <v>0.32100000000000001</v>
      </c>
      <c r="Q48" s="24">
        <f t="shared" ref="Q48:Q50" si="448">M48*P48</f>
        <v>4999.5749999999998</v>
      </c>
      <c r="R48" s="15">
        <v>8.8999999999999996E-2</v>
      </c>
      <c r="S48" s="143">
        <v>0.2087</v>
      </c>
      <c r="T48" s="24">
        <f t="shared" ref="T48:T50" si="449">M48*R48</f>
        <v>1386.175</v>
      </c>
      <c r="U48" s="25">
        <v>0.219</v>
      </c>
      <c r="V48" s="24">
        <f t="shared" ref="V48:V50" si="450">M48*U48</f>
        <v>3410.9250000000002</v>
      </c>
      <c r="W48" s="15">
        <v>0.51100000000000001</v>
      </c>
      <c r="X48" s="24">
        <f t="shared" ref="X48:X50" si="451">M48*W48</f>
        <v>7958.8249999999998</v>
      </c>
      <c r="Y48" s="15">
        <v>0.43</v>
      </c>
      <c r="Z48" s="24">
        <f t="shared" ref="Z48:Z50" si="452">Y48*M48</f>
        <v>6697.25</v>
      </c>
      <c r="AA48" s="145">
        <v>2.6800000000000001E-3</v>
      </c>
      <c r="AB48" s="18">
        <f t="shared" ref="AB48" si="453">M48*AA48</f>
        <v>41.741</v>
      </c>
      <c r="AC48" s="16">
        <v>2.7399999999999998E-3</v>
      </c>
      <c r="AD48" s="17">
        <f t="shared" ref="AD48:AD50" si="454">M48*AC48</f>
        <v>42.6755</v>
      </c>
      <c r="AE48" s="26">
        <f>IF(M48&gt;0,(AG48+AP48)/M48,0)</f>
        <v>2.8556301765650079E-3</v>
      </c>
      <c r="AF48" s="16">
        <v>2.7999999999999998E-4</v>
      </c>
      <c r="AG48" s="23">
        <f t="shared" ref="AG48:AG50" si="455">AF48*M48</f>
        <v>4.3609999999999998</v>
      </c>
      <c r="AH48" s="114">
        <v>0.20669999999999999</v>
      </c>
      <c r="AI48" s="29">
        <f t="shared" ref="AI48:AI50" si="456">AL48*(1-AM48)*AH48</f>
        <v>37.536719999999995</v>
      </c>
      <c r="AJ48" s="27">
        <f t="shared" ref="AJ48:AJ50" si="457">IF(AND(AH48&gt;0,AF48&gt;0,AC48&gt;0),((AC48-AF48)*AH48)/((AH48-AF48)*AC48),0)</f>
        <v>0.89902806056958495</v>
      </c>
      <c r="AK48" s="59">
        <f t="shared" si="6"/>
        <v>0.90309279550630572</v>
      </c>
      <c r="AL48" s="11">
        <v>200</v>
      </c>
      <c r="AM48" s="13">
        <v>9.1999999999999998E-2</v>
      </c>
      <c r="AN48" s="14">
        <v>0.22090000000000001</v>
      </c>
      <c r="AO48" s="130">
        <v>0.21859999999999999</v>
      </c>
      <c r="AP48" s="29">
        <f>AL48*(1-AM48)*AN48</f>
        <v>40.11544</v>
      </c>
      <c r="AQ48" s="131">
        <f t="shared" ref="AQ48" si="458">AL48*(1-AM48)*AO48</f>
        <v>39.697759999999995</v>
      </c>
      <c r="AR48" s="18">
        <v>1.55</v>
      </c>
      <c r="AS48" s="18">
        <v>1031.42</v>
      </c>
      <c r="AT48" s="98" t="e">
        <f>AT46+AL48-AS48+AU48</f>
        <v>#REF!</v>
      </c>
      <c r="AU48" s="99">
        <v>18</v>
      </c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45" t="s">
        <v>63</v>
      </c>
      <c r="D49" s="33">
        <v>21005</v>
      </c>
      <c r="E49" s="33">
        <v>4</v>
      </c>
      <c r="F49" s="33">
        <v>18070</v>
      </c>
      <c r="G49" s="34">
        <v>0.8</v>
      </c>
      <c r="H49" s="34">
        <v>7.2</v>
      </c>
      <c r="I49" s="33">
        <v>18042</v>
      </c>
      <c r="J49" s="34">
        <v>5</v>
      </c>
      <c r="K49" s="33">
        <v>16821</v>
      </c>
      <c r="L49" s="35">
        <v>6.0999999999999999E-2</v>
      </c>
      <c r="M49" s="36">
        <f>ROUND(K49*(1-L49),0)</f>
        <v>15795</v>
      </c>
      <c r="N49" s="37">
        <v>0.57399999999999995</v>
      </c>
      <c r="O49" s="24">
        <f t="shared" si="447"/>
        <v>9066.33</v>
      </c>
      <c r="P49" s="35">
        <v>0.40500000000000003</v>
      </c>
      <c r="Q49" s="24">
        <f t="shared" si="448"/>
        <v>6396.9750000000004</v>
      </c>
      <c r="R49" s="38">
        <v>2.1000000000000001E-2</v>
      </c>
      <c r="S49" s="134">
        <v>0.22559999999999999</v>
      </c>
      <c r="T49" s="24">
        <f t="shared" si="449"/>
        <v>331.69499999999999</v>
      </c>
      <c r="U49" s="27">
        <v>0.215</v>
      </c>
      <c r="V49" s="24">
        <f t="shared" si="450"/>
        <v>3395.9249999999997</v>
      </c>
      <c r="W49" s="38">
        <v>0.51800000000000002</v>
      </c>
      <c r="X49" s="24">
        <f t="shared" si="451"/>
        <v>8181.81</v>
      </c>
      <c r="Y49" s="38">
        <v>0.42</v>
      </c>
      <c r="Z49" s="24">
        <f t="shared" si="452"/>
        <v>6633.9</v>
      </c>
      <c r="AA49" s="146">
        <v>2.7200000000000002E-3</v>
      </c>
      <c r="AB49" s="18">
        <f t="shared" si="61"/>
        <v>42.962400000000002</v>
      </c>
      <c r="AC49" s="39">
        <v>2.7399999999999998E-3</v>
      </c>
      <c r="AD49" s="17">
        <f t="shared" si="454"/>
        <v>43.278299999999994</v>
      </c>
      <c r="AE49" s="26">
        <f>IF(M49&gt;0,(AG49+AP49)/M49,0)</f>
        <v>2.7906742640075974E-3</v>
      </c>
      <c r="AF49" s="39">
        <v>2.7999999999999998E-4</v>
      </c>
      <c r="AG49" s="36">
        <f t="shared" si="455"/>
        <v>4.4225999999999992</v>
      </c>
      <c r="AH49" s="27">
        <v>0.21659999999999999</v>
      </c>
      <c r="AI49" s="40">
        <f t="shared" si="456"/>
        <v>39.043232999999994</v>
      </c>
      <c r="AJ49" s="27">
        <f t="shared" si="457"/>
        <v>0.89897232540059613</v>
      </c>
      <c r="AK49" s="28">
        <f t="shared" si="6"/>
        <v>0.90081231338916035</v>
      </c>
      <c r="AL49" s="33">
        <v>197</v>
      </c>
      <c r="AM49" s="35">
        <v>8.5000000000000006E-2</v>
      </c>
      <c r="AN49" s="37">
        <v>0.22</v>
      </c>
      <c r="AO49" s="132">
        <v>0.21679999999999999</v>
      </c>
      <c r="AP49" s="40">
        <f>AL49*(1-AM49)*AN49</f>
        <v>39.656100000000002</v>
      </c>
      <c r="AQ49" s="133">
        <f t="shared" si="21"/>
        <v>39.079284000000001</v>
      </c>
      <c r="AR49" s="41">
        <v>1.55</v>
      </c>
      <c r="AS49" s="41"/>
      <c r="AT49" s="117" t="e">
        <f>AT48+AL49-AS49</f>
        <v>#REF!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45" t="s">
        <v>51</v>
      </c>
      <c r="D50" s="42">
        <v>21400</v>
      </c>
      <c r="E50" s="42">
        <v>0</v>
      </c>
      <c r="F50" s="42">
        <v>17182</v>
      </c>
      <c r="G50" s="36">
        <v>0.6</v>
      </c>
      <c r="H50" s="36">
        <v>5.8</v>
      </c>
      <c r="I50" s="42">
        <v>18829</v>
      </c>
      <c r="J50" s="36">
        <v>3.9</v>
      </c>
      <c r="K50" s="42">
        <v>16707</v>
      </c>
      <c r="L50" s="38">
        <v>6.3E-2</v>
      </c>
      <c r="M50" s="36">
        <f>ROUND(K50*(1-L50),0)</f>
        <v>15654</v>
      </c>
      <c r="N50" s="27">
        <v>0.60599999999999998</v>
      </c>
      <c r="O50" s="24">
        <f t="shared" si="447"/>
        <v>9486.3240000000005</v>
      </c>
      <c r="P50" s="38">
        <v>0.32900000000000001</v>
      </c>
      <c r="Q50" s="24">
        <f t="shared" si="448"/>
        <v>5150.1660000000002</v>
      </c>
      <c r="R50" s="38">
        <v>6.5000000000000002E-2</v>
      </c>
      <c r="S50" s="134">
        <v>0.2104</v>
      </c>
      <c r="T50" s="24">
        <f t="shared" si="449"/>
        <v>1017.51</v>
      </c>
      <c r="U50" s="27">
        <v>0.22900000000000001</v>
      </c>
      <c r="V50" s="24">
        <f t="shared" si="450"/>
        <v>3584.7660000000001</v>
      </c>
      <c r="W50" s="38">
        <v>0.49099999999999999</v>
      </c>
      <c r="X50" s="24">
        <f t="shared" si="451"/>
        <v>7686.1139999999996</v>
      </c>
      <c r="Y50" s="38">
        <v>0.43</v>
      </c>
      <c r="Z50" s="24">
        <f t="shared" si="452"/>
        <v>6731.22</v>
      </c>
      <c r="AA50" s="147">
        <v>2.5899999999999999E-3</v>
      </c>
      <c r="AB50" s="148">
        <f t="shared" si="61"/>
        <v>40.543859999999995</v>
      </c>
      <c r="AC50" s="46">
        <v>2.6700000000000001E-3</v>
      </c>
      <c r="AD50" s="17">
        <f t="shared" si="454"/>
        <v>41.79618</v>
      </c>
      <c r="AE50" s="26">
        <f>IF(M50&gt;0,(AG50+AP50)/M50,0)</f>
        <v>2.8079742941101316E-3</v>
      </c>
      <c r="AF50" s="46">
        <v>2.7999999999999998E-4</v>
      </c>
      <c r="AG50" s="36">
        <f t="shared" si="455"/>
        <v>4.3831199999999999</v>
      </c>
      <c r="AH50" s="27">
        <v>0.21240000000000001</v>
      </c>
      <c r="AI50" s="40">
        <f t="shared" si="456"/>
        <v>38.050185599999999</v>
      </c>
      <c r="AJ50" s="27">
        <f t="shared" si="457"/>
        <v>0.89631266592791436</v>
      </c>
      <c r="AK50" s="28">
        <f t="shared" si="6"/>
        <v>0.90142658337364956</v>
      </c>
      <c r="AL50" s="42">
        <v>196</v>
      </c>
      <c r="AM50" s="38">
        <v>8.5999999999999993E-2</v>
      </c>
      <c r="AN50" s="27">
        <v>0.22090000000000001</v>
      </c>
      <c r="AO50" s="134">
        <v>0.217</v>
      </c>
      <c r="AP50" s="40">
        <f>AL50*(1-AM50)*AN50</f>
        <v>39.572909600000003</v>
      </c>
      <c r="AQ50" s="135">
        <f t="shared" si="21"/>
        <v>38.874248000000001</v>
      </c>
      <c r="AR50" s="17">
        <v>1.55</v>
      </c>
      <c r="AS50" s="17"/>
      <c r="AT50" s="117" t="e">
        <f>AT49+AL50-AS50</f>
        <v>#REF!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59">SUM(D48:D50)</f>
        <v>48000</v>
      </c>
      <c r="E51" s="50"/>
      <c r="F51" s="50">
        <f t="shared" ref="F51" si="460">SUM(F48:F50)</f>
        <v>50996</v>
      </c>
      <c r="G51" s="51"/>
      <c r="H51" s="51"/>
      <c r="I51" s="50">
        <f t="shared" ref="I51:K51" si="461">SUM(I48:I50)</f>
        <v>52374</v>
      </c>
      <c r="J51" s="51"/>
      <c r="K51" s="50">
        <f t="shared" si="461"/>
        <v>50150</v>
      </c>
      <c r="L51" s="20">
        <f t="shared" ref="L51" si="462">IF(K51&gt;0,(K48*L48+K49*L49+K50*L50)/K51,0)</f>
        <v>6.232917248255234E-2</v>
      </c>
      <c r="M51" s="51">
        <f t="shared" ref="M51" si="463">M48+M49+M50</f>
        <v>47024</v>
      </c>
      <c r="N51" s="52">
        <f t="shared" ref="N51" si="464">IF(M51&gt;0,O51/M51,0)</f>
        <v>0.58995202449812867</v>
      </c>
      <c r="O51" s="53">
        <f t="shared" ref="O51" si="465">O48+O49+O50</f>
        <v>27741.904000000002</v>
      </c>
      <c r="P51" s="20">
        <f t="shared" ref="P51" si="466">IF(M51&gt;0,Q51/M51,0)</f>
        <v>0.35187810479755022</v>
      </c>
      <c r="Q51" s="53">
        <f t="shared" ref="Q51" si="467">Q48+Q49+Q50</f>
        <v>16546.716</v>
      </c>
      <c r="R51" s="20">
        <f t="shared" ref="R51" si="468">IF(M51&gt;0,T51/M51,0)</f>
        <v>5.8169870704321197E-2</v>
      </c>
      <c r="S51" s="136"/>
      <c r="T51" s="53">
        <f t="shared" ref="T51" si="469">T48+T49+T50</f>
        <v>2735.38</v>
      </c>
      <c r="U51" s="20">
        <f t="shared" ref="U51" si="470">IF(M51&gt;0,V51/M51,0)</f>
        <v>0.22098536917318815</v>
      </c>
      <c r="V51" s="53">
        <f t="shared" ref="V51" si="471">V48+V49+V50</f>
        <v>10391.616</v>
      </c>
      <c r="W51" s="20">
        <f t="shared" ref="W51" si="472">IF(M51&gt;0,X51/M51,0)</f>
        <v>0.50669336934331399</v>
      </c>
      <c r="X51" s="53">
        <f t="shared" ref="X51" si="473">X48+X49+X50</f>
        <v>23826.749</v>
      </c>
      <c r="Y51" s="20">
        <f t="shared" ref="Y51" si="474">IF(M51&gt;0,Z51/M51,0)</f>
        <v>0.42664107689690367</v>
      </c>
      <c r="Z51" s="53">
        <f t="shared" ref="Z51" si="475">Z48+Z49+Z50</f>
        <v>20062.37</v>
      </c>
      <c r="AA51" s="152">
        <f t="shared" ref="AA51" si="476">IF(M51&gt;0,AB51/M51,0)</f>
        <v>2.6634752466825448E-3</v>
      </c>
      <c r="AB51" s="55">
        <f t="shared" ref="AB51" si="477">SUM(AB48:AB50)</f>
        <v>125.24726</v>
      </c>
      <c r="AC51" s="54">
        <f t="shared" ref="AC51" si="478">IF(M51&gt;0,AD51/M51,0)</f>
        <v>2.7166974310990129E-3</v>
      </c>
      <c r="AD51" s="55">
        <f t="shared" ref="AD51" si="479">SUM(AD48:AD50)</f>
        <v>127.74997999999999</v>
      </c>
      <c r="AE51" s="54">
        <f t="shared" ref="AE51" si="480">IF(M51&gt;0,(AE48*M48+AE49*M49+AE50*M50)/M51,0)</f>
        <v>2.8179476352500846E-3</v>
      </c>
      <c r="AF51" s="54">
        <f t="shared" ref="AF51" si="481">IF(K51&gt;0,(K48*AF48+K49*AF49+K50*AF50)/K51,0)</f>
        <v>2.7999999999999998E-4</v>
      </c>
      <c r="AG51" s="51">
        <f t="shared" ref="AG51" si="482">SUM(AG48:AG50)</f>
        <v>13.16672</v>
      </c>
      <c r="AH51" s="52">
        <f t="shared" ref="AH51" si="483">IF(K51&gt;0,(K48*AH48+K49*AH49+K50*AH50)/K51,0)</f>
        <v>0.21191949750747757</v>
      </c>
      <c r="AI51" s="57">
        <f t="shared" ref="AI51" si="484">SUM(AI48:AI50)</f>
        <v>114.63013859999998</v>
      </c>
      <c r="AJ51" s="52">
        <f t="shared" ref="AJ51" si="485">IF(AND(AD51&gt;0),((AD48*AJ48+AD49*AJ49+AD50*AJ50)/AD51),0)</f>
        <v>0.89812077865393725</v>
      </c>
      <c r="AK51" s="56">
        <f t="shared" si="6"/>
        <v>0.90178151450383248</v>
      </c>
      <c r="AL51" s="50">
        <f t="shared" ref="AL51" si="486">SUM(AL48:AL50)</f>
        <v>593</v>
      </c>
      <c r="AM51" s="20">
        <f t="shared" ref="AM51" si="487">IF(AL51&gt;0,(AM48*AL48+AM49*AL49+AM50*AL50)/AL51,0)</f>
        <v>8.7691399662731859E-2</v>
      </c>
      <c r="AN51" s="52">
        <f>IF(K51&gt;0,(AN48*K48+AN49*K49+AN50*K50)/K51,0)</f>
        <v>0.22059812761714856</v>
      </c>
      <c r="AO51" s="136">
        <f>IF(L51&gt;0,(AO48*K48+AO49*K49+AO50*K50)/K51,0)</f>
        <v>0.21746323030907277</v>
      </c>
      <c r="AP51" s="57">
        <f t="shared" ref="AP51" si="488">SUM(AP48:AP50)</f>
        <v>119.3444496</v>
      </c>
      <c r="AQ51" s="137">
        <f t="shared" si="52"/>
        <v>117.65129199999998</v>
      </c>
      <c r="AR51" s="55"/>
      <c r="AS51" s="55">
        <f t="shared" ref="AS51" si="489">SUM(AS48:AS50)</f>
        <v>1031.42</v>
      </c>
      <c r="AT51" s="102"/>
      <c r="AU51" s="103" t="e">
        <f>AT50</f>
        <v>#REF!</v>
      </c>
      <c r="AV51" s="50">
        <f t="shared" ref="AV51" si="490"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A52" s="186">
        <v>13</v>
      </c>
      <c r="B52" s="22">
        <v>1</v>
      </c>
      <c r="C52" s="10" t="s">
        <v>53</v>
      </c>
      <c r="D52" s="11">
        <v>5100</v>
      </c>
      <c r="E52" s="11">
        <v>1</v>
      </c>
      <c r="F52" s="11">
        <v>15098</v>
      </c>
      <c r="G52" s="12">
        <v>0.5</v>
      </c>
      <c r="H52" s="12">
        <v>6.1</v>
      </c>
      <c r="I52" s="11">
        <v>15033</v>
      </c>
      <c r="J52" s="12">
        <v>4.5999999999999996</v>
      </c>
      <c r="K52" s="11">
        <v>16699</v>
      </c>
      <c r="L52" s="13">
        <v>6.9000000000000006E-2</v>
      </c>
      <c r="M52" s="23">
        <f>ROUND(K52*(1-L52),0)</f>
        <v>15547</v>
      </c>
      <c r="N52" s="14">
        <v>0.64900000000000002</v>
      </c>
      <c r="O52" s="24">
        <f t="shared" ref="O52:O54" si="491">M52*N52</f>
        <v>10090.003000000001</v>
      </c>
      <c r="P52" s="13">
        <v>0.26700000000000002</v>
      </c>
      <c r="Q52" s="24">
        <f t="shared" ref="Q52:Q54" si="492">M52*P52</f>
        <v>4151.049</v>
      </c>
      <c r="R52" s="15">
        <v>8.4000000000000005E-2</v>
      </c>
      <c r="S52" s="143">
        <v>0.19059999999999999</v>
      </c>
      <c r="T52" s="24">
        <f t="shared" ref="T52:T54" si="493">M52*R52</f>
        <v>1305.9480000000001</v>
      </c>
      <c r="U52" s="25">
        <v>0.22900000000000001</v>
      </c>
      <c r="V52" s="24">
        <f t="shared" ref="V52:V54" si="494">M52*U52</f>
        <v>3560.2629999999999</v>
      </c>
      <c r="W52" s="15">
        <v>0.503</v>
      </c>
      <c r="X52" s="24">
        <f t="shared" ref="X52:X54" si="495">M52*W52</f>
        <v>7820.1409999999996</v>
      </c>
      <c r="Y52" s="15">
        <v>0.44</v>
      </c>
      <c r="Z52" s="24">
        <f t="shared" ref="Z52:Z54" si="496">Y52*M52</f>
        <v>6840.68</v>
      </c>
      <c r="AA52" s="145">
        <v>2.7200000000000002E-3</v>
      </c>
      <c r="AB52" s="18">
        <f t="shared" ref="AB52" si="497">M52*AA52</f>
        <v>42.287840000000003</v>
      </c>
      <c r="AC52" s="16">
        <v>2.7200000000000002E-3</v>
      </c>
      <c r="AD52" s="17">
        <f t="shared" ref="AD52:AD54" si="498">M52*AC52</f>
        <v>42.287840000000003</v>
      </c>
      <c r="AE52" s="26">
        <f>IF(M52&gt;0,(AG52+AP52)/M52,0)</f>
        <v>2.8666192834630472E-3</v>
      </c>
      <c r="AF52" s="16">
        <v>2.9E-4</v>
      </c>
      <c r="AG52" s="23">
        <f t="shared" ref="AG52:AG54" si="499">AF52*M52</f>
        <v>4.5086300000000001</v>
      </c>
      <c r="AH52" s="114">
        <v>0.21240000000000001</v>
      </c>
      <c r="AI52" s="29">
        <f t="shared" ref="AI52:AI54" si="500">AL52*(1-AM52)*AH52</f>
        <v>38.674854000000003</v>
      </c>
      <c r="AJ52" s="27">
        <f t="shared" ref="AJ52:AJ54" si="501">IF(AND(AH52&gt;0,AF52&gt;0,AC52&gt;0),((AC52-AF52)*AH52)/((AH52-AF52)*AC52),0)</f>
        <v>0.89460379880583618</v>
      </c>
      <c r="AK52" s="59">
        <f t="shared" si="6"/>
        <v>0.90002192969612915</v>
      </c>
      <c r="AL52" s="11">
        <v>199</v>
      </c>
      <c r="AM52" s="13">
        <v>8.5000000000000006E-2</v>
      </c>
      <c r="AN52" s="14">
        <v>0.22</v>
      </c>
      <c r="AO52" s="130">
        <v>0.217</v>
      </c>
      <c r="AP52" s="29">
        <f>AL52*(1-AM52)*AN52</f>
        <v>40.058700000000002</v>
      </c>
      <c r="AQ52" s="131">
        <f t="shared" ref="AQ52" si="502">AL52*(1-AM52)*AO52</f>
        <v>39.512445</v>
      </c>
      <c r="AR52" s="18">
        <v>1.6</v>
      </c>
      <c r="AS52" s="18">
        <v>507.52</v>
      </c>
      <c r="AT52" s="98" t="e">
        <f>AT50+AL52-AS52</f>
        <v>#REF!</v>
      </c>
      <c r="AU52" s="99"/>
      <c r="AV52" s="11"/>
      <c r="AW52" s="30"/>
      <c r="AX52" s="19"/>
      <c r="AY52" s="19"/>
      <c r="AZ52" s="19"/>
      <c r="BA52" s="19"/>
    </row>
    <row r="53" spans="1:53" x14ac:dyDescent="0.2">
      <c r="A53" s="184"/>
      <c r="B53" s="32">
        <v>2</v>
      </c>
      <c r="C53" s="45" t="s">
        <v>63</v>
      </c>
      <c r="D53" s="33">
        <v>22500</v>
      </c>
      <c r="E53" s="33">
        <v>5</v>
      </c>
      <c r="F53" s="33">
        <v>18702</v>
      </c>
      <c r="G53" s="34">
        <v>0.6</v>
      </c>
      <c r="H53" s="34">
        <v>5.6</v>
      </c>
      <c r="I53" s="33">
        <v>19349</v>
      </c>
      <c r="J53" s="34">
        <v>4</v>
      </c>
      <c r="K53" s="33">
        <v>16676</v>
      </c>
      <c r="L53" s="35">
        <v>6.5000000000000002E-2</v>
      </c>
      <c r="M53" s="36">
        <f>ROUND(K53*(1-L53),0)</f>
        <v>15592</v>
      </c>
      <c r="N53" s="37">
        <v>0.70899999999999996</v>
      </c>
      <c r="O53" s="24">
        <f t="shared" si="491"/>
        <v>11054.727999999999</v>
      </c>
      <c r="P53" s="35">
        <v>0.24299999999999999</v>
      </c>
      <c r="Q53" s="24">
        <f t="shared" si="492"/>
        <v>3788.8559999999998</v>
      </c>
      <c r="R53" s="38">
        <v>4.8000000000000001E-2</v>
      </c>
      <c r="S53" s="134">
        <v>0.2394</v>
      </c>
      <c r="T53" s="24">
        <f t="shared" si="493"/>
        <v>748.41600000000005</v>
      </c>
      <c r="U53" s="27">
        <v>0.23499999999999999</v>
      </c>
      <c r="V53" s="24">
        <f t="shared" si="494"/>
        <v>3664.12</v>
      </c>
      <c r="W53" s="38">
        <v>0.48299999999999998</v>
      </c>
      <c r="X53" s="24">
        <f t="shared" si="495"/>
        <v>7530.9359999999997</v>
      </c>
      <c r="Y53" s="38">
        <v>0.43</v>
      </c>
      <c r="Z53" s="24">
        <f t="shared" si="496"/>
        <v>6704.5599999999995</v>
      </c>
      <c r="AA53" s="146">
        <v>2.6199999999999999E-3</v>
      </c>
      <c r="AB53" s="18">
        <f t="shared" si="61"/>
        <v>40.851039999999998</v>
      </c>
      <c r="AC53" s="39">
        <v>2.66E-3</v>
      </c>
      <c r="AD53" s="17">
        <f t="shared" si="498"/>
        <v>41.474719999999998</v>
      </c>
      <c r="AE53" s="26">
        <f>IF(M53&gt;0,(AG53+AP53)/M53,0)</f>
        <v>2.740331836839405E-3</v>
      </c>
      <c r="AF53" s="39">
        <v>2.7999999999999998E-4</v>
      </c>
      <c r="AG53" s="36">
        <f t="shared" si="499"/>
        <v>4.3657599999999999</v>
      </c>
      <c r="AH53" s="27">
        <v>0.2092</v>
      </c>
      <c r="AI53" s="40">
        <f t="shared" si="500"/>
        <v>36.329672000000002</v>
      </c>
      <c r="AJ53" s="27">
        <f t="shared" si="501"/>
        <v>0.89593599161603044</v>
      </c>
      <c r="AK53" s="28">
        <f t="shared" si="6"/>
        <v>0.89896206557512248</v>
      </c>
      <c r="AL53" s="33">
        <v>190</v>
      </c>
      <c r="AM53" s="35">
        <v>8.5999999999999993E-2</v>
      </c>
      <c r="AN53" s="37">
        <v>0.22090000000000001</v>
      </c>
      <c r="AO53" s="132">
        <v>0.21909999999999999</v>
      </c>
      <c r="AP53" s="40">
        <f>AL53*(1-AM53)*AN53</f>
        <v>38.361494</v>
      </c>
      <c r="AQ53" s="133">
        <f t="shared" si="21"/>
        <v>38.048905999999995</v>
      </c>
      <c r="AR53" s="41">
        <v>1.58</v>
      </c>
      <c r="AS53" s="41"/>
      <c r="AT53" s="117" t="e">
        <f>AT52+AL53-AS53</f>
        <v>#REF!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A54" s="184"/>
      <c r="B54" s="32">
        <v>3</v>
      </c>
      <c r="C54" s="45" t="s">
        <v>51</v>
      </c>
      <c r="D54" s="42">
        <v>18300</v>
      </c>
      <c r="E54" s="42">
        <v>4</v>
      </c>
      <c r="F54" s="42">
        <v>19658</v>
      </c>
      <c r="G54" s="36">
        <v>0.5</v>
      </c>
      <c r="H54" s="36">
        <v>7.1</v>
      </c>
      <c r="I54" s="42">
        <v>20288</v>
      </c>
      <c r="J54" s="36">
        <v>3.3</v>
      </c>
      <c r="K54" s="42">
        <v>16773</v>
      </c>
      <c r="L54" s="38">
        <v>6.9000000000000006E-2</v>
      </c>
      <c r="M54" s="36">
        <f>ROUND(K54*(1-L54),0)</f>
        <v>15616</v>
      </c>
      <c r="N54" s="27">
        <v>0.54</v>
      </c>
      <c r="O54" s="24">
        <f t="shared" si="491"/>
        <v>8432.6400000000012</v>
      </c>
      <c r="P54" s="38">
        <v>0.42699999999999999</v>
      </c>
      <c r="Q54" s="24">
        <f t="shared" si="492"/>
        <v>6668.0320000000002</v>
      </c>
      <c r="R54" s="38">
        <v>3.3000000000000002E-2</v>
      </c>
      <c r="S54" s="134">
        <v>0.2392</v>
      </c>
      <c r="T54" s="24">
        <f t="shared" si="493"/>
        <v>515.32799999999997</v>
      </c>
      <c r="U54" s="27">
        <v>0.23699999999999999</v>
      </c>
      <c r="V54" s="24">
        <f t="shared" si="494"/>
        <v>3700.9919999999997</v>
      </c>
      <c r="W54" s="38">
        <v>0.49</v>
      </c>
      <c r="X54" s="24">
        <f t="shared" si="495"/>
        <v>7651.84</v>
      </c>
      <c r="Y54" s="38">
        <v>0.43</v>
      </c>
      <c r="Z54" s="24">
        <f t="shared" si="496"/>
        <v>6714.88</v>
      </c>
      <c r="AA54" s="147">
        <v>2.63E-3</v>
      </c>
      <c r="AB54" s="148">
        <f t="shared" si="61"/>
        <v>41.070079999999997</v>
      </c>
      <c r="AC54" s="46">
        <v>2.7299999999999998E-3</v>
      </c>
      <c r="AD54" s="17">
        <f t="shared" si="498"/>
        <v>42.631679999999996</v>
      </c>
      <c r="AE54" s="26">
        <f>IF(M54&gt;0,(AG54+AP54)/M54,0)</f>
        <v>2.8227506339651644E-3</v>
      </c>
      <c r="AF54" s="46">
        <v>2.9E-4</v>
      </c>
      <c r="AG54" s="36">
        <f t="shared" si="499"/>
        <v>4.5286400000000002</v>
      </c>
      <c r="AH54" s="27">
        <v>0.21529999999999999</v>
      </c>
      <c r="AI54" s="40">
        <f t="shared" si="500"/>
        <v>38.724073300000001</v>
      </c>
      <c r="AJ54" s="27">
        <f t="shared" si="501"/>
        <v>0.89497839183900307</v>
      </c>
      <c r="AK54" s="28">
        <f t="shared" si="6"/>
        <v>0.89844818676805838</v>
      </c>
      <c r="AL54" s="42">
        <v>197</v>
      </c>
      <c r="AM54" s="38">
        <v>8.6999999999999994E-2</v>
      </c>
      <c r="AN54" s="27">
        <v>0.21990000000000001</v>
      </c>
      <c r="AO54" s="134">
        <v>0.21590000000000001</v>
      </c>
      <c r="AP54" s="40">
        <f>AL54*(1-AM54)*AN54</f>
        <v>39.551433900000006</v>
      </c>
      <c r="AQ54" s="135">
        <f t="shared" si="21"/>
        <v>38.831989900000004</v>
      </c>
      <c r="AR54" s="17">
        <v>1.58</v>
      </c>
      <c r="AS54" s="17"/>
      <c r="AT54" s="117" t="e">
        <f>AT53+AL54-AS54</f>
        <v>#REF!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 t="shared" ref="D55" si="503">SUM(D52:D54)</f>
        <v>45900</v>
      </c>
      <c r="E55" s="50"/>
      <c r="F55" s="50">
        <f t="shared" ref="F55" si="504">SUM(F52:F54)</f>
        <v>53458</v>
      </c>
      <c r="G55" s="51"/>
      <c r="H55" s="51"/>
      <c r="I55" s="50">
        <f t="shared" ref="I55:K55" si="505">SUM(I52:I54)</f>
        <v>54670</v>
      </c>
      <c r="J55" s="51"/>
      <c r="K55" s="50">
        <f t="shared" si="505"/>
        <v>50148</v>
      </c>
      <c r="L55" s="20">
        <f t="shared" ref="L55" si="506">IF(K55&gt;0,(K52*L52+K53*L53+K54*L54)/K55,0)</f>
        <v>6.7669857222621047E-2</v>
      </c>
      <c r="M55" s="51">
        <f t="shared" ref="M55" si="507">M52+M53+M54</f>
        <v>46755</v>
      </c>
      <c r="N55" s="52">
        <f t="shared" ref="N55" si="508">IF(M55&gt;0,O55/M55,0)</f>
        <v>0.63260337931772004</v>
      </c>
      <c r="O55" s="53">
        <f t="shared" ref="O55" si="509">O52+O53+O54</f>
        <v>29577.370999999999</v>
      </c>
      <c r="P55" s="20">
        <f t="shared" ref="P55" si="510">IF(M55&gt;0,Q55/M55,0)</f>
        <v>0.3124358250454497</v>
      </c>
      <c r="Q55" s="53">
        <f t="shared" ref="Q55" si="511">Q52+Q53+Q54</f>
        <v>14607.937</v>
      </c>
      <c r="R55" s="20">
        <f t="shared" ref="R55" si="512">IF(M55&gt;0,T55/M55,0)</f>
        <v>5.4960795636830283E-2</v>
      </c>
      <c r="S55" s="136"/>
      <c r="T55" s="53">
        <f t="shared" ref="T55" si="513">T52+T53+T54</f>
        <v>2569.692</v>
      </c>
      <c r="U55" s="20">
        <f t="shared" ref="U55" si="514">IF(M55&gt;0,V55/M55,0)</f>
        <v>0.23367286921184899</v>
      </c>
      <c r="V55" s="53">
        <f t="shared" ref="V55" si="515">V52+V53+V54</f>
        <v>10925.375</v>
      </c>
      <c r="W55" s="20">
        <f t="shared" ref="W55" si="516">IF(M55&gt;0,X55/M55,0)</f>
        <v>0.49198838626884828</v>
      </c>
      <c r="X55" s="53">
        <f t="shared" ref="X55" si="517">X52+X53+X54</f>
        <v>23002.917000000001</v>
      </c>
      <c r="Y55" s="20">
        <f t="shared" ref="Y55" si="518">IF(M55&gt;0,Z55/M55,0)</f>
        <v>0.43332520586033579</v>
      </c>
      <c r="Z55" s="53">
        <f t="shared" ref="Z55" si="519">Z52+Z53+Z54</f>
        <v>20260.12</v>
      </c>
      <c r="AA55" s="152">
        <f t="shared" ref="AA55" si="520">IF(M55&gt;0,AB55/M55,0)</f>
        <v>2.6565920222436103E-3</v>
      </c>
      <c r="AB55" s="55">
        <f t="shared" ref="AB55" si="521">SUM(AB52:AB54)</f>
        <v>124.20895999999999</v>
      </c>
      <c r="AC55" s="54">
        <f t="shared" ref="AC55" si="522">IF(M55&gt;0,AD55/M55,0)</f>
        <v>2.7033309806437813E-3</v>
      </c>
      <c r="AD55" s="55">
        <f t="shared" ref="AD55" si="523">SUM(AD52:AD54)</f>
        <v>126.39424</v>
      </c>
      <c r="AE55" s="54">
        <f t="shared" ref="AE55" si="524">IF(M55&gt;0,(AE52*M52+AE53*M53+AE54*M54)/M55,0)</f>
        <v>2.8098525911667204E-3</v>
      </c>
      <c r="AF55" s="54">
        <f t="shared" ref="AF55" si="525">IF(K55&gt;0,(K52*AF52+K53*AF53+K54*AF54)/K55,0)</f>
        <v>2.8667464305655261E-4</v>
      </c>
      <c r="AG55" s="51">
        <f t="shared" ref="AG55" si="526">SUM(AG52:AG54)</f>
        <v>13.403030000000001</v>
      </c>
      <c r="AH55" s="52">
        <f t="shared" ref="AH55" si="527">IF(K55&gt;0,(K52*AH52+K53*AH53+K54*AH54)/K55,0)</f>
        <v>0.21230584868788388</v>
      </c>
      <c r="AI55" s="57">
        <f t="shared" ref="AI55" si="528">SUM(AI52:AI54)</f>
        <v>113.7285993</v>
      </c>
      <c r="AJ55" s="52">
        <f t="shared" ref="AJ55" si="529">IF(AND(AD55&gt;0),((AD52*AJ52+AD53*AJ53+AD54*AJ54)/AD55),0)</f>
        <v>0.8951672885195211</v>
      </c>
      <c r="AK55" s="56">
        <f t="shared" si="6"/>
        <v>0.89914543429542859</v>
      </c>
      <c r="AL55" s="50">
        <f t="shared" ref="AL55" si="530">SUM(AL52:AL54)</f>
        <v>586</v>
      </c>
      <c r="AM55" s="20">
        <f t="shared" ref="AM55" si="531">IF(AL55&gt;0,(AM52*AL52+AM53*AL53+AM54*AL54)/AL55,0)</f>
        <v>8.5996587030716734E-2</v>
      </c>
      <c r="AN55" s="52">
        <f>IF(K55&gt;0,(AN52*K52+AN53*K53+AN54*K54)/K55,0)</f>
        <v>0.22026583512802106</v>
      </c>
      <c r="AO55" s="136">
        <f>IF(L55&gt;0,(AO52*K52+AO53*K53+AO54*K54)/K55,0)</f>
        <v>0.21733040799234266</v>
      </c>
      <c r="AP55" s="57">
        <f t="shared" ref="AP55" si="532">SUM(AP52:AP54)</f>
        <v>117.97162790000002</v>
      </c>
      <c r="AQ55" s="137">
        <f t="shared" si="52"/>
        <v>116.3933409</v>
      </c>
      <c r="AR55" s="55"/>
      <c r="AS55" s="55">
        <f t="shared" ref="AS55" si="533">SUM(AS52:AS54)</f>
        <v>507.52</v>
      </c>
      <c r="AT55" s="102"/>
      <c r="AU55" s="103" t="e">
        <f>AT54</f>
        <v>#REF!</v>
      </c>
      <c r="AV55" s="50">
        <f t="shared" ref="AV55" si="534"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45" t="s">
        <v>63</v>
      </c>
      <c r="D56" s="11">
        <v>17100</v>
      </c>
      <c r="E56" s="11">
        <v>1</v>
      </c>
      <c r="F56" s="11">
        <v>16963</v>
      </c>
      <c r="G56" s="12">
        <v>0.6</v>
      </c>
      <c r="H56" s="12">
        <v>6</v>
      </c>
      <c r="I56" s="11">
        <v>17783</v>
      </c>
      <c r="J56" s="12">
        <v>3.1</v>
      </c>
      <c r="K56" s="11">
        <v>16808</v>
      </c>
      <c r="L56" s="13">
        <v>7.0000000000000007E-2</v>
      </c>
      <c r="M56" s="23">
        <f>ROUND(K56*(1-L56),0)</f>
        <v>15631</v>
      </c>
      <c r="N56" s="14">
        <v>0.65900000000000003</v>
      </c>
      <c r="O56" s="24">
        <f t="shared" ref="O56:O58" si="535">M56*N56</f>
        <v>10300.829</v>
      </c>
      <c r="P56" s="13">
        <v>0.28799999999999998</v>
      </c>
      <c r="Q56" s="24">
        <f t="shared" ref="Q56:Q58" si="536">M56*P56</f>
        <v>4501.7280000000001</v>
      </c>
      <c r="R56" s="15">
        <v>5.2999999999999999E-2</v>
      </c>
      <c r="S56" s="143">
        <v>0.23419999999999999</v>
      </c>
      <c r="T56" s="24">
        <f t="shared" ref="T56:T58" si="537">M56*R56</f>
        <v>828.44299999999998</v>
      </c>
      <c r="U56" s="25">
        <v>0.23300000000000001</v>
      </c>
      <c r="V56" s="24">
        <f t="shared" ref="V56:V58" si="538">M56*U56</f>
        <v>3642.0230000000001</v>
      </c>
      <c r="W56" s="15">
        <v>0.48499999999999999</v>
      </c>
      <c r="X56" s="24">
        <f t="shared" ref="X56:X58" si="539">M56*W56</f>
        <v>7581.0349999999999</v>
      </c>
      <c r="Y56" s="15">
        <v>0.44</v>
      </c>
      <c r="Z56" s="24">
        <f t="shared" ref="Z56:Z58" si="540">Y56*M56</f>
        <v>6877.64</v>
      </c>
      <c r="AA56" s="145">
        <v>2.64E-3</v>
      </c>
      <c r="AB56" s="18">
        <f t="shared" ref="AB56" si="541">M56*AA56</f>
        <v>41.265839999999997</v>
      </c>
      <c r="AC56" s="16">
        <v>2.6199999999999999E-3</v>
      </c>
      <c r="AD56" s="17">
        <f t="shared" ref="AD56:AD58" si="542">M56*AC56</f>
        <v>40.953220000000002</v>
      </c>
      <c r="AE56" s="26">
        <f>IF(M56&gt;0,(AG56+AP56)/M56,0)</f>
        <v>2.8672225705329152E-3</v>
      </c>
      <c r="AF56" s="16">
        <v>2.9999999999999997E-4</v>
      </c>
      <c r="AG56" s="23">
        <f t="shared" ref="AG56:AG58" si="543">AF56*M56</f>
        <v>4.6892999999999994</v>
      </c>
      <c r="AH56" s="114">
        <v>0.21199999999999999</v>
      </c>
      <c r="AI56" s="29">
        <f t="shared" ref="AI56:AI58" si="544">AL56*(1-AM56)*AH56</f>
        <v>37.978527999999997</v>
      </c>
      <c r="AJ56" s="27">
        <f t="shared" ref="AJ56:AJ58" si="545">IF(AND(AH56&gt;0,AF56&gt;0,AC56&gt;0),((AC56-AF56)*AH56)/((AH56-AF56)*AC56),0)</f>
        <v>0.88675101955453306</v>
      </c>
      <c r="AK56" s="59">
        <f t="shared" si="6"/>
        <v>0.89656989046943381</v>
      </c>
      <c r="AL56" s="11">
        <v>196</v>
      </c>
      <c r="AM56" s="13">
        <v>8.5999999999999993E-2</v>
      </c>
      <c r="AN56" s="14">
        <v>0.224</v>
      </c>
      <c r="AO56" s="130">
        <v>0.21890000000000001</v>
      </c>
      <c r="AP56" s="29">
        <f>AL56*(1-AM56)*AN56</f>
        <v>40.128256</v>
      </c>
      <c r="AQ56" s="131">
        <f t="shared" ref="AQ56" si="546">AL56*(1-AM56)*AO56</f>
        <v>39.214621600000001</v>
      </c>
      <c r="AR56" s="18">
        <v>1.55</v>
      </c>
      <c r="AS56" s="18"/>
      <c r="AT56" s="98" t="e">
        <f>AT54+AL56-AS56</f>
        <v>#REF!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10" t="s">
        <v>48</v>
      </c>
      <c r="D57" s="33">
        <v>20100</v>
      </c>
      <c r="E57" s="33">
        <v>6</v>
      </c>
      <c r="F57" s="33">
        <v>21515</v>
      </c>
      <c r="G57" s="34">
        <v>0.4</v>
      </c>
      <c r="H57" s="34">
        <v>5.5</v>
      </c>
      <c r="I57" s="33">
        <v>21338</v>
      </c>
      <c r="J57" s="34">
        <v>1.8</v>
      </c>
      <c r="K57" s="33">
        <v>17044</v>
      </c>
      <c r="L57" s="35">
        <v>7.1999999999999995E-2</v>
      </c>
      <c r="M57" s="36">
        <f>ROUND(K57*(1-L57),0)</f>
        <v>15817</v>
      </c>
      <c r="N57" s="37">
        <v>0.71799999999999997</v>
      </c>
      <c r="O57" s="24">
        <f t="shared" si="535"/>
        <v>11356.606</v>
      </c>
      <c r="P57" s="35">
        <v>0.23</v>
      </c>
      <c r="Q57" s="24">
        <f t="shared" si="536"/>
        <v>3637.9100000000003</v>
      </c>
      <c r="R57" s="38">
        <v>5.1999999999999998E-2</v>
      </c>
      <c r="S57" s="134">
        <v>0.23250000000000001</v>
      </c>
      <c r="T57" s="24">
        <f t="shared" si="537"/>
        <v>822.48399999999992</v>
      </c>
      <c r="U57" s="27">
        <v>0.23</v>
      </c>
      <c r="V57" s="24">
        <f t="shared" si="538"/>
        <v>3637.9100000000003</v>
      </c>
      <c r="W57" s="38">
        <v>0.498</v>
      </c>
      <c r="X57" s="24">
        <f t="shared" si="539"/>
        <v>7876.866</v>
      </c>
      <c r="Y57" s="38">
        <v>0.44</v>
      </c>
      <c r="Z57" s="24">
        <f t="shared" si="540"/>
        <v>6959.4800000000005</v>
      </c>
      <c r="AA57" s="146">
        <v>2.6900000000000001E-3</v>
      </c>
      <c r="AB57" s="18">
        <f t="shared" si="61"/>
        <v>42.547730000000001</v>
      </c>
      <c r="AC57" s="39">
        <v>2.63E-3</v>
      </c>
      <c r="AD57" s="17">
        <f t="shared" si="542"/>
        <v>41.598709999999997</v>
      </c>
      <c r="AE57" s="26">
        <f>IF(M57&gt;0,(AG57+AP57)/M57,0)</f>
        <v>2.6056888980211168E-3</v>
      </c>
      <c r="AF57" s="39">
        <v>3.1E-4</v>
      </c>
      <c r="AG57" s="36">
        <f t="shared" si="543"/>
        <v>4.90327</v>
      </c>
      <c r="AH57" s="27">
        <v>0.223</v>
      </c>
      <c r="AI57" s="40">
        <f t="shared" si="544"/>
        <v>40.833753000000002</v>
      </c>
      <c r="AJ57" s="27">
        <f t="shared" si="545"/>
        <v>0.88335726299940909</v>
      </c>
      <c r="AK57" s="28">
        <f t="shared" si="6"/>
        <v>0.88240900197282357</v>
      </c>
      <c r="AL57" s="33">
        <v>201</v>
      </c>
      <c r="AM57" s="35">
        <v>8.8999999999999996E-2</v>
      </c>
      <c r="AN57" s="37">
        <v>0.1983</v>
      </c>
      <c r="AO57" s="132">
        <v>0.20200000000000001</v>
      </c>
      <c r="AP57" s="40">
        <f>AL57*(1-AM57)*AN57</f>
        <v>36.310911300000008</v>
      </c>
      <c r="AQ57" s="133">
        <f t="shared" si="21"/>
        <v>36.988422000000007</v>
      </c>
      <c r="AR57" s="41">
        <v>1.56</v>
      </c>
      <c r="AS57" s="41"/>
      <c r="AT57" s="117" t="e">
        <f>AT56+AL57-AS57</f>
        <v>#REF!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10" t="s">
        <v>50</v>
      </c>
      <c r="D58" s="42">
        <v>21400</v>
      </c>
      <c r="E58" s="42">
        <v>4</v>
      </c>
      <c r="F58" s="42">
        <v>20410</v>
      </c>
      <c r="G58" s="36">
        <v>0.6</v>
      </c>
      <c r="H58" s="36">
        <v>6.8</v>
      </c>
      <c r="I58" s="42">
        <v>21118</v>
      </c>
      <c r="J58" s="36">
        <v>0.8</v>
      </c>
      <c r="K58" s="42">
        <v>17089</v>
      </c>
      <c r="L58" s="38">
        <v>6.7000000000000004E-2</v>
      </c>
      <c r="M58" s="36">
        <f>ROUND(K58*(1-L58),0)</f>
        <v>15944</v>
      </c>
      <c r="N58" s="27">
        <v>0.74</v>
      </c>
      <c r="O58" s="24">
        <f t="shared" si="535"/>
        <v>11798.56</v>
      </c>
      <c r="P58" s="38">
        <v>0.223</v>
      </c>
      <c r="Q58" s="24">
        <f t="shared" si="536"/>
        <v>3555.5120000000002</v>
      </c>
      <c r="R58" s="38">
        <v>3.6999999999999998E-2</v>
      </c>
      <c r="S58" s="134">
        <v>0.22509999999999999</v>
      </c>
      <c r="T58" s="24">
        <f t="shared" si="537"/>
        <v>589.928</v>
      </c>
      <c r="U58" s="27">
        <v>0.19900000000000001</v>
      </c>
      <c r="V58" s="24">
        <f t="shared" si="538"/>
        <v>3172.8560000000002</v>
      </c>
      <c r="W58" s="38">
        <v>0.51900000000000002</v>
      </c>
      <c r="X58" s="24">
        <f t="shared" si="539"/>
        <v>8274.9359999999997</v>
      </c>
      <c r="Y58" s="38">
        <v>0.43</v>
      </c>
      <c r="Z58" s="24">
        <f t="shared" si="540"/>
        <v>6855.92</v>
      </c>
      <c r="AA58" s="147">
        <v>2.5799999999999998E-3</v>
      </c>
      <c r="AB58" s="148">
        <f t="shared" si="61"/>
        <v>41.13552</v>
      </c>
      <c r="AC58" s="46">
        <v>2.5799999999999998E-3</v>
      </c>
      <c r="AD58" s="17">
        <f t="shared" si="542"/>
        <v>41.13552</v>
      </c>
      <c r="AE58" s="26">
        <f>IF(M58&gt;0,(AG58+AP58)/M58,0)</f>
        <v>2.6379507777220274E-3</v>
      </c>
      <c r="AF58" s="46">
        <v>3.2000000000000003E-4</v>
      </c>
      <c r="AG58" s="36">
        <f t="shared" si="543"/>
        <v>5.1020800000000008</v>
      </c>
      <c r="AH58" s="27">
        <v>0.2213</v>
      </c>
      <c r="AI58" s="40">
        <f t="shared" si="544"/>
        <v>39.644567199999997</v>
      </c>
      <c r="AJ58" s="27">
        <f t="shared" si="545"/>
        <v>0.87723747843468247</v>
      </c>
      <c r="AK58" s="28">
        <f t="shared" si="6"/>
        <v>0.88005881200729064</v>
      </c>
      <c r="AL58" s="42">
        <v>196</v>
      </c>
      <c r="AM58" s="38">
        <v>8.5999999999999993E-2</v>
      </c>
      <c r="AN58" s="27">
        <v>0.20630000000000001</v>
      </c>
      <c r="AO58" s="134">
        <v>0.20660000000000001</v>
      </c>
      <c r="AP58" s="40">
        <f>AL58*(1-AM58)*AN58</f>
        <v>36.957407200000006</v>
      </c>
      <c r="AQ58" s="135">
        <f t="shared" si="21"/>
        <v>37.011150400000005</v>
      </c>
      <c r="AR58" s="17">
        <v>1.55</v>
      </c>
      <c r="AS58" s="17"/>
      <c r="AT58" s="117" t="e">
        <f>AT57+AL58-AS58</f>
        <v>#REF!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47">SUM(D56:D58)</f>
        <v>58600</v>
      </c>
      <c r="E59" s="50"/>
      <c r="F59" s="50">
        <f t="shared" ref="F59" si="548">SUM(F56:F58)</f>
        <v>58888</v>
      </c>
      <c r="G59" s="51"/>
      <c r="H59" s="51"/>
      <c r="I59" s="50">
        <f t="shared" ref="I59:K59" si="549">SUM(I56:I58)</f>
        <v>60239</v>
      </c>
      <c r="J59" s="51"/>
      <c r="K59" s="50">
        <f t="shared" si="549"/>
        <v>50941</v>
      </c>
      <c r="L59" s="20">
        <f t="shared" ref="L59" si="550">IF(K59&gt;0,(K56*L56+K57*L57+K58*L58)/K59,0)</f>
        <v>6.9662766730138784E-2</v>
      </c>
      <c r="M59" s="51">
        <f t="shared" ref="M59" si="551">M56+M57+M58</f>
        <v>47392</v>
      </c>
      <c r="N59" s="52">
        <f t="shared" ref="N59" si="552">IF(M59&gt;0,O59/M59,0)</f>
        <v>0.70594182562457786</v>
      </c>
      <c r="O59" s="53">
        <f t="shared" ref="O59" si="553">O56+O57+O58</f>
        <v>33455.994999999995</v>
      </c>
      <c r="P59" s="20">
        <f t="shared" ref="P59" si="554">IF(M59&gt;0,Q59/M59,0)</f>
        <v>0.2467747721134369</v>
      </c>
      <c r="Q59" s="53">
        <f t="shared" ref="Q59" si="555">Q56+Q57+Q58</f>
        <v>11695.150000000001</v>
      </c>
      <c r="R59" s="20">
        <f t="shared" ref="R59" si="556">IF(M59&gt;0,T59/M59,0)</f>
        <v>4.7283402261985144E-2</v>
      </c>
      <c r="S59" s="136"/>
      <c r="T59" s="53">
        <f t="shared" ref="T59" si="557">T56+T57+T58</f>
        <v>2240.855</v>
      </c>
      <c r="U59" s="20">
        <f t="shared" ref="U59" si="558">IF(M59&gt;0,V59/M59,0)</f>
        <v>0.22056020003376098</v>
      </c>
      <c r="V59" s="53">
        <f t="shared" ref="V59" si="559">V56+V57+V58</f>
        <v>10452.789000000001</v>
      </c>
      <c r="W59" s="20">
        <f t="shared" ref="W59" si="560">IF(M59&gt;0,X59/M59,0)</f>
        <v>0.50077728308575287</v>
      </c>
      <c r="X59" s="53">
        <f t="shared" ref="X59" si="561">X56+X57+X58</f>
        <v>23732.837</v>
      </c>
      <c r="Y59" s="20">
        <f t="shared" ref="Y59" si="562">IF(M59&gt;0,Z59/M59,0)</f>
        <v>0.43663571910871035</v>
      </c>
      <c r="Z59" s="53">
        <f t="shared" ref="Z59" si="563">Z56+Z57+Z58</f>
        <v>20693.04</v>
      </c>
      <c r="AA59" s="152">
        <f t="shared" ref="AA59" si="564">IF(M59&gt;0,AB59/M59,0)</f>
        <v>2.636501730249831E-3</v>
      </c>
      <c r="AB59" s="55">
        <f t="shared" ref="AB59" si="565">SUM(AB56:AB58)</f>
        <v>124.94909</v>
      </c>
      <c r="AC59" s="54">
        <f t="shared" ref="AC59" si="566">IF(M59&gt;0,AD59/M59,0)</f>
        <v>2.6098803595543552E-3</v>
      </c>
      <c r="AD59" s="55">
        <f t="shared" ref="AD59" si="567">SUM(AD56:AD58)</f>
        <v>123.68745</v>
      </c>
      <c r="AE59" s="54">
        <f t="shared" ref="AE59" si="568">IF(M59&gt;0,(AE56*M56+AE57*M57+AE58*M58)/M59,0)</f>
        <v>2.7028026776671171E-3</v>
      </c>
      <c r="AF59" s="54">
        <f t="shared" ref="AF59" si="569">IF(K59&gt;0,(K56*AF56+K57*AF57+K58*AF58)/K59,0)</f>
        <v>3.100551618539094E-4</v>
      </c>
      <c r="AG59" s="51">
        <f t="shared" ref="AG59" si="570">SUM(AG56:AG58)</f>
        <v>14.694649999999999</v>
      </c>
      <c r="AH59" s="52">
        <f t="shared" ref="AH59" si="571">IF(K59&gt;0,(K56*AH56+K57*AH57+K58*AH58)/K59,0)</f>
        <v>0.21880025323413363</v>
      </c>
      <c r="AI59" s="57">
        <f t="shared" ref="AI59" si="572">SUM(AI56:AI58)</f>
        <v>118.4568482</v>
      </c>
      <c r="AJ59" s="52">
        <f t="shared" ref="AJ59" si="573">IF(AND(AD59&gt;0),((AD56*AJ56+AD57*AJ57+AD58*AJ58)/AD59),0)</f>
        <v>0.88244564859124086</v>
      </c>
      <c r="AK59" s="56">
        <f t="shared" si="6"/>
        <v>0.88659620438127096</v>
      </c>
      <c r="AL59" s="50">
        <f t="shared" ref="AL59" si="574">SUM(AL56:AL58)</f>
        <v>593</v>
      </c>
      <c r="AM59" s="20">
        <f t="shared" ref="AM59" si="575">IF(AL59&gt;0,(AM56*AL56+AM57*AL57+AM58*AL58)/AL59,0)</f>
        <v>8.7016863406408088E-2</v>
      </c>
      <c r="AN59" s="52">
        <f>IF(K59&gt;0,(AN56*K56+AN57*K57+AN58*K58)/K59,0)</f>
        <v>0.20946345576254885</v>
      </c>
      <c r="AO59" s="136">
        <f>IF(L59&gt;0,(AO56*K56+AO57*K57+AO58*K58)/K59,0)</f>
        <v>0.2091193066488683</v>
      </c>
      <c r="AP59" s="57">
        <f t="shared" ref="AP59" si="576">SUM(AP56:AP58)</f>
        <v>113.39657450000001</v>
      </c>
      <c r="AQ59" s="137">
        <f t="shared" si="52"/>
        <v>113.21419400000001</v>
      </c>
      <c r="AR59" s="55"/>
      <c r="AS59" s="55">
        <f t="shared" ref="AS59" si="577">SUM(AS56:AS58)</f>
        <v>0</v>
      </c>
      <c r="AT59" s="102"/>
      <c r="AU59" s="103" t="e">
        <f>AT58</f>
        <v>#REF!</v>
      </c>
      <c r="AV59" s="50">
        <f t="shared" ref="AV59" si="578"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10" t="s">
        <v>52</v>
      </c>
      <c r="D60" s="11">
        <v>17000</v>
      </c>
      <c r="E60" s="11">
        <v>0</v>
      </c>
      <c r="F60" s="11">
        <v>16206</v>
      </c>
      <c r="G60" s="12">
        <v>1.1000000000000001</v>
      </c>
      <c r="H60" s="12">
        <v>5.3</v>
      </c>
      <c r="I60" s="11">
        <v>16682</v>
      </c>
      <c r="J60" s="12">
        <v>1.3</v>
      </c>
      <c r="K60" s="11">
        <v>16987</v>
      </c>
      <c r="L60" s="13">
        <v>6.8000000000000005E-2</v>
      </c>
      <c r="M60" s="23">
        <f>ROUND(K60*(1-L60),0)</f>
        <v>15832</v>
      </c>
      <c r="N60" s="14">
        <v>0.65100000000000002</v>
      </c>
      <c r="O60" s="24">
        <f t="shared" ref="O60:O62" si="579">M60*N60</f>
        <v>10306.632</v>
      </c>
      <c r="P60" s="13">
        <v>0.29599999999999999</v>
      </c>
      <c r="Q60" s="24">
        <f t="shared" ref="Q60:Q62" si="580">M60*P60</f>
        <v>4686.2719999999999</v>
      </c>
      <c r="R60" s="15">
        <v>5.2999999999999999E-2</v>
      </c>
      <c r="S60" s="143">
        <v>0.2225</v>
      </c>
      <c r="T60" s="24">
        <f t="shared" ref="T60:T62" si="581">M60*R60</f>
        <v>839.096</v>
      </c>
      <c r="U60" s="25">
        <v>0.224</v>
      </c>
      <c r="V60" s="24">
        <f t="shared" ref="V60:V62" si="582">M60*U60</f>
        <v>3546.3679999999999</v>
      </c>
      <c r="W60" s="15">
        <v>0.48899999999999999</v>
      </c>
      <c r="X60" s="24">
        <f t="shared" ref="X60:X62" si="583">M60*W60</f>
        <v>7741.848</v>
      </c>
      <c r="Y60" s="15">
        <v>0.41</v>
      </c>
      <c r="Z60" s="24">
        <f t="shared" ref="Z60:Z62" si="584">Y60*M60</f>
        <v>6491.12</v>
      </c>
      <c r="AA60" s="145">
        <v>2.5899999999999999E-3</v>
      </c>
      <c r="AB60" s="18">
        <f t="shared" ref="AB60" si="585">M60*AA60</f>
        <v>41.00488</v>
      </c>
      <c r="AC60" s="16">
        <v>2.47E-3</v>
      </c>
      <c r="AD60" s="17">
        <f t="shared" ref="AD60:AD62" si="586">M60*AC60</f>
        <v>39.105040000000002</v>
      </c>
      <c r="AE60" s="26">
        <f>IF(M60&gt;0,(AG60+AP60)/M60,0)</f>
        <v>2.6962281897422941E-3</v>
      </c>
      <c r="AF60" s="16">
        <v>3.3E-4</v>
      </c>
      <c r="AG60" s="23">
        <f t="shared" ref="AG60:AG62" si="587">AF60*M60</f>
        <v>5.2245600000000003</v>
      </c>
      <c r="AH60" s="114">
        <v>0.22450000000000001</v>
      </c>
      <c r="AI60" s="29">
        <f t="shared" ref="AI60:AI62" si="588">AL60*(1-AM60)*AH60</f>
        <v>38.739046500000008</v>
      </c>
      <c r="AJ60" s="27">
        <f t="shared" ref="AJ60:AJ62" si="589">IF(AND(AH60&gt;0,AF60&gt;0,AC60&gt;0),((AC60-AF60)*AH60)/((AH60-AF60)*AC60),0)</f>
        <v>0.86767218126642243</v>
      </c>
      <c r="AK60" s="59">
        <f t="shared" si="6"/>
        <v>0.87894282402444812</v>
      </c>
      <c r="AL60" s="11">
        <v>189</v>
      </c>
      <c r="AM60" s="13">
        <v>8.6999999999999994E-2</v>
      </c>
      <c r="AN60" s="14">
        <v>0.21709999999999999</v>
      </c>
      <c r="AO60" s="130">
        <v>0.21249999999999999</v>
      </c>
      <c r="AP60" s="29">
        <f>AL60*(1-AM60)*AN60</f>
        <v>37.462124700000004</v>
      </c>
      <c r="AQ60" s="131">
        <f t="shared" ref="AQ60" si="590">AL60*(1-AM60)*AO60</f>
        <v>36.668362500000001</v>
      </c>
      <c r="AR60" s="18">
        <v>1.55</v>
      </c>
      <c r="AS60" s="18"/>
      <c r="AT60" s="98" t="e">
        <f>AT58+AL60-AS60</f>
        <v>#REF!</v>
      </c>
      <c r="AU60" s="99"/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10" t="s">
        <v>48</v>
      </c>
      <c r="D61" s="33">
        <v>21800</v>
      </c>
      <c r="E61" s="33">
        <v>2</v>
      </c>
      <c r="F61" s="33">
        <v>17445</v>
      </c>
      <c r="G61" s="34">
        <v>0.5</v>
      </c>
      <c r="H61" s="34">
        <v>4.4000000000000004</v>
      </c>
      <c r="I61" s="33">
        <v>18465</v>
      </c>
      <c r="J61" s="34">
        <v>1.4</v>
      </c>
      <c r="K61" s="33">
        <v>16878</v>
      </c>
      <c r="L61" s="35">
        <v>7.2999999999999995E-2</v>
      </c>
      <c r="M61" s="36">
        <f>ROUND(K61*(1-L61),0)</f>
        <v>15646</v>
      </c>
      <c r="N61" s="37">
        <v>0.69099999999999995</v>
      </c>
      <c r="O61" s="24">
        <f t="shared" si="579"/>
        <v>10811.385999999999</v>
      </c>
      <c r="P61" s="35">
        <v>0.28100000000000003</v>
      </c>
      <c r="Q61" s="24">
        <f t="shared" si="580"/>
        <v>4396.5260000000007</v>
      </c>
      <c r="R61" s="38">
        <v>2.8000000000000001E-2</v>
      </c>
      <c r="S61" s="134">
        <v>0.2429</v>
      </c>
      <c r="T61" s="24">
        <f t="shared" si="581"/>
        <v>438.08800000000002</v>
      </c>
      <c r="U61" s="27">
        <v>0.224</v>
      </c>
      <c r="V61" s="24">
        <f t="shared" si="582"/>
        <v>3504.7040000000002</v>
      </c>
      <c r="W61" s="38">
        <v>0.499</v>
      </c>
      <c r="X61" s="24">
        <f t="shared" si="583"/>
        <v>7807.3540000000003</v>
      </c>
      <c r="Y61" s="38">
        <v>0.43</v>
      </c>
      <c r="Z61" s="24">
        <f t="shared" si="584"/>
        <v>6727.78</v>
      </c>
      <c r="AA61" s="146">
        <v>2.48E-3</v>
      </c>
      <c r="AB61" s="18">
        <f t="shared" si="61"/>
        <v>38.802079999999997</v>
      </c>
      <c r="AC61" s="39">
        <v>2.4399999999999999E-3</v>
      </c>
      <c r="AD61" s="17">
        <f t="shared" si="586"/>
        <v>38.17624</v>
      </c>
      <c r="AE61" s="26">
        <f>IF(M61&gt;0,(AG61+AP61)/M61,0)</f>
        <v>2.5864017001150457E-3</v>
      </c>
      <c r="AF61" s="39">
        <v>3.1E-4</v>
      </c>
      <c r="AG61" s="36">
        <f t="shared" si="587"/>
        <v>4.8502599999999996</v>
      </c>
      <c r="AH61" s="27">
        <v>0.2215</v>
      </c>
      <c r="AI61" s="40">
        <f t="shared" si="588"/>
        <v>37.692655000000002</v>
      </c>
      <c r="AJ61" s="27">
        <f t="shared" si="589"/>
        <v>0.87417426898764439</v>
      </c>
      <c r="AK61" s="28">
        <f t="shared" si="6"/>
        <v>0.88144789827739622</v>
      </c>
      <c r="AL61" s="33">
        <v>187</v>
      </c>
      <c r="AM61" s="35">
        <v>0.09</v>
      </c>
      <c r="AN61" s="37">
        <v>0.20930000000000001</v>
      </c>
      <c r="AO61" s="132">
        <v>0.20930000000000001</v>
      </c>
      <c r="AP61" s="40">
        <f>AL61*(1-AM61)*AN61</f>
        <v>35.616581000000004</v>
      </c>
      <c r="AQ61" s="133">
        <f t="shared" si="21"/>
        <v>35.616581000000004</v>
      </c>
      <c r="AR61" s="41">
        <v>1.6</v>
      </c>
      <c r="AS61" s="41"/>
      <c r="AT61" s="117" t="e">
        <f>AT60+AL61-AS61</f>
        <v>#REF!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10" t="s">
        <v>50</v>
      </c>
      <c r="D62" s="42">
        <v>16295</v>
      </c>
      <c r="E62" s="42">
        <v>1</v>
      </c>
      <c r="F62" s="42">
        <v>16498</v>
      </c>
      <c r="G62" s="36">
        <v>0.6</v>
      </c>
      <c r="H62" s="36">
        <v>6.3</v>
      </c>
      <c r="I62" s="42">
        <v>17175</v>
      </c>
      <c r="J62" s="36">
        <v>1.5</v>
      </c>
      <c r="K62" s="42">
        <v>16811</v>
      </c>
      <c r="L62" s="38">
        <v>6.5000000000000002E-2</v>
      </c>
      <c r="M62" s="36">
        <f>ROUND(K62*(1-L62),0)</f>
        <v>15718</v>
      </c>
      <c r="N62" s="27">
        <v>0.68</v>
      </c>
      <c r="O62" s="24">
        <f t="shared" si="579"/>
        <v>10688.240000000002</v>
      </c>
      <c r="P62" s="38">
        <v>0.29099999999999998</v>
      </c>
      <c r="Q62" s="24">
        <f t="shared" si="580"/>
        <v>4573.9380000000001</v>
      </c>
      <c r="R62" s="38">
        <v>2.9000000000000001E-2</v>
      </c>
      <c r="S62" s="134">
        <v>0.2271</v>
      </c>
      <c r="T62" s="24">
        <f t="shared" si="581"/>
        <v>455.822</v>
      </c>
      <c r="U62" s="27">
        <v>0.22900000000000001</v>
      </c>
      <c r="V62" s="24">
        <f t="shared" si="582"/>
        <v>3599.422</v>
      </c>
      <c r="W62" s="38">
        <v>0.496</v>
      </c>
      <c r="X62" s="24">
        <f t="shared" si="583"/>
        <v>7796.1279999999997</v>
      </c>
      <c r="Y62" s="38">
        <v>0.41</v>
      </c>
      <c r="Z62" s="24">
        <f t="shared" si="584"/>
        <v>6444.3799999999992</v>
      </c>
      <c r="AA62" s="147">
        <v>2.2899999999999999E-3</v>
      </c>
      <c r="AB62" s="148">
        <f t="shared" si="61"/>
        <v>35.994219999999999</v>
      </c>
      <c r="AC62" s="46">
        <v>2.33E-3</v>
      </c>
      <c r="AD62" s="17">
        <f t="shared" si="586"/>
        <v>36.62294</v>
      </c>
      <c r="AE62" s="26">
        <f>IF(M62&gt;0,(AG62+AP62)/M62,0)</f>
        <v>2.3183701107011069E-3</v>
      </c>
      <c r="AF62" s="46">
        <v>2.9999999999999997E-4</v>
      </c>
      <c r="AG62" s="36">
        <f t="shared" si="587"/>
        <v>4.7153999999999998</v>
      </c>
      <c r="AH62" s="27">
        <v>0.22370000000000001</v>
      </c>
      <c r="AI62" s="40">
        <f t="shared" si="588"/>
        <v>35.537429400000001</v>
      </c>
      <c r="AJ62" s="27">
        <f t="shared" si="589"/>
        <v>0.87241461455999936</v>
      </c>
      <c r="AK62" s="28">
        <f t="shared" si="6"/>
        <v>0.87190857341209516</v>
      </c>
      <c r="AL62" s="42">
        <v>174</v>
      </c>
      <c r="AM62" s="38">
        <v>8.6999999999999994E-2</v>
      </c>
      <c r="AN62" s="27">
        <v>0.19969999999999999</v>
      </c>
      <c r="AO62" s="134">
        <v>0.20200000000000001</v>
      </c>
      <c r="AP62" s="40">
        <f>AL62*(1-AM62)*AN62</f>
        <v>31.724741399999996</v>
      </c>
      <c r="AQ62" s="135">
        <f t="shared" si="21"/>
        <v>32.090124000000003</v>
      </c>
      <c r="AR62" s="17">
        <v>1.55</v>
      </c>
      <c r="AS62" s="17"/>
      <c r="AT62" s="117" t="e">
        <f>AT61+AL62-AS62</f>
        <v>#REF!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1">SUM(D60:D62)</f>
        <v>55095</v>
      </c>
      <c r="E63" s="50"/>
      <c r="F63" s="50">
        <f t="shared" ref="F63" si="592">SUM(F60:F62)</f>
        <v>50149</v>
      </c>
      <c r="G63" s="51"/>
      <c r="H63" s="51"/>
      <c r="I63" s="50">
        <f t="shared" ref="I63:K63" si="593">SUM(I60:I62)</f>
        <v>52322</v>
      </c>
      <c r="J63" s="51"/>
      <c r="K63" s="50">
        <f t="shared" si="593"/>
        <v>50676</v>
      </c>
      <c r="L63" s="20">
        <f t="shared" ref="L63" si="594">IF(K63&gt;0,(K60*L60+K61*L61+K62*L62)/K63,0)</f>
        <v>6.8670080511484724E-2</v>
      </c>
      <c r="M63" s="51">
        <f t="shared" ref="M63" si="595">M60+M61+M62</f>
        <v>47196</v>
      </c>
      <c r="N63" s="52">
        <f t="shared" ref="N63" si="596">IF(M63&gt;0,O63/M63,0)</f>
        <v>0.67391851004322401</v>
      </c>
      <c r="O63" s="53">
        <f t="shared" ref="O63" si="597">O60+O61+O62</f>
        <v>31806.257999999998</v>
      </c>
      <c r="P63" s="20">
        <f t="shared" ref="P63" si="598">IF(M63&gt;0,Q63/M63,0)</f>
        <v>0.2893621493346894</v>
      </c>
      <c r="Q63" s="53">
        <f t="shared" ref="Q63" si="599">Q60+Q61+Q62</f>
        <v>13656.736000000001</v>
      </c>
      <c r="R63" s="20">
        <f t="shared" ref="R63" si="600">IF(M63&gt;0,T63/M63,0)</f>
        <v>3.6719340622086614E-2</v>
      </c>
      <c r="S63" s="136"/>
      <c r="T63" s="53">
        <f t="shared" ref="T63" si="601">T60+T61+T62</f>
        <v>1733.0059999999999</v>
      </c>
      <c r="U63" s="20">
        <f t="shared" ref="U63" si="602">IF(M63&gt;0,V63/M63,0)</f>
        <v>0.22566518349012629</v>
      </c>
      <c r="V63" s="53">
        <f t="shared" ref="V63" si="603">V60+V61+V62</f>
        <v>10650.494000000001</v>
      </c>
      <c r="W63" s="20">
        <f t="shared" ref="W63" si="604">IF(M63&gt;0,X63/M63,0)</f>
        <v>0.49464636833629971</v>
      </c>
      <c r="X63" s="53">
        <f t="shared" ref="X63" si="605">X60+X61+X62</f>
        <v>23345.33</v>
      </c>
      <c r="Y63" s="20">
        <f t="shared" ref="Y63" si="606">IF(M63&gt;0,Z63/M63,0)</f>
        <v>0.41663022290024576</v>
      </c>
      <c r="Z63" s="53">
        <f t="shared" ref="Z63" si="607">Z60+Z61+Z62</f>
        <v>19663.28</v>
      </c>
      <c r="AA63" s="152">
        <f t="shared" ref="AA63" si="608">IF(M63&gt;0,AB63/M63,0)</f>
        <v>2.4536227646410713E-3</v>
      </c>
      <c r="AB63" s="55">
        <f t="shared" ref="AB63" si="609">SUM(AB60:AB62)</f>
        <v>115.80118</v>
      </c>
      <c r="AC63" s="54">
        <f t="shared" ref="AC63" si="610">IF(M63&gt;0,AD63/M63,0)</f>
        <v>2.4134295279260956E-3</v>
      </c>
      <c r="AD63" s="55">
        <f t="shared" ref="AD63" si="611">SUM(AD60:AD62)</f>
        <v>113.90422000000001</v>
      </c>
      <c r="AE63" s="54">
        <f t="shared" ref="AE63" si="612">IF(M63&gt;0,(AE60*M60+AE61*M61+AE62*M62)/M63,0)</f>
        <v>2.5339788774472413E-3</v>
      </c>
      <c r="AF63" s="54">
        <f t="shared" ref="AF63" si="613">IF(K63&gt;0,(K60*AF60+K61*AF61+K62*AF62)/K63,0)</f>
        <v>3.1338681032441393E-4</v>
      </c>
      <c r="AG63" s="51">
        <f t="shared" ref="AG63" si="614">SUM(AG60:AG62)</f>
        <v>14.790219999999998</v>
      </c>
      <c r="AH63" s="52">
        <f t="shared" ref="AH63" si="615">IF(K63&gt;0,(K60*AH60+K61*AH61+K62*AH62)/K63,0)</f>
        <v>0.22323544083984531</v>
      </c>
      <c r="AI63" s="57">
        <f t="shared" ref="AI63" si="616">SUM(AI60:AI62)</f>
        <v>111.96913090000001</v>
      </c>
      <c r="AJ63" s="52">
        <f t="shared" ref="AJ63" si="617">IF(AND(AD63&gt;0),((AD60*AJ60+AD61*AJ61+AD62*AJ62)/AD63),0)</f>
        <v>0.8713762328925263</v>
      </c>
      <c r="AK63" s="56">
        <f t="shared" si="6"/>
        <v>0.87764388771105462</v>
      </c>
      <c r="AL63" s="50">
        <f t="shared" ref="AL63" si="618">SUM(AL60:AL62)</f>
        <v>550</v>
      </c>
      <c r="AM63" s="20">
        <f t="shared" ref="AM63" si="619">IF(AL63&gt;0,(AM60*AL60+AM61*AL61+AM62*AL62)/AL63,0)</f>
        <v>8.8019999999999987E-2</v>
      </c>
      <c r="AN63" s="52">
        <f>IF(K63&gt;0,(AN60*K60+AN61*K61+AN62*K62)/K63,0)</f>
        <v>0.20872996684821218</v>
      </c>
      <c r="AO63" s="136">
        <f>IF(L63&gt;0,(AO60*K60+AO61*K61+AO62*K62)/K63,0)</f>
        <v>0.20795100047359699</v>
      </c>
      <c r="AP63" s="57">
        <f t="shared" ref="AP63" si="620">SUM(AP60:AP62)</f>
        <v>104.8034471</v>
      </c>
      <c r="AQ63" s="137">
        <f t="shared" si="52"/>
        <v>104.3750675</v>
      </c>
      <c r="AR63" s="55"/>
      <c r="AS63" s="55">
        <f t="shared" ref="AS63" si="621">SUM(AS60:AS62)</f>
        <v>0</v>
      </c>
      <c r="AT63" s="102"/>
      <c r="AU63" s="103" t="e">
        <f>AT62</f>
        <v>#REF!</v>
      </c>
      <c r="AV63" s="50">
        <f t="shared" ref="AV63" si="622"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10" t="s">
        <v>52</v>
      </c>
      <c r="D64" s="11">
        <v>3465</v>
      </c>
      <c r="E64" s="11">
        <v>0</v>
      </c>
      <c r="F64" s="11">
        <v>13209</v>
      </c>
      <c r="G64" s="12">
        <v>0.5</v>
      </c>
      <c r="H64" s="12">
        <v>6.1</v>
      </c>
      <c r="I64" s="11">
        <v>13163</v>
      </c>
      <c r="J64" s="12">
        <v>2.5</v>
      </c>
      <c r="K64" s="11">
        <v>16524</v>
      </c>
      <c r="L64" s="13">
        <v>7.4999999999999997E-2</v>
      </c>
      <c r="M64" s="23">
        <f>ROUND(K64*(1-L64),0)</f>
        <v>15285</v>
      </c>
      <c r="N64" s="14">
        <v>0.76700000000000002</v>
      </c>
      <c r="O64" s="24">
        <f t="shared" ref="O64:O66" si="623">M64*N64</f>
        <v>11723.594999999999</v>
      </c>
      <c r="P64" s="13">
        <v>0.20300000000000001</v>
      </c>
      <c r="Q64" s="24">
        <f t="shared" ref="Q64:Q66" si="624">M64*P64</f>
        <v>3102.855</v>
      </c>
      <c r="R64" s="15">
        <v>0.03</v>
      </c>
      <c r="S64" s="143">
        <v>0.21479999999999999</v>
      </c>
      <c r="T64" s="24">
        <f t="shared" ref="T64:T66" si="625">M64*R64</f>
        <v>458.55</v>
      </c>
      <c r="U64" s="25">
        <v>0.219</v>
      </c>
      <c r="V64" s="24">
        <f t="shared" ref="V64:V66" si="626">M64*U64</f>
        <v>3347.415</v>
      </c>
      <c r="W64" s="15">
        <v>0.498</v>
      </c>
      <c r="X64" s="24">
        <f t="shared" ref="X64:X66" si="627">M64*W64</f>
        <v>7611.93</v>
      </c>
      <c r="Y64" s="15">
        <v>0.4</v>
      </c>
      <c r="Z64" s="24">
        <f t="shared" ref="Z64:Z66" si="628">Y64*M64</f>
        <v>6114</v>
      </c>
      <c r="AA64" s="145">
        <v>2.2899999999999999E-3</v>
      </c>
      <c r="AB64" s="18">
        <f t="shared" ref="AB64" si="629">M64*AA64</f>
        <v>35.002649999999996</v>
      </c>
      <c r="AC64" s="16">
        <v>2.2699999999999999E-3</v>
      </c>
      <c r="AD64" s="17">
        <f t="shared" ref="AD64:AD66" si="630">M64*AC64</f>
        <v>34.696950000000001</v>
      </c>
      <c r="AE64" s="26">
        <f>IF(M64&gt;0,(AG64+AP64)/M64,0)</f>
        <v>2.4719501472031404E-3</v>
      </c>
      <c r="AF64" s="16">
        <v>3.1E-4</v>
      </c>
      <c r="AG64" s="23">
        <f t="shared" ref="AG64:AG66" si="631">AF64*M64</f>
        <v>4.7383499999999996</v>
      </c>
      <c r="AH64" s="114">
        <v>0.22750000000000001</v>
      </c>
      <c r="AI64" s="29">
        <f t="shared" ref="AI64:AI66" si="632">AL64*(1-AM64)*AH64</f>
        <v>34.234200000000008</v>
      </c>
      <c r="AJ64" s="27">
        <f t="shared" ref="AJ64:AJ66" si="633">IF(AND(AH64&gt;0,AF64&gt;0,AC64&gt;0),((AC64-AF64)*AH64)/((AH64-AF64)*AC64),0)</f>
        <v>0.86461427906894672</v>
      </c>
      <c r="AK64" s="59">
        <f t="shared" si="6"/>
        <v>0.87582931124064534</v>
      </c>
      <c r="AL64" s="11">
        <v>165</v>
      </c>
      <c r="AM64" s="13">
        <v>8.7999999999999995E-2</v>
      </c>
      <c r="AN64" s="14">
        <v>0.21959999999999999</v>
      </c>
      <c r="AO64" s="130">
        <v>0.2198</v>
      </c>
      <c r="AP64" s="29">
        <f>AL64*(1-AM64)*AN64</f>
        <v>33.045408000000002</v>
      </c>
      <c r="AQ64" s="131">
        <f t="shared" ref="AQ64" si="634">AL64*(1-AM64)*AO64</f>
        <v>33.075504000000002</v>
      </c>
      <c r="AR64" s="18">
        <v>1.5</v>
      </c>
      <c r="AS64" s="18">
        <v>1001.7</v>
      </c>
      <c r="AT64" s="98" t="e">
        <f>AT62+AL64-AS64</f>
        <v>#REF!</v>
      </c>
      <c r="AU64" s="99"/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45" t="s">
        <v>63</v>
      </c>
      <c r="D65" s="33">
        <v>19700</v>
      </c>
      <c r="E65" s="33">
        <v>9</v>
      </c>
      <c r="F65" s="33">
        <v>18426</v>
      </c>
      <c r="G65" s="34">
        <v>0.9</v>
      </c>
      <c r="H65" s="34">
        <v>4.9000000000000004</v>
      </c>
      <c r="I65" s="33">
        <v>18709</v>
      </c>
      <c r="J65" s="34">
        <v>1.7</v>
      </c>
      <c r="K65" s="33">
        <v>16401</v>
      </c>
      <c r="L65" s="35">
        <v>7.0999999999999994E-2</v>
      </c>
      <c r="M65" s="36">
        <f>ROUND(K65*(1-L65),0)</f>
        <v>15237</v>
      </c>
      <c r="N65" s="37">
        <v>0.58099999999999996</v>
      </c>
      <c r="O65" s="24">
        <f t="shared" si="623"/>
        <v>8852.6970000000001</v>
      </c>
      <c r="P65" s="35">
        <v>0.38100000000000001</v>
      </c>
      <c r="Q65" s="24">
        <f t="shared" si="624"/>
        <v>5805.2970000000005</v>
      </c>
      <c r="R65" s="38">
        <v>3.7999999999999999E-2</v>
      </c>
      <c r="S65" s="134">
        <v>0.2571</v>
      </c>
      <c r="T65" s="24">
        <f t="shared" si="625"/>
        <v>579.00599999999997</v>
      </c>
      <c r="U65" s="27">
        <v>0.216</v>
      </c>
      <c r="V65" s="24">
        <f t="shared" si="626"/>
        <v>3291.192</v>
      </c>
      <c r="W65" s="38">
        <v>0.503</v>
      </c>
      <c r="X65" s="24">
        <f t="shared" si="627"/>
        <v>7664.2110000000002</v>
      </c>
      <c r="Y65" s="38">
        <v>0.41</v>
      </c>
      <c r="Z65" s="24">
        <f t="shared" si="628"/>
        <v>6247.17</v>
      </c>
      <c r="AA65" s="146">
        <v>2.3E-3</v>
      </c>
      <c r="AB65" s="18">
        <f t="shared" si="61"/>
        <v>35.045099999999998</v>
      </c>
      <c r="AC65" s="39">
        <v>2.2799999999999999E-3</v>
      </c>
      <c r="AD65" s="17">
        <f t="shared" si="630"/>
        <v>34.740359999999995</v>
      </c>
      <c r="AE65" s="26">
        <f>IF(M65&gt;0,(AG65+AP65)/M65,0)</f>
        <v>2.4075009450679266E-3</v>
      </c>
      <c r="AF65" s="39">
        <v>3.1E-4</v>
      </c>
      <c r="AG65" s="36">
        <f t="shared" si="631"/>
        <v>4.7234699999999998</v>
      </c>
      <c r="AH65" s="27">
        <v>0.2276</v>
      </c>
      <c r="AI65" s="40">
        <f t="shared" si="632"/>
        <v>33.7228092</v>
      </c>
      <c r="AJ65" s="27">
        <f t="shared" si="633"/>
        <v>0.86521354201642076</v>
      </c>
      <c r="AK65" s="28">
        <f t="shared" si="6"/>
        <v>0.87248969810223975</v>
      </c>
      <c r="AL65" s="33">
        <v>163</v>
      </c>
      <c r="AM65" s="35">
        <v>9.0999999999999998E-2</v>
      </c>
      <c r="AN65" s="37">
        <v>0.2157</v>
      </c>
      <c r="AO65" s="132">
        <v>0.21340000000000001</v>
      </c>
      <c r="AP65" s="40">
        <f>AL65*(1-AM65)*AN65</f>
        <v>31.959621900000002</v>
      </c>
      <c r="AQ65" s="133">
        <f t="shared" si="21"/>
        <v>31.618837800000001</v>
      </c>
      <c r="AR65" s="41">
        <v>1.5</v>
      </c>
      <c r="AS65" s="41"/>
      <c r="AT65" s="117" t="e">
        <f>AT64+AL65-AS65</f>
        <v>#REF!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10" t="s">
        <v>50</v>
      </c>
      <c r="D66" s="42">
        <v>20495</v>
      </c>
      <c r="E66" s="42">
        <v>1</v>
      </c>
      <c r="F66" s="42">
        <v>15918</v>
      </c>
      <c r="G66" s="36">
        <v>1</v>
      </c>
      <c r="H66" s="36">
        <v>6.6</v>
      </c>
      <c r="I66" s="42">
        <v>17093</v>
      </c>
      <c r="J66" s="36">
        <v>1.8</v>
      </c>
      <c r="K66" s="42">
        <v>16154</v>
      </c>
      <c r="L66" s="38">
        <v>7.2999999999999995E-2</v>
      </c>
      <c r="M66" s="36">
        <f>ROUND(K66*(1-L66),0)</f>
        <v>14975</v>
      </c>
      <c r="N66" s="27">
        <v>0.70199999999999996</v>
      </c>
      <c r="O66" s="24">
        <f t="shared" si="623"/>
        <v>10512.449999999999</v>
      </c>
      <c r="P66" s="38">
        <v>0.27100000000000002</v>
      </c>
      <c r="Q66" s="24">
        <f t="shared" si="624"/>
        <v>4058.2250000000004</v>
      </c>
      <c r="R66" s="38">
        <v>2.7E-2</v>
      </c>
      <c r="S66" s="134">
        <v>0.20930000000000001</v>
      </c>
      <c r="T66" s="24">
        <f t="shared" si="625"/>
        <v>404.32499999999999</v>
      </c>
      <c r="U66" s="27">
        <v>0.20899999999999999</v>
      </c>
      <c r="V66" s="24">
        <f t="shared" si="626"/>
        <v>3129.7750000000001</v>
      </c>
      <c r="W66" s="38">
        <v>0.49199999999999999</v>
      </c>
      <c r="X66" s="24">
        <f t="shared" si="627"/>
        <v>7367.7</v>
      </c>
      <c r="Y66" s="38">
        <v>0.4</v>
      </c>
      <c r="Z66" s="24">
        <f t="shared" si="628"/>
        <v>5990</v>
      </c>
      <c r="AA66" s="147">
        <v>2.3900000000000002E-3</v>
      </c>
      <c r="AB66" s="148">
        <f t="shared" si="61"/>
        <v>35.79025</v>
      </c>
      <c r="AC66" s="46">
        <v>2.32E-3</v>
      </c>
      <c r="AD66" s="17">
        <f t="shared" si="630"/>
        <v>34.741999999999997</v>
      </c>
      <c r="AE66" s="26">
        <f>IF(M66&gt;0,(AG66+AP66)/M66,0)</f>
        <v>2.5169165275459103E-3</v>
      </c>
      <c r="AF66" s="46">
        <v>3.2000000000000003E-4</v>
      </c>
      <c r="AG66" s="36">
        <f t="shared" si="631"/>
        <v>4.7920000000000007</v>
      </c>
      <c r="AH66" s="27">
        <v>0.22259999999999999</v>
      </c>
      <c r="AI66" s="40">
        <f t="shared" si="632"/>
        <v>34.625430000000001</v>
      </c>
      <c r="AJ66" s="27">
        <f t="shared" si="633"/>
        <v>0.86331002215286079</v>
      </c>
      <c r="AK66" s="28">
        <f t="shared" si="6"/>
        <v>0.87418294572550137</v>
      </c>
      <c r="AL66" s="42">
        <v>170</v>
      </c>
      <c r="AM66" s="38">
        <v>8.5000000000000006E-2</v>
      </c>
      <c r="AN66" s="27">
        <v>0.21149999999999999</v>
      </c>
      <c r="AO66" s="134">
        <v>0.2077</v>
      </c>
      <c r="AP66" s="40">
        <f>AL66*(1-AM66)*AN66</f>
        <v>32.898825000000002</v>
      </c>
      <c r="AQ66" s="135">
        <f t="shared" si="21"/>
        <v>32.307735000000001</v>
      </c>
      <c r="AR66" s="17">
        <v>1.55</v>
      </c>
      <c r="AS66" s="17"/>
      <c r="AT66" s="117" t="e">
        <f>AT65+AL66-AS66</f>
        <v>#REF!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5">SUM(D64:D66)</f>
        <v>43660</v>
      </c>
      <c r="E67" s="50"/>
      <c r="F67" s="50">
        <f t="shared" ref="F67" si="636">SUM(F64:F66)</f>
        <v>47553</v>
      </c>
      <c r="G67" s="51"/>
      <c r="H67" s="51"/>
      <c r="I67" s="50">
        <f t="shared" ref="I67:K67" si="637">SUM(I64:I66)</f>
        <v>48965</v>
      </c>
      <c r="J67" s="51"/>
      <c r="K67" s="50">
        <f t="shared" si="637"/>
        <v>49079</v>
      </c>
      <c r="L67" s="20">
        <f t="shared" ref="L67" si="638">IF(K67&gt;0,(K64*L64+K65*L65+K66*L66)/K67,0)</f>
        <v>7.3005012327064522E-2</v>
      </c>
      <c r="M67" s="51">
        <f t="shared" ref="M67" si="639">M64+M65+M66</f>
        <v>45497</v>
      </c>
      <c r="N67" s="52">
        <f t="shared" ref="N67" si="640">IF(M67&gt;0,O67/M67,0)</f>
        <v>0.68331410862254649</v>
      </c>
      <c r="O67" s="53">
        <f t="shared" ref="O67" si="641">O64+O65+O66</f>
        <v>31088.741999999998</v>
      </c>
      <c r="P67" s="20">
        <f t="shared" ref="P67" si="642">IF(M67&gt;0,Q67/M67,0)</f>
        <v>0.28499410950172538</v>
      </c>
      <c r="Q67" s="53">
        <f t="shared" ref="Q67" si="643">Q64+Q65+Q66</f>
        <v>12966.377</v>
      </c>
      <c r="R67" s="20">
        <f t="shared" ref="R67" si="644">IF(M67&gt;0,T67/M67,0)</f>
        <v>3.1691781875728069E-2</v>
      </c>
      <c r="S67" s="136"/>
      <c r="T67" s="53">
        <f t="shared" ref="T67" si="645">T64+T65+T66</f>
        <v>1441.8810000000001</v>
      </c>
      <c r="U67" s="20">
        <f t="shared" ref="U67" si="646">IF(M67&gt;0,V67/M67,0)</f>
        <v>0.21470387058487372</v>
      </c>
      <c r="V67" s="53">
        <f t="shared" ref="V67" si="647">V64+V65+V66</f>
        <v>9768.3819999999996</v>
      </c>
      <c r="W67" s="20">
        <f t="shared" ref="W67" si="648">IF(M67&gt;0,X67/M67,0)</f>
        <v>0.49769965052640835</v>
      </c>
      <c r="X67" s="53">
        <f t="shared" ref="X67" si="649">X64+X65+X66</f>
        <v>22643.841</v>
      </c>
      <c r="Y67" s="20">
        <f t="shared" ref="Y67" si="650">IF(M67&gt;0,Z67/M67,0)</f>
        <v>0.40334901202277068</v>
      </c>
      <c r="Z67" s="53">
        <f t="shared" ref="Z67" si="651">Z64+Z65+Z66</f>
        <v>18351.169999999998</v>
      </c>
      <c r="AA67" s="152">
        <f t="shared" ref="AA67" si="652">IF(M67&gt;0,AB67/M67,0)</f>
        <v>2.3262632701057211E-3</v>
      </c>
      <c r="AB67" s="55">
        <f t="shared" ref="AB67" si="653">SUM(AB64:AB66)</f>
        <v>105.83799999999999</v>
      </c>
      <c r="AC67" s="54">
        <f t="shared" ref="AC67" si="654">IF(M67&gt;0,AD67/M67,0)</f>
        <v>2.2898061410642455E-3</v>
      </c>
      <c r="AD67" s="55">
        <f t="shared" ref="AD67" si="655">SUM(AD64:AD66)</f>
        <v>104.17930999999999</v>
      </c>
      <c r="AE67" s="54">
        <f t="shared" ref="AE67" si="656">IF(M67&gt;0,(AE64*M64+AE65*M65+AE66*M66)/M67,0)</f>
        <v>2.4651663823988396E-3</v>
      </c>
      <c r="AF67" s="54">
        <f t="shared" ref="AF67" si="657">IF(K67&gt;0,(K64*AF64+K65*AF65+K66*AF66)/K67,0)</f>
        <v>3.1329142810570713E-4</v>
      </c>
      <c r="AG67" s="51">
        <f t="shared" ref="AG67" si="658">SUM(AG64:AG66)</f>
        <v>14.253820000000001</v>
      </c>
      <c r="AH67" s="52">
        <f t="shared" ref="AH67" si="659">IF(K67&gt;0,(K64*AH64+K65*AH65+K66*AH66)/K67,0)</f>
        <v>0.22592061777949837</v>
      </c>
      <c r="AI67" s="57">
        <f t="shared" ref="AI67" si="660">SUM(AI64:AI66)</f>
        <v>102.58243920000001</v>
      </c>
      <c r="AJ67" s="52">
        <f t="shared" ref="AJ67" si="661">IF(AND(AD67&gt;0),((AD64*AJ64+AD65*AJ65+AD66*AJ66)/AD67),0)</f>
        <v>0.86437916632680301</v>
      </c>
      <c r="AK67" s="56">
        <f t="shared" si="6"/>
        <v>0.87418277090622321</v>
      </c>
      <c r="AL67" s="50">
        <f t="shared" ref="AL67" si="662">SUM(AL64:AL66)</f>
        <v>498</v>
      </c>
      <c r="AM67" s="20">
        <f t="shared" ref="AM67" si="663">IF(AL67&gt;0,(AM64*AL64+AM65*AL65+AM66*AL66)/AL67,0)</f>
        <v>8.7957831325301217E-2</v>
      </c>
      <c r="AN67" s="52">
        <f>IF(K67&gt;0,(AN64*K64+AN65*K65+AN66*K66)/K67,0)</f>
        <v>0.21563065873387802</v>
      </c>
      <c r="AO67" s="136">
        <f>IF(L67&gt;0,(AO64*K64+AO65*K65+AO66*K66)/K67,0)</f>
        <v>0.21367864870922387</v>
      </c>
      <c r="AP67" s="57">
        <f t="shared" ref="AP67" si="664">SUM(AP64:AP66)</f>
        <v>97.903854900000013</v>
      </c>
      <c r="AQ67" s="137">
        <f t="shared" si="52"/>
        <v>97.002076799999998</v>
      </c>
      <c r="AR67" s="55"/>
      <c r="AS67" s="55">
        <f t="shared" ref="AS67" si="665">SUM(AS64:AS66)</f>
        <v>1001.7</v>
      </c>
      <c r="AT67" s="102"/>
      <c r="AU67" s="103" t="e">
        <f>AT66</f>
        <v>#REF!</v>
      </c>
      <c r="AV67" s="50">
        <f t="shared" ref="AV67" si="666"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10" t="s">
        <v>53</v>
      </c>
      <c r="D68" s="11">
        <v>5118</v>
      </c>
      <c r="E68" s="11">
        <v>0</v>
      </c>
      <c r="F68" s="11">
        <v>5508</v>
      </c>
      <c r="G68" s="12">
        <v>0.9</v>
      </c>
      <c r="H68" s="12">
        <v>5.7</v>
      </c>
      <c r="I68" s="11">
        <v>6195</v>
      </c>
      <c r="J68" s="12">
        <v>6</v>
      </c>
      <c r="K68" s="11">
        <v>14982</v>
      </c>
      <c r="L68" s="13">
        <v>7.9000000000000001E-2</v>
      </c>
      <c r="M68" s="23">
        <f>ROUND(K68*(1-L68),0)</f>
        <v>13798</v>
      </c>
      <c r="N68" s="14">
        <v>0.66600000000000004</v>
      </c>
      <c r="O68" s="24">
        <f t="shared" ref="O68:O70" si="667">M68*N68</f>
        <v>9189.4680000000008</v>
      </c>
      <c r="P68" s="13">
        <v>0.29799999999999999</v>
      </c>
      <c r="Q68" s="24">
        <f t="shared" ref="Q68:Q70" si="668">M68*P68</f>
        <v>4111.8040000000001</v>
      </c>
      <c r="R68" s="15">
        <v>3.5999999999999997E-2</v>
      </c>
      <c r="S68" s="143">
        <v>0.22750000000000001</v>
      </c>
      <c r="T68" s="24">
        <f t="shared" ref="T68:T70" si="669">M68*R68</f>
        <v>496.72799999999995</v>
      </c>
      <c r="U68" s="25">
        <v>0.214</v>
      </c>
      <c r="V68" s="24">
        <f t="shared" ref="V68:V70" si="670">M68*U68</f>
        <v>2952.7719999999999</v>
      </c>
      <c r="W68" s="15">
        <v>0.501</v>
      </c>
      <c r="X68" s="24">
        <f t="shared" ref="X68:X70" si="671">M68*W68</f>
        <v>6912.7979999999998</v>
      </c>
      <c r="Y68" s="15">
        <v>0.39</v>
      </c>
      <c r="Z68" s="24">
        <f t="shared" ref="Z68:Z70" si="672">Y68*M68</f>
        <v>5381.22</v>
      </c>
      <c r="AA68" s="145">
        <v>2.3800000000000002E-3</v>
      </c>
      <c r="AB68" s="18">
        <f t="shared" ref="AB68" si="673">M68*AA68</f>
        <v>32.839240000000004</v>
      </c>
      <c r="AC68" s="16">
        <v>2.2899999999999999E-3</v>
      </c>
      <c r="AD68" s="17">
        <f t="shared" ref="AD68:AD70" si="674">M68*AC68</f>
        <v>31.59742</v>
      </c>
      <c r="AE68" s="26">
        <f>IF(M68&gt;0,(AG68+AP68)/M68,0)</f>
        <v>2.560691071169735E-3</v>
      </c>
      <c r="AF68" s="16">
        <v>3.2000000000000003E-4</v>
      </c>
      <c r="AG68" s="23">
        <f t="shared" ref="AG68:AG70" si="675">AF68*M68</f>
        <v>4.4153600000000006</v>
      </c>
      <c r="AH68" s="114">
        <v>0.2029</v>
      </c>
      <c r="AI68" s="29">
        <f t="shared" ref="AI68:AI70" si="676">AL68*(1-AM68)*AH68</f>
        <v>29.857546599999999</v>
      </c>
      <c r="AJ68" s="27">
        <f t="shared" ref="AJ68:AJ70" si="677">IF(AND(AH68&gt;0,AF68&gt;0,AC68&gt;0),((AC68-AF68)*AH68)/((AH68-AF68)*AC68),0)</f>
        <v>0.86162089827254607</v>
      </c>
      <c r="AK68" s="59">
        <f t="shared" ref="AK68:AK127" si="678">IF(AND(AE68&gt;0,AN68&gt;0,AF68&gt;0),((AN68*(AE68-AF68))/(AE68*(AN68-AF68))),0)</f>
        <v>0.87636851768543877</v>
      </c>
      <c r="AL68" s="11">
        <v>161</v>
      </c>
      <c r="AM68" s="13">
        <v>8.5999999999999993E-2</v>
      </c>
      <c r="AN68" s="14">
        <v>0.21010000000000001</v>
      </c>
      <c r="AO68" s="130">
        <v>0.2082</v>
      </c>
      <c r="AP68" s="29">
        <f>AL68*(1-AM68)*AN68</f>
        <v>30.917055399999999</v>
      </c>
      <c r="AQ68" s="131">
        <f t="shared" ref="AQ68" si="679">AL68*(1-AM68)*AO68</f>
        <v>30.637462799999998</v>
      </c>
      <c r="AR68" s="18">
        <v>1.6</v>
      </c>
      <c r="AS68" s="18">
        <v>1038.9000000000001</v>
      </c>
      <c r="AT68" s="98" t="e">
        <f>AT66+AL68-AS68</f>
        <v>#REF!</v>
      </c>
      <c r="AU68" s="99"/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45" t="s">
        <v>51</v>
      </c>
      <c r="D69" s="33">
        <v>19500</v>
      </c>
      <c r="E69" s="33">
        <v>2</v>
      </c>
      <c r="F69" s="33">
        <v>16794</v>
      </c>
      <c r="G69" s="34">
        <v>0.9</v>
      </c>
      <c r="H69" s="34">
        <v>5.7</v>
      </c>
      <c r="I69" s="33">
        <v>17123</v>
      </c>
      <c r="J69" s="34">
        <v>3.6</v>
      </c>
      <c r="K69" s="33">
        <v>14651</v>
      </c>
      <c r="L69" s="35">
        <v>6.5000000000000002E-2</v>
      </c>
      <c r="M69" s="36">
        <f>ROUND(K69*(1-L69),0)</f>
        <v>13699</v>
      </c>
      <c r="N69" s="37">
        <v>0.61499999999999999</v>
      </c>
      <c r="O69" s="24">
        <f t="shared" si="667"/>
        <v>8424.8850000000002</v>
      </c>
      <c r="P69" s="35">
        <v>0.34</v>
      </c>
      <c r="Q69" s="24">
        <f t="shared" si="668"/>
        <v>4657.6600000000008</v>
      </c>
      <c r="R69" s="38">
        <v>4.4999999999999998E-2</v>
      </c>
      <c r="S69" s="134">
        <v>0.20569999999999999</v>
      </c>
      <c r="T69" s="24">
        <f t="shared" si="669"/>
        <v>616.45499999999993</v>
      </c>
      <c r="U69" s="27">
        <v>0.193</v>
      </c>
      <c r="V69" s="24">
        <f t="shared" si="670"/>
        <v>2643.9070000000002</v>
      </c>
      <c r="W69" s="38">
        <v>0.53700000000000003</v>
      </c>
      <c r="X69" s="24">
        <f t="shared" si="671"/>
        <v>7356.3630000000003</v>
      </c>
      <c r="Y69" s="38">
        <v>0.41</v>
      </c>
      <c r="Z69" s="24">
        <f t="shared" si="672"/>
        <v>5616.5899999999992</v>
      </c>
      <c r="AA69" s="146">
        <v>2.3400000000000001E-3</v>
      </c>
      <c r="AB69" s="18">
        <f t="shared" si="61"/>
        <v>32.055660000000003</v>
      </c>
      <c r="AC69" s="39">
        <v>2.3500000000000001E-3</v>
      </c>
      <c r="AD69" s="17">
        <f t="shared" si="674"/>
        <v>32.19265</v>
      </c>
      <c r="AE69" s="26">
        <f>IF(M69&gt;0,(AG69+AP69)/M69,0)</f>
        <v>2.4551303014818606E-3</v>
      </c>
      <c r="AF69" s="39">
        <v>3.1E-4</v>
      </c>
      <c r="AG69" s="36">
        <f t="shared" si="675"/>
        <v>4.2466900000000001</v>
      </c>
      <c r="AH69" s="27">
        <v>0.21079999999999999</v>
      </c>
      <c r="AI69" s="40">
        <f t="shared" si="676"/>
        <v>28.546536000000003</v>
      </c>
      <c r="AJ69" s="27">
        <f t="shared" si="677"/>
        <v>0.86936358223921295</v>
      </c>
      <c r="AK69" s="28">
        <f t="shared" si="678"/>
        <v>0.87498376608542106</v>
      </c>
      <c r="AL69" s="33">
        <v>148</v>
      </c>
      <c r="AM69" s="35">
        <v>8.5000000000000006E-2</v>
      </c>
      <c r="AN69" s="37">
        <v>0.217</v>
      </c>
      <c r="AO69" s="132">
        <v>0.21429999999999999</v>
      </c>
      <c r="AP69" s="40">
        <f>AL69*(1-AM69)*AN69</f>
        <v>29.386140000000005</v>
      </c>
      <c r="AQ69" s="133">
        <f t="shared" si="21"/>
        <v>29.020506000000001</v>
      </c>
      <c r="AR69" s="41">
        <v>1.5</v>
      </c>
      <c r="AS69" s="41"/>
      <c r="AT69" s="117" t="e">
        <f>AT68+AL69-AS69</f>
        <v>#REF!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10" t="s">
        <v>50</v>
      </c>
      <c r="D70" s="42">
        <v>17862</v>
      </c>
      <c r="E70" s="42">
        <v>1</v>
      </c>
      <c r="F70" s="42">
        <v>19879</v>
      </c>
      <c r="G70" s="36">
        <v>1.1000000000000001</v>
      </c>
      <c r="H70" s="36">
        <v>6</v>
      </c>
      <c r="I70" s="42">
        <v>20355</v>
      </c>
      <c r="J70" s="36">
        <v>1.8</v>
      </c>
      <c r="K70" s="42">
        <v>14880</v>
      </c>
      <c r="L70" s="38">
        <v>7.0999999999999994E-2</v>
      </c>
      <c r="M70" s="36">
        <f>ROUND(K70*(1-L70),0)</f>
        <v>13824</v>
      </c>
      <c r="N70" s="27">
        <v>0.63100000000000001</v>
      </c>
      <c r="O70" s="24">
        <f t="shared" si="667"/>
        <v>8722.9439999999995</v>
      </c>
      <c r="P70" s="38">
        <v>0.312</v>
      </c>
      <c r="Q70" s="24">
        <f t="shared" si="668"/>
        <v>4313.0879999999997</v>
      </c>
      <c r="R70" s="38">
        <v>5.7000000000000002E-2</v>
      </c>
      <c r="S70" s="134">
        <v>0.19439999999999999</v>
      </c>
      <c r="T70" s="24">
        <f t="shared" si="669"/>
        <v>787.96800000000007</v>
      </c>
      <c r="U70" s="27">
        <v>0.2</v>
      </c>
      <c r="V70" s="24">
        <f t="shared" si="670"/>
        <v>2764.8</v>
      </c>
      <c r="W70" s="38">
        <v>0.505</v>
      </c>
      <c r="X70" s="24">
        <f t="shared" si="671"/>
        <v>6981.12</v>
      </c>
      <c r="Y70" s="38">
        <v>0.4</v>
      </c>
      <c r="Z70" s="24">
        <f t="shared" si="672"/>
        <v>5529.6</v>
      </c>
      <c r="AA70" s="147">
        <v>2.3800000000000002E-3</v>
      </c>
      <c r="AB70" s="148">
        <f t="shared" si="61"/>
        <v>32.901120000000006</v>
      </c>
      <c r="AC70" s="46">
        <v>2.3700000000000001E-3</v>
      </c>
      <c r="AD70" s="17">
        <f t="shared" si="674"/>
        <v>32.762880000000003</v>
      </c>
      <c r="AE70" s="26">
        <f>IF(M70&gt;0,(AG70+AP70)/M70,0)</f>
        <v>2.822415176504629E-3</v>
      </c>
      <c r="AF70" s="46">
        <v>3.2000000000000003E-4</v>
      </c>
      <c r="AG70" s="36">
        <f t="shared" si="675"/>
        <v>4.4236800000000001</v>
      </c>
      <c r="AH70" s="27">
        <v>0.21</v>
      </c>
      <c r="AI70" s="40">
        <f t="shared" si="676"/>
        <v>32.402369999999998</v>
      </c>
      <c r="AJ70" s="27">
        <f t="shared" si="677"/>
        <v>0.86629897758609853</v>
      </c>
      <c r="AK70" s="28">
        <f t="shared" si="678"/>
        <v>0.88788920649578851</v>
      </c>
      <c r="AL70" s="42">
        <v>169</v>
      </c>
      <c r="AM70" s="38">
        <v>8.6999999999999994E-2</v>
      </c>
      <c r="AN70" s="27">
        <v>0.22420000000000001</v>
      </c>
      <c r="AO70" s="134">
        <v>0.2198</v>
      </c>
      <c r="AP70" s="40">
        <f>AL70*(1-AM70)*AN70</f>
        <v>34.593387399999997</v>
      </c>
      <c r="AQ70" s="135">
        <f t="shared" si="21"/>
        <v>33.914480599999997</v>
      </c>
      <c r="AR70" s="17">
        <v>1.55</v>
      </c>
      <c r="AS70" s="17"/>
      <c r="AT70" s="117" t="e">
        <f>AT69+AL70-AS70</f>
        <v>#REF!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0">SUM(D68:D70)</f>
        <v>42480</v>
      </c>
      <c r="E71" s="50"/>
      <c r="F71" s="50">
        <f t="shared" ref="F71" si="681">SUM(F68:F70)</f>
        <v>42181</v>
      </c>
      <c r="G71" s="51"/>
      <c r="H71" s="51"/>
      <c r="I71" s="50">
        <f t="shared" ref="I71:K71" si="682">SUM(I68:I70)</f>
        <v>43673</v>
      </c>
      <c r="J71" s="51"/>
      <c r="K71" s="50">
        <f t="shared" si="682"/>
        <v>44513</v>
      </c>
      <c r="L71" s="20">
        <f t="shared" ref="L71" si="683">IF(K71&gt;0,(K68*L68+K69*L69+K70*L70)/K71,0)</f>
        <v>7.171776784310202E-2</v>
      </c>
      <c r="M71" s="51">
        <f t="shared" ref="M71" si="684">M68+M69+M70</f>
        <v>41321</v>
      </c>
      <c r="N71" s="52">
        <f t="shared" ref="N71" si="685">IF(M71&gt;0,O71/M71,0)</f>
        <v>0.63738285617482637</v>
      </c>
      <c r="O71" s="53">
        <f t="shared" ref="O71" si="686">O68+O69+O70</f>
        <v>26337.297000000002</v>
      </c>
      <c r="P71" s="20">
        <f t="shared" ref="P71" si="687">IF(M71&gt;0,Q71/M71,0)</f>
        <v>0.31660782652888358</v>
      </c>
      <c r="Q71" s="53">
        <f t="shared" ref="Q71" si="688">Q68+Q69+Q70</f>
        <v>13082.552</v>
      </c>
      <c r="R71" s="20">
        <f t="shared" ref="R71" si="689">IF(M71&gt;0,T71/M71,0)</f>
        <v>4.6009317296290021E-2</v>
      </c>
      <c r="S71" s="136"/>
      <c r="T71" s="53">
        <f t="shared" ref="T71" si="690">T68+T69+T70</f>
        <v>1901.1510000000001</v>
      </c>
      <c r="U71" s="20">
        <f t="shared" ref="U71" si="691">IF(M71&gt;0,V71/M71,0)</f>
        <v>0.20235422666440792</v>
      </c>
      <c r="V71" s="53">
        <f t="shared" ref="V71" si="692">V68+V69+V70</f>
        <v>8361.4789999999994</v>
      </c>
      <c r="W71" s="20">
        <f t="shared" ref="W71" si="693">IF(M71&gt;0,X71/M71,0)</f>
        <v>0.51427315408629992</v>
      </c>
      <c r="X71" s="53">
        <f t="shared" ref="X71" si="694">X68+X69+X70</f>
        <v>21250.280999999999</v>
      </c>
      <c r="Y71" s="20">
        <f t="shared" ref="Y71" si="695">IF(M71&gt;0,Z71/M71,0)</f>
        <v>0.39997604123811137</v>
      </c>
      <c r="Z71" s="53">
        <f t="shared" ref="Z71" si="696">Z68+Z69+Z70</f>
        <v>16527.41</v>
      </c>
      <c r="AA71" s="152">
        <f t="shared" ref="AA71" si="697">IF(M71&gt;0,AB71/M71,0)</f>
        <v>2.3667389462984924E-3</v>
      </c>
      <c r="AB71" s="55">
        <f t="shared" ref="AB71" si="698">SUM(AB68:AB70)</f>
        <v>97.796020000000013</v>
      </c>
      <c r="AC71" s="54">
        <f t="shared" ref="AC71" si="699">IF(M71&gt;0,AD71/M71,0)</f>
        <v>2.3366556956511218E-3</v>
      </c>
      <c r="AD71" s="55">
        <f t="shared" ref="AD71" si="700">SUM(AD68:AD70)</f>
        <v>96.55295000000001</v>
      </c>
      <c r="AE71" s="54">
        <f t="shared" ref="AE71" si="701">IF(M71&gt;0,(AE68*M68+AE69*M69+AE70*M70)/M71,0)</f>
        <v>2.6132550712712668E-3</v>
      </c>
      <c r="AF71" s="54">
        <f t="shared" ref="AF71" si="702">IF(K71&gt;0,(K68*AF68+K69*AF69+K70*AF70)/K71,0)</f>
        <v>3.1670860198144366E-4</v>
      </c>
      <c r="AG71" s="51">
        <f t="shared" ref="AG71" si="703">SUM(AG68:AG70)</f>
        <v>13.085730000000002</v>
      </c>
      <c r="AH71" s="52">
        <f t="shared" ref="AH71" si="704">IF(K71&gt;0,(K68*AH68+K69*AH69+K70*AH70)/K71,0)</f>
        <v>0.20787362343585017</v>
      </c>
      <c r="AI71" s="57">
        <f t="shared" ref="AI71" si="705">SUM(AI68:AI70)</f>
        <v>90.8064526</v>
      </c>
      <c r="AJ71" s="52">
        <f t="shared" ref="AJ71" si="706">IF(AND(AD71&gt;0),((AD68*AJ68+AD69*AJ69+AD70*AJ70)/AD71),0)</f>
        <v>0.86578985288428922</v>
      </c>
      <c r="AK71" s="56">
        <f t="shared" si="678"/>
        <v>0.88009083552836243</v>
      </c>
      <c r="AL71" s="50">
        <f t="shared" ref="AL71" si="707">SUM(AL68:AL70)</f>
        <v>478</v>
      </c>
      <c r="AM71" s="20">
        <f t="shared" ref="AM71" si="708">IF(AL71&gt;0,(AM68*AL68+AM69*AL69+AM70*AL70)/AL71,0)</f>
        <v>8.6043933054393298E-2</v>
      </c>
      <c r="AN71" s="52">
        <f>IF(K71&gt;0,(AN68*K68+AN69*K69+AN70*K70)/K71,0)</f>
        <v>0.21708447419854876</v>
      </c>
      <c r="AO71" s="136">
        <f>IF(L71&gt;0,(AO68*K68+AO69*K69+AO70*K70)/K71,0)</f>
        <v>0.21408545144115201</v>
      </c>
      <c r="AP71" s="57">
        <f t="shared" ref="AP71" si="709">SUM(AP68:AP70)</f>
        <v>94.896582800000004</v>
      </c>
      <c r="AQ71" s="137">
        <f t="shared" si="52"/>
        <v>93.572449399999996</v>
      </c>
      <c r="AR71" s="55"/>
      <c r="AS71" s="55">
        <f t="shared" ref="AS71" si="710">SUM(AS68:AS70)</f>
        <v>1038.9000000000001</v>
      </c>
      <c r="AT71" s="102"/>
      <c r="AU71" s="103" t="e">
        <f>AT70</f>
        <v>#REF!</v>
      </c>
      <c r="AV71" s="50">
        <f t="shared" ref="AV71" si="711"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10" t="s">
        <v>48</v>
      </c>
      <c r="D72" s="11">
        <v>4820</v>
      </c>
      <c r="E72" s="11">
        <v>0</v>
      </c>
      <c r="F72" s="11">
        <v>5645</v>
      </c>
      <c r="G72" s="12">
        <v>0.7</v>
      </c>
      <c r="H72" s="12">
        <v>5.6</v>
      </c>
      <c r="I72" s="11">
        <v>5974</v>
      </c>
      <c r="J72" s="121">
        <v>7</v>
      </c>
      <c r="K72" s="11">
        <v>15185</v>
      </c>
      <c r="L72" s="13">
        <v>6.6000000000000003E-2</v>
      </c>
      <c r="M72" s="23">
        <f>ROUND(K72*(1-L72),0)</f>
        <v>14183</v>
      </c>
      <c r="N72" s="14">
        <v>0.78100000000000003</v>
      </c>
      <c r="O72" s="24">
        <f t="shared" ref="O72:O74" si="712">M72*N72</f>
        <v>11076.923000000001</v>
      </c>
      <c r="P72" s="13">
        <v>0.18</v>
      </c>
      <c r="Q72" s="24">
        <f t="shared" ref="Q72:Q74" si="713">M72*P72</f>
        <v>2552.94</v>
      </c>
      <c r="R72" s="15">
        <v>3.9E-2</v>
      </c>
      <c r="S72" s="143">
        <v>0.20480000000000001</v>
      </c>
      <c r="T72" s="24">
        <f t="shared" ref="T72:T74" si="714">M72*R72</f>
        <v>553.13699999999994</v>
      </c>
      <c r="U72" s="25">
        <v>0.184</v>
      </c>
      <c r="V72" s="24">
        <f t="shared" ref="V72:V74" si="715">M72*U72</f>
        <v>2609.672</v>
      </c>
      <c r="W72" s="15">
        <v>0.55800000000000005</v>
      </c>
      <c r="X72" s="24">
        <f t="shared" ref="X72:X74" si="716">M72*W72</f>
        <v>7914.1140000000005</v>
      </c>
      <c r="Y72" s="15">
        <v>0.41</v>
      </c>
      <c r="Z72" s="24">
        <f t="shared" ref="Z72:Z74" si="717">Y72*M72</f>
        <v>5815.03</v>
      </c>
      <c r="AA72" s="145">
        <v>2.48E-3</v>
      </c>
      <c r="AB72" s="18">
        <f t="shared" ref="AB72" si="718">M72*AA72</f>
        <v>35.173839999999998</v>
      </c>
      <c r="AC72" s="16">
        <v>2.3999999999999998E-3</v>
      </c>
      <c r="AD72" s="17">
        <f t="shared" ref="AD72:AD74" si="719">M72*AC72</f>
        <v>34.039199999999994</v>
      </c>
      <c r="AE72" s="26">
        <f>IF(M72&gt;0,(AG72+AP72)/M72,0)</f>
        <v>2.4645199746175001E-3</v>
      </c>
      <c r="AF72" s="16">
        <v>3.2000000000000003E-4</v>
      </c>
      <c r="AG72" s="23">
        <f t="shared" ref="AG72:AG74" si="720">AF72*M72</f>
        <v>4.5385600000000004</v>
      </c>
      <c r="AH72" s="114">
        <v>0.20399999999999999</v>
      </c>
      <c r="AI72" s="29">
        <f t="shared" ref="AI72:AI74" si="721">AL72*(1-AM72)*AH72</f>
        <v>29.588975999999999</v>
      </c>
      <c r="AJ72" s="27">
        <f t="shared" ref="AJ72:AJ74" si="722">IF(AND(AH72&gt;0,AF72&gt;0,AC72&gt;0),((AC72-AF72)*AH72)/((AH72-AF72)*AC72),0)</f>
        <v>0.8680282796543598</v>
      </c>
      <c r="AK72" s="59">
        <f t="shared" si="678"/>
        <v>0.87148715091638473</v>
      </c>
      <c r="AL72" s="11">
        <v>158</v>
      </c>
      <c r="AM72" s="13">
        <v>8.2000000000000003E-2</v>
      </c>
      <c r="AN72" s="14">
        <v>0.2097</v>
      </c>
      <c r="AO72" s="130">
        <v>0.20699999999999999</v>
      </c>
      <c r="AP72" s="29">
        <f>AL72*(1-AM72)*AN72</f>
        <v>30.415726800000002</v>
      </c>
      <c r="AQ72" s="131">
        <f t="shared" ref="AQ72:AQ126" si="723">AL72*(1-AM72)*AO72</f>
        <v>30.024108000000002</v>
      </c>
      <c r="AR72" s="18">
        <v>1.6</v>
      </c>
      <c r="AS72" s="18">
        <v>503.54</v>
      </c>
      <c r="AT72" s="98" t="e">
        <f>AT70+AL72-AS72+AU72</f>
        <v>#REF!</v>
      </c>
      <c r="AU72" s="99">
        <v>-0.24</v>
      </c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45" t="s">
        <v>51</v>
      </c>
      <c r="D73" s="33">
        <v>19000</v>
      </c>
      <c r="E73" s="33">
        <v>0</v>
      </c>
      <c r="F73" s="33">
        <v>15446</v>
      </c>
      <c r="G73" s="34">
        <v>0.9</v>
      </c>
      <c r="H73" s="34">
        <v>7.7</v>
      </c>
      <c r="I73" s="33">
        <v>16589</v>
      </c>
      <c r="J73" s="122">
        <v>5.6</v>
      </c>
      <c r="K73" s="33">
        <v>16058</v>
      </c>
      <c r="L73" s="35">
        <v>6.6000000000000003E-2</v>
      </c>
      <c r="M73" s="36">
        <f>ROUND(K73*(1-L73),0)</f>
        <v>14998</v>
      </c>
      <c r="N73" s="37">
        <v>0.65600000000000003</v>
      </c>
      <c r="O73" s="24">
        <f t="shared" si="712"/>
        <v>9838.6880000000001</v>
      </c>
      <c r="P73" s="35">
        <v>0.26200000000000001</v>
      </c>
      <c r="Q73" s="24">
        <f t="shared" si="713"/>
        <v>3929.4760000000001</v>
      </c>
      <c r="R73" s="38">
        <v>8.2000000000000003E-2</v>
      </c>
      <c r="S73" s="134">
        <v>0.20660000000000001</v>
      </c>
      <c r="T73" s="24">
        <f t="shared" si="714"/>
        <v>1229.836</v>
      </c>
      <c r="U73" s="27">
        <v>0.20399999999999999</v>
      </c>
      <c r="V73" s="24">
        <f t="shared" si="715"/>
        <v>3059.5919999999996</v>
      </c>
      <c r="W73" s="38">
        <v>0.50600000000000001</v>
      </c>
      <c r="X73" s="24">
        <f t="shared" si="716"/>
        <v>7588.9880000000003</v>
      </c>
      <c r="Y73" s="38">
        <v>0.4</v>
      </c>
      <c r="Z73" s="24">
        <f t="shared" si="717"/>
        <v>5999.2000000000007</v>
      </c>
      <c r="AA73" s="146">
        <v>2.3900000000000002E-3</v>
      </c>
      <c r="AB73" s="18">
        <f t="shared" si="61"/>
        <v>35.845220000000005</v>
      </c>
      <c r="AC73" s="39">
        <v>2.3999999999999998E-3</v>
      </c>
      <c r="AD73" s="17">
        <f t="shared" si="719"/>
        <v>35.995199999999997</v>
      </c>
      <c r="AE73" s="26">
        <f>IF(M73&gt;0,(AG73+AP73)/M73,0)</f>
        <v>2.5753871182824378E-3</v>
      </c>
      <c r="AF73" s="39">
        <v>3.2000000000000003E-4</v>
      </c>
      <c r="AG73" s="36">
        <f t="shared" si="720"/>
        <v>4.7993600000000001</v>
      </c>
      <c r="AH73" s="27">
        <v>0.20699999999999999</v>
      </c>
      <c r="AI73" s="40">
        <f t="shared" si="721"/>
        <v>33.028506</v>
      </c>
      <c r="AJ73" s="27">
        <f t="shared" si="722"/>
        <v>0.86800851557963987</v>
      </c>
      <c r="AK73" s="28">
        <f t="shared" si="678"/>
        <v>0.87707071553766602</v>
      </c>
      <c r="AL73" s="33">
        <v>174</v>
      </c>
      <c r="AM73" s="35">
        <v>8.3000000000000004E-2</v>
      </c>
      <c r="AN73" s="37">
        <v>0.21199999999999999</v>
      </c>
      <c r="AO73" s="132">
        <v>0.20710000000000001</v>
      </c>
      <c r="AP73" s="40">
        <f>AL73*(1-AM73)*AN73</f>
        <v>33.826295999999999</v>
      </c>
      <c r="AQ73" s="133">
        <f t="shared" si="723"/>
        <v>33.044461800000001</v>
      </c>
      <c r="AR73" s="41">
        <v>1.6</v>
      </c>
      <c r="AS73" s="41"/>
      <c r="AT73" s="117" t="e">
        <f>AT72+AL73-AS73</f>
        <v>#REF!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45" t="s">
        <v>63</v>
      </c>
      <c r="D74" s="42">
        <v>15421</v>
      </c>
      <c r="E74" s="42">
        <v>1</v>
      </c>
      <c r="F74" s="42">
        <v>19030</v>
      </c>
      <c r="G74" s="36">
        <v>0.7</v>
      </c>
      <c r="H74" s="36">
        <v>6</v>
      </c>
      <c r="I74" s="42">
        <v>19756</v>
      </c>
      <c r="J74" s="36">
        <v>4.5</v>
      </c>
      <c r="K74" s="42">
        <v>16378</v>
      </c>
      <c r="L74" s="38">
        <v>6.8000000000000005E-2</v>
      </c>
      <c r="M74" s="36">
        <f>ROUND(K74*(1-L74),0)</f>
        <v>15264</v>
      </c>
      <c r="N74" s="27">
        <v>0.63200000000000001</v>
      </c>
      <c r="O74" s="24">
        <f t="shared" si="712"/>
        <v>9646.848</v>
      </c>
      <c r="P74" s="38">
        <v>0.34200000000000003</v>
      </c>
      <c r="Q74" s="24">
        <f t="shared" si="713"/>
        <v>5220.2880000000005</v>
      </c>
      <c r="R74" s="38">
        <v>2.5999999999999999E-2</v>
      </c>
      <c r="S74" s="134">
        <v>0.22159999999999999</v>
      </c>
      <c r="T74" s="24">
        <f t="shared" si="714"/>
        <v>396.86399999999998</v>
      </c>
      <c r="U74" s="27">
        <v>0.20200000000000001</v>
      </c>
      <c r="V74" s="24">
        <f t="shared" si="715"/>
        <v>3083.328</v>
      </c>
      <c r="W74" s="38">
        <v>0.51600000000000001</v>
      </c>
      <c r="X74" s="24">
        <f t="shared" si="716"/>
        <v>7876.2240000000002</v>
      </c>
      <c r="Y74" s="38">
        <v>0.41</v>
      </c>
      <c r="Z74" s="24">
        <f t="shared" si="717"/>
        <v>6258.24</v>
      </c>
      <c r="AA74" s="147">
        <v>2.5899999999999999E-3</v>
      </c>
      <c r="AB74" s="148">
        <f t="shared" si="61"/>
        <v>39.533760000000001</v>
      </c>
      <c r="AC74" s="46">
        <v>2.5500000000000002E-3</v>
      </c>
      <c r="AD74" s="17">
        <f t="shared" si="719"/>
        <v>38.923200000000001</v>
      </c>
      <c r="AE74" s="26">
        <f>IF(M74&gt;0,(AG74+AP74)/M74,0)</f>
        <v>2.801304402515724E-3</v>
      </c>
      <c r="AF74" s="46">
        <v>3.2000000000000003E-4</v>
      </c>
      <c r="AG74" s="36">
        <f t="shared" si="720"/>
        <v>4.8844800000000008</v>
      </c>
      <c r="AH74" s="27">
        <v>0.21210000000000001</v>
      </c>
      <c r="AI74" s="40">
        <f t="shared" si="721"/>
        <v>36.365817600000007</v>
      </c>
      <c r="AJ74" s="27">
        <f t="shared" si="722"/>
        <v>0.87583118996961329</v>
      </c>
      <c r="AK74" s="28">
        <f t="shared" si="678"/>
        <v>0.88705250320485685</v>
      </c>
      <c r="AL74" s="42">
        <v>188</v>
      </c>
      <c r="AM74" s="38">
        <v>8.7999999999999995E-2</v>
      </c>
      <c r="AN74" s="27">
        <v>0.22090000000000001</v>
      </c>
      <c r="AO74" s="134">
        <v>0.2157</v>
      </c>
      <c r="AP74" s="40">
        <f>AL74*(1-AM74)*AN74</f>
        <v>37.874630400000008</v>
      </c>
      <c r="AQ74" s="135">
        <f t="shared" si="723"/>
        <v>36.983059200000007</v>
      </c>
      <c r="AR74" s="17">
        <v>1.58</v>
      </c>
      <c r="AS74" s="17"/>
      <c r="AT74" s="117" t="e">
        <f>AT73+AL74-AS74</f>
        <v>#REF!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4">SUM(D72:D74)</f>
        <v>39241</v>
      </c>
      <c r="E75" s="50"/>
      <c r="F75" s="50">
        <f t="shared" ref="F75" si="725">SUM(F72:F74)</f>
        <v>40121</v>
      </c>
      <c r="G75" s="51"/>
      <c r="H75" s="51"/>
      <c r="I75" s="50">
        <f t="shared" ref="I75:K75" si="726">SUM(I72:I74)</f>
        <v>42319</v>
      </c>
      <c r="J75" s="51"/>
      <c r="K75" s="50">
        <f t="shared" si="726"/>
        <v>47621</v>
      </c>
      <c r="L75" s="20">
        <f t="shared" ref="L75" si="727">IF(K75&gt;0,(K72*L72+K73*L73+K74*L74)/K75,0)</f>
        <v>6.6687847798240274E-2</v>
      </c>
      <c r="M75" s="51">
        <f t="shared" ref="M75" si="728">M72+M73+M74</f>
        <v>44445</v>
      </c>
      <c r="N75" s="52">
        <f t="shared" ref="N75" si="729">IF(M75&gt;0,O75/M75,0)</f>
        <v>0.68764673191585113</v>
      </c>
      <c r="O75" s="53">
        <f t="shared" ref="O75" si="730">O72+O73+O74</f>
        <v>30562.459000000003</v>
      </c>
      <c r="P75" s="20">
        <f t="shared" ref="P75" si="731">IF(M75&gt;0,Q75/M75,0)</f>
        <v>0.26330754865564182</v>
      </c>
      <c r="Q75" s="53">
        <f t="shared" ref="Q75" si="732">Q72+Q73+Q74</f>
        <v>11702.704000000002</v>
      </c>
      <c r="R75" s="20">
        <f t="shared" ref="R75" si="733">IF(M75&gt;0,T75/M75,0)</f>
        <v>4.9045719428507141E-2</v>
      </c>
      <c r="S75" s="136"/>
      <c r="T75" s="53">
        <f t="shared" ref="T75" si="734">T72+T73+T74</f>
        <v>2179.837</v>
      </c>
      <c r="U75" s="20">
        <f t="shared" ref="U75" si="735">IF(M75&gt;0,V75/M75,0)</f>
        <v>0.19693085836427041</v>
      </c>
      <c r="V75" s="53">
        <f t="shared" ref="V75" si="736">V72+V73+V74</f>
        <v>8752.5919999999987</v>
      </c>
      <c r="W75" s="20">
        <f t="shared" ref="W75" si="737">IF(M75&gt;0,X75/M75,0)</f>
        <v>0.52602825964675448</v>
      </c>
      <c r="X75" s="53">
        <f t="shared" ref="X75" si="738">X72+X73+X74</f>
        <v>23379.326000000001</v>
      </c>
      <c r="Y75" s="20">
        <f t="shared" ref="Y75" si="739">IF(M75&gt;0,Z75/M75,0)</f>
        <v>0.40662549218134775</v>
      </c>
      <c r="Z75" s="53">
        <f t="shared" ref="Z75" si="740">Z72+Z73+Z74</f>
        <v>18072.47</v>
      </c>
      <c r="AA75" s="152">
        <f t="shared" ref="AA75" si="741">IF(M75&gt;0,AB75/M75,0)</f>
        <v>2.4874073574080325E-3</v>
      </c>
      <c r="AB75" s="55">
        <f t="shared" ref="AB75" si="742">SUM(AB72:AB74)</f>
        <v>110.55282</v>
      </c>
      <c r="AC75" s="54">
        <f t="shared" ref="AC75" si="743">IF(M75&gt;0,AD75/M75,0)</f>
        <v>2.451515356058049E-3</v>
      </c>
      <c r="AD75" s="55">
        <f t="shared" ref="AD75" si="744">SUM(AD72:AD74)</f>
        <v>108.95759999999999</v>
      </c>
      <c r="AE75" s="54">
        <f t="shared" ref="AE75" si="745">IF(M75&gt;0,(AE72*M72+AE73*M73+AE74*M74)/M75,0)</f>
        <v>2.6175959770502869E-3</v>
      </c>
      <c r="AF75" s="54">
        <f t="shared" ref="AF75" si="746">IF(K75&gt;0,(K72*AF72+K73*AF73+K74*AF74)/K75,0)</f>
        <v>3.2000000000000003E-4</v>
      </c>
      <c r="AG75" s="51">
        <f t="shared" ref="AG75" si="747">SUM(AG72:AG74)</f>
        <v>14.2224</v>
      </c>
      <c r="AH75" s="52">
        <f t="shared" ref="AH75" si="748">IF(K75&gt;0,(K72*AH72+K73*AH73+K74*AH74)/K75,0)</f>
        <v>0.20779739610675962</v>
      </c>
      <c r="AI75" s="57">
        <f t="shared" ref="AI75" si="749">SUM(AI72:AI74)</f>
        <v>98.983299600000009</v>
      </c>
      <c r="AJ75" s="52">
        <f t="shared" ref="AJ75" si="750">IF(AND(AD75&gt;0),((AD72*AJ72+AD73*AJ73+AD74*AJ74)/AD75),0)</f>
        <v>0.87080920385753902</v>
      </c>
      <c r="AK75" s="56">
        <f t="shared" si="678"/>
        <v>0.87906290125699127</v>
      </c>
      <c r="AL75" s="50">
        <f t="shared" ref="AL75" si="751">SUM(AL72:AL74)</f>
        <v>520</v>
      </c>
      <c r="AM75" s="20">
        <f t="shared" ref="AM75" si="752">IF(AL75&gt;0,(AM72*AL72+AM73*AL73+AM74*AL74)/AL75,0)</f>
        <v>8.4503846153846165E-2</v>
      </c>
      <c r="AN75" s="52">
        <f>IF(K75&gt;0,(AN72*K72+AN73*K73+AN74*K74)/K75,0)</f>
        <v>0.21432751727179186</v>
      </c>
      <c r="AO75" s="136">
        <f>IF(L75&gt;0,(AO72*K72+AO73*K73+AO74*K74)/K75,0)</f>
        <v>0.21002585833980808</v>
      </c>
      <c r="AP75" s="57">
        <f t="shared" ref="AP75" si="753">SUM(AP72:AP74)</f>
        <v>102.1166532</v>
      </c>
      <c r="AQ75" s="137">
        <f t="shared" ref="AQ75:AQ123" si="754">SUM(AQ72:AQ74)</f>
        <v>100.05162900000002</v>
      </c>
      <c r="AR75" s="55"/>
      <c r="AS75" s="55">
        <f t="shared" ref="AS75" si="755">SUM(AS72:AS74)</f>
        <v>503.54</v>
      </c>
      <c r="AT75" s="102"/>
      <c r="AU75" s="103" t="e">
        <f>AT74</f>
        <v>#REF!</v>
      </c>
      <c r="AV75" s="50">
        <f t="shared" ref="AV75" si="756"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69" t="s">
        <v>48</v>
      </c>
      <c r="D76" s="11">
        <v>4779</v>
      </c>
      <c r="E76" s="11">
        <v>0</v>
      </c>
      <c r="F76" s="11">
        <v>12549</v>
      </c>
      <c r="G76" s="12">
        <v>0.6</v>
      </c>
      <c r="H76" s="12">
        <v>5.6</v>
      </c>
      <c r="I76" s="11">
        <v>13146</v>
      </c>
      <c r="J76" s="12">
        <v>5.3</v>
      </c>
      <c r="K76" s="11">
        <v>16162</v>
      </c>
      <c r="L76" s="13">
        <v>6.2E-2</v>
      </c>
      <c r="M76" s="23">
        <f>ROUND(K76*(1-L76),0)</f>
        <v>15160</v>
      </c>
      <c r="N76" s="14">
        <v>0.69399999999999995</v>
      </c>
      <c r="O76" s="170">
        <f t="shared" ref="O76:O78" si="757">M76*N76</f>
        <v>10521.039999999999</v>
      </c>
      <c r="P76" s="13">
        <v>0.27800000000000002</v>
      </c>
      <c r="Q76" s="170">
        <f t="shared" ref="Q76:Q78" si="758">M76*P76</f>
        <v>4214.4800000000005</v>
      </c>
      <c r="R76" s="15">
        <v>2.8000000000000001E-2</v>
      </c>
      <c r="S76" s="130">
        <v>0.23</v>
      </c>
      <c r="T76" s="170">
        <f t="shared" ref="T76:T78" si="759">M76*R76</f>
        <v>424.48</v>
      </c>
      <c r="U76" s="171">
        <v>0.20499999999999999</v>
      </c>
      <c r="V76" s="170">
        <f t="shared" ref="V76:V78" si="760">M76*U76</f>
        <v>3107.7999999999997</v>
      </c>
      <c r="W76" s="15">
        <v>0.50900000000000001</v>
      </c>
      <c r="X76" s="170">
        <f t="shared" ref="X76:X78" si="761">M76*W76</f>
        <v>7716.4400000000005</v>
      </c>
      <c r="Y76" s="15">
        <v>0.42</v>
      </c>
      <c r="Z76" s="170">
        <f t="shared" ref="Z76:Z78" si="762">Y76*M76</f>
        <v>6367.2</v>
      </c>
      <c r="AA76" s="145">
        <v>2.4599999999999999E-3</v>
      </c>
      <c r="AB76" s="18">
        <f t="shared" ref="AB76:AB126" si="763">M76*AA76</f>
        <v>37.293599999999998</v>
      </c>
      <c r="AC76" s="16">
        <v>2.5300000000000001E-3</v>
      </c>
      <c r="AD76" s="18">
        <f t="shared" ref="AD76:AD78" si="764">M76*AC76</f>
        <v>38.354800000000004</v>
      </c>
      <c r="AE76" s="172">
        <f>IF(M76&gt;0,(AG76+AP76)/M76,0)</f>
        <v>2.2818754353562008E-3</v>
      </c>
      <c r="AF76" s="16">
        <v>3.1E-4</v>
      </c>
      <c r="AG76" s="23">
        <f t="shared" ref="AG76:AG78" si="765">AF76*M76</f>
        <v>4.6996000000000002</v>
      </c>
      <c r="AH76" s="173">
        <v>0.2147</v>
      </c>
      <c r="AI76" s="29">
        <f t="shared" ref="AI76:AI78" si="766">AL76*(1-AM76)*AH76</f>
        <v>29.0152021</v>
      </c>
      <c r="AJ76" s="14">
        <f t="shared" ref="AJ76:AJ78" si="767">IF(AND(AH76&gt;0,AF76&gt;0,AC76&gt;0),((AC76-AF76)*AH76)/((AH76-AF76)*AC76),0)</f>
        <v>0.87873914536822639</v>
      </c>
      <c r="AK76" s="174">
        <f t="shared" si="678"/>
        <v>0.86535959031554532</v>
      </c>
      <c r="AL76" s="155">
        <v>149</v>
      </c>
      <c r="AM76" s="13">
        <v>9.2999999999999999E-2</v>
      </c>
      <c r="AN76" s="14">
        <v>0.22120000000000001</v>
      </c>
      <c r="AO76" s="130">
        <v>0.21440000000000001</v>
      </c>
      <c r="AP76" s="29">
        <f>AL76*(1-AM76)*AN76</f>
        <v>29.893631600000003</v>
      </c>
      <c r="AQ76" s="131">
        <f t="shared" ref="AQ76" si="768">AL76*(1-AM76)*AO76</f>
        <v>28.974659200000001</v>
      </c>
      <c r="AR76" s="18">
        <v>1.6</v>
      </c>
      <c r="AS76" s="18">
        <v>504.7</v>
      </c>
      <c r="AT76" s="98" t="e">
        <f>AT74+AL76-AS76</f>
        <v>#REF!</v>
      </c>
      <c r="AU76" s="99"/>
      <c r="AV76" s="11"/>
      <c r="AW76" s="30"/>
      <c r="AX76" s="19"/>
      <c r="AY76" s="19"/>
      <c r="AZ76" s="19"/>
      <c r="BA76" s="175"/>
    </row>
    <row r="77" spans="1:53" x14ac:dyDescent="0.2">
      <c r="A77" s="184"/>
      <c r="B77" s="32">
        <v>2</v>
      </c>
      <c r="C77" s="45" t="s">
        <v>51</v>
      </c>
      <c r="D77" s="33">
        <v>19700</v>
      </c>
      <c r="E77" s="33">
        <v>6</v>
      </c>
      <c r="F77" s="33">
        <v>19334</v>
      </c>
      <c r="G77" s="34">
        <v>0.9</v>
      </c>
      <c r="H77" s="34">
        <v>7.7</v>
      </c>
      <c r="I77" s="33">
        <v>18766</v>
      </c>
      <c r="J77" s="34">
        <v>5.0999999999999996</v>
      </c>
      <c r="K77" s="33">
        <v>16818</v>
      </c>
      <c r="L77" s="35">
        <v>6.8000000000000005E-2</v>
      </c>
      <c r="M77" s="36">
        <f>ROUND(K77*(1-L77),0)</f>
        <v>15674</v>
      </c>
      <c r="N77" s="37">
        <v>0.73799999999999999</v>
      </c>
      <c r="O77" s="24">
        <f t="shared" si="757"/>
        <v>11567.412</v>
      </c>
      <c r="P77" s="35">
        <v>0.22700000000000001</v>
      </c>
      <c r="Q77" s="24">
        <f t="shared" si="758"/>
        <v>3557.998</v>
      </c>
      <c r="R77" s="38">
        <v>3.5000000000000003E-2</v>
      </c>
      <c r="S77" s="134">
        <v>0.24740000000000001</v>
      </c>
      <c r="T77" s="24">
        <f t="shared" si="759"/>
        <v>548.59</v>
      </c>
      <c r="U77" s="27">
        <v>0.215</v>
      </c>
      <c r="V77" s="24">
        <f t="shared" si="760"/>
        <v>3369.91</v>
      </c>
      <c r="W77" s="38">
        <v>0.51200000000000001</v>
      </c>
      <c r="X77" s="24">
        <f t="shared" si="761"/>
        <v>8025.0879999999997</v>
      </c>
      <c r="Y77" s="38">
        <v>0.42</v>
      </c>
      <c r="Z77" s="24">
        <f t="shared" si="762"/>
        <v>6583.08</v>
      </c>
      <c r="AA77" s="146">
        <v>2.5999999999999999E-3</v>
      </c>
      <c r="AB77" s="18">
        <f t="shared" si="763"/>
        <v>40.752400000000002</v>
      </c>
      <c r="AC77" s="39">
        <v>2.5799999999999998E-3</v>
      </c>
      <c r="AD77" s="17">
        <f t="shared" si="764"/>
        <v>40.438919999999996</v>
      </c>
      <c r="AE77" s="26">
        <f>IF(M77&gt;0,(AG77+AP77)/M77,0)</f>
        <v>2.8153364425162687E-3</v>
      </c>
      <c r="AF77" s="39">
        <v>3.1E-4</v>
      </c>
      <c r="AG77" s="36">
        <f t="shared" si="765"/>
        <v>4.8589399999999996</v>
      </c>
      <c r="AH77" s="27">
        <v>0.2107</v>
      </c>
      <c r="AI77" s="40">
        <f t="shared" si="766"/>
        <v>35.879892300000002</v>
      </c>
      <c r="AJ77" s="27">
        <f t="shared" si="767"/>
        <v>0.88114137237194423</v>
      </c>
      <c r="AK77" s="28">
        <f t="shared" si="678"/>
        <v>0.89108673128896354</v>
      </c>
      <c r="AL77" s="33">
        <v>189</v>
      </c>
      <c r="AM77" s="35">
        <v>9.9000000000000005E-2</v>
      </c>
      <c r="AN77" s="37">
        <v>0.2306</v>
      </c>
      <c r="AO77" s="132">
        <v>0.22339999999999999</v>
      </c>
      <c r="AP77" s="40">
        <f>AL77*(1-AM77)*AN77</f>
        <v>39.268643400000002</v>
      </c>
      <c r="AQ77" s="133">
        <f t="shared" si="723"/>
        <v>38.042562600000004</v>
      </c>
      <c r="AR77" s="41">
        <v>1.6</v>
      </c>
      <c r="AS77" s="41"/>
      <c r="AT77" s="117" t="e">
        <f>AT76+AL77-AS77</f>
        <v>#REF!</v>
      </c>
      <c r="AU77" s="101"/>
      <c r="AV77" s="42"/>
      <c r="AW77" s="43"/>
      <c r="AX77" s="44"/>
      <c r="AY77" s="44"/>
      <c r="AZ77" s="44"/>
      <c r="BA77" s="176"/>
    </row>
    <row r="78" spans="1:53" x14ac:dyDescent="0.2">
      <c r="A78" s="184"/>
      <c r="B78" s="32">
        <v>3</v>
      </c>
      <c r="C78" s="45" t="s">
        <v>63</v>
      </c>
      <c r="D78" s="42">
        <v>23500</v>
      </c>
      <c r="E78" s="42">
        <v>2</v>
      </c>
      <c r="F78" s="42">
        <v>18695</v>
      </c>
      <c r="G78" s="36">
        <v>0.8</v>
      </c>
      <c r="H78" s="36">
        <v>7</v>
      </c>
      <c r="I78" s="42">
        <v>19635</v>
      </c>
      <c r="J78" s="123">
        <v>4.2</v>
      </c>
      <c r="K78" s="42">
        <v>16832</v>
      </c>
      <c r="L78" s="38">
        <v>7.4999999999999997E-2</v>
      </c>
      <c r="M78" s="36">
        <f>ROUND(K78*(1-L78),0)</f>
        <v>15570</v>
      </c>
      <c r="N78" s="27">
        <v>0.60899999999999999</v>
      </c>
      <c r="O78" s="24">
        <f t="shared" si="757"/>
        <v>9482.1299999999992</v>
      </c>
      <c r="P78" s="38">
        <v>0.33800000000000002</v>
      </c>
      <c r="Q78" s="24">
        <f t="shared" si="758"/>
        <v>5262.6600000000008</v>
      </c>
      <c r="R78" s="38">
        <v>5.2999999999999999E-2</v>
      </c>
      <c r="S78" s="134">
        <v>0.2515</v>
      </c>
      <c r="T78" s="24">
        <f t="shared" si="759"/>
        <v>825.20999999999992</v>
      </c>
      <c r="U78" s="27">
        <v>0.22700000000000001</v>
      </c>
      <c r="V78" s="24">
        <f t="shared" si="760"/>
        <v>3534.3900000000003</v>
      </c>
      <c r="W78" s="38">
        <v>0.49299999999999999</v>
      </c>
      <c r="X78" s="24">
        <f t="shared" si="761"/>
        <v>7676.01</v>
      </c>
      <c r="Y78" s="38">
        <v>0.42</v>
      </c>
      <c r="Z78" s="24">
        <f t="shared" si="762"/>
        <v>6539.4</v>
      </c>
      <c r="AA78" s="147">
        <v>2.33E-3</v>
      </c>
      <c r="AB78" s="148">
        <f t="shared" si="763"/>
        <v>36.278100000000002</v>
      </c>
      <c r="AC78" s="46">
        <v>2.4099999999999998E-3</v>
      </c>
      <c r="AD78" s="17">
        <f t="shared" si="764"/>
        <v>37.523699999999998</v>
      </c>
      <c r="AE78" s="26">
        <f>IF(M78&gt;0,(AG78+AP78)/M78,0)</f>
        <v>2.8257965317919076E-3</v>
      </c>
      <c r="AF78" s="46">
        <v>2.9E-4</v>
      </c>
      <c r="AG78" s="36">
        <f t="shared" si="765"/>
        <v>4.5152999999999999</v>
      </c>
      <c r="AH78" s="27">
        <v>0.20930000000000001</v>
      </c>
      <c r="AI78" s="40">
        <f t="shared" si="766"/>
        <v>37.425979500000004</v>
      </c>
      <c r="AJ78" s="27">
        <f t="shared" si="767"/>
        <v>0.88088858342460541</v>
      </c>
      <c r="AK78" s="28">
        <f t="shared" si="678"/>
        <v>0.89855423530333756</v>
      </c>
      <c r="AL78" s="33">
        <v>195</v>
      </c>
      <c r="AM78" s="38">
        <v>8.3000000000000004E-2</v>
      </c>
      <c r="AN78" s="27">
        <v>0.2208</v>
      </c>
      <c r="AO78" s="134">
        <v>0.21560000000000001</v>
      </c>
      <c r="AP78" s="40">
        <f>AL78*(1-AM78)*AN78</f>
        <v>39.482351999999999</v>
      </c>
      <c r="AQ78" s="135">
        <f t="shared" si="723"/>
        <v>38.552514000000002</v>
      </c>
      <c r="AR78" s="17">
        <v>1.55</v>
      </c>
      <c r="AS78" s="17"/>
      <c r="AT78" s="117" t="e">
        <f>AT77+AL78-AS78</f>
        <v>#REF!</v>
      </c>
      <c r="AU78" s="101"/>
      <c r="AV78" s="42"/>
      <c r="AW78" s="47"/>
      <c r="AX78" s="40"/>
      <c r="AY78" s="40"/>
      <c r="AZ78" s="40"/>
      <c r="BA78" s="177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69">SUM(D76:D78)</f>
        <v>47979</v>
      </c>
      <c r="E79" s="50"/>
      <c r="F79" s="50">
        <f t="shared" ref="F79" si="770">SUM(F76:F78)</f>
        <v>50578</v>
      </c>
      <c r="G79" s="51"/>
      <c r="H79" s="51"/>
      <c r="I79" s="50">
        <f t="shared" ref="I79:K79" si="771">SUM(I76:I78)</f>
        <v>51547</v>
      </c>
      <c r="J79" s="51"/>
      <c r="K79" s="50">
        <f t="shared" si="771"/>
        <v>49812</v>
      </c>
      <c r="L79" s="20">
        <f t="shared" ref="L79" si="772">IF(K79&gt;0,(K76*L76+K77*L77+K78*L78)/K79,0)</f>
        <v>6.8418613988597124E-2</v>
      </c>
      <c r="M79" s="51">
        <f t="shared" ref="M79" si="773">M76+M77+M78</f>
        <v>46404</v>
      </c>
      <c r="N79" s="52">
        <f t="shared" ref="N79" si="774">IF(M79&gt;0,O79/M79,0)</f>
        <v>0.68034182398069121</v>
      </c>
      <c r="O79" s="53">
        <f t="shared" ref="O79" si="775">O76+O77+O78</f>
        <v>31570.581999999995</v>
      </c>
      <c r="P79" s="20">
        <f t="shared" ref="P79" si="776">IF(M79&gt;0,Q79/M79,0)</f>
        <v>0.28090548228600987</v>
      </c>
      <c r="Q79" s="53">
        <f t="shared" ref="Q79" si="777">Q76+Q77+Q78</f>
        <v>13035.138000000003</v>
      </c>
      <c r="R79" s="20">
        <f t="shared" ref="R79" si="778">IF(M79&gt;0,T79/M79,0)</f>
        <v>3.875269373329885E-2</v>
      </c>
      <c r="S79" s="136"/>
      <c r="T79" s="53">
        <f t="shared" ref="T79" si="779">T76+T77+T78</f>
        <v>1798.28</v>
      </c>
      <c r="U79" s="20">
        <f t="shared" ref="U79" si="780">IF(M79&gt;0,V79/M79,0)</f>
        <v>0.21575941729161277</v>
      </c>
      <c r="V79" s="53">
        <f t="shared" ref="V79" si="781">V76+V77+V78</f>
        <v>10012.099999999999</v>
      </c>
      <c r="W79" s="20">
        <f t="shared" ref="W79" si="782">IF(M79&gt;0,X79/M79,0)</f>
        <v>0.50464481510214643</v>
      </c>
      <c r="X79" s="53">
        <f t="shared" ref="X79" si="783">X76+X77+X78</f>
        <v>23417.538</v>
      </c>
      <c r="Y79" s="20">
        <f t="shared" ref="Y79" si="784">IF(M79&gt;0,Z79/M79,0)</f>
        <v>0.42</v>
      </c>
      <c r="Z79" s="53">
        <f t="shared" ref="Z79" si="785">Z76+Z77+Z78</f>
        <v>19489.68</v>
      </c>
      <c r="AA79" s="152">
        <f t="shared" ref="AA79" si="786">IF(M79&gt;0,AB79/M79,0)</f>
        <v>2.4636690802517023E-3</v>
      </c>
      <c r="AB79" s="55">
        <f t="shared" ref="AB79" si="787">SUM(AB76:AB78)</f>
        <v>114.32409999999999</v>
      </c>
      <c r="AC79" s="54">
        <f t="shared" ref="AC79" si="788">IF(M79&gt;0,AD79/M79,0)</f>
        <v>2.5066248599258686E-3</v>
      </c>
      <c r="AD79" s="55">
        <f t="shared" ref="AD79" si="789">SUM(AD76:AD78)</f>
        <v>116.31742</v>
      </c>
      <c r="AE79" s="54">
        <f t="shared" ref="AE79" si="790">IF(M79&gt;0,(AE76*M76+AE77*M77+AE78*M78)/M79,0)</f>
        <v>2.6445665675372812E-3</v>
      </c>
      <c r="AF79" s="54">
        <f t="shared" ref="AF79" si="791">IF(K79&gt;0,(K76*AF76+K77*AF77+K78*AF78)/K79,0)</f>
        <v>3.0324178912711797E-4</v>
      </c>
      <c r="AG79" s="51">
        <f t="shared" ref="AG79" si="792">SUM(AG76:AG78)</f>
        <v>14.073840000000001</v>
      </c>
      <c r="AH79" s="52">
        <f t="shared" ref="AH79" si="793">IF(K79&gt;0,(K76*AH76+K77*AH77+K78*AH78)/K79,0)</f>
        <v>0.21152476511683932</v>
      </c>
      <c r="AI79" s="57">
        <f t="shared" ref="AI79" si="794">SUM(AI76:AI78)</f>
        <v>102.32107390000002</v>
      </c>
      <c r="AJ79" s="52">
        <f t="shared" ref="AJ79" si="795">IF(AND(AD79&gt;0),((AD76*AJ76+AD77*AJ77+AD78*AJ78)/AD79),0)</f>
        <v>0.88026770690631184</v>
      </c>
      <c r="AK79" s="56">
        <f t="shared" si="678"/>
        <v>0.88653290483076386</v>
      </c>
      <c r="AL79" s="178">
        <f>SUM(AL76:AL78)</f>
        <v>533</v>
      </c>
      <c r="AM79" s="20">
        <f t="shared" ref="AM79" si="796">IF(AL79&gt;0,(AM76*AL76+AM77*AL77+AM78*AL78)/AL79,0)</f>
        <v>9.1469043151969978E-2</v>
      </c>
      <c r="AN79" s="52">
        <f>IF(K79&gt;0,(AN76*K76+AN77*K77+AN78*K78)/K79,0)</f>
        <v>0.22423855295912631</v>
      </c>
      <c r="AO79" s="136">
        <f>IF(L79&gt;0,(AO76*K76+AO77*K77+AO78*K78)/K79,0)</f>
        <v>0.21784415803420862</v>
      </c>
      <c r="AP79" s="57">
        <f t="shared" ref="AP79" si="797">SUM(AP76:AP78)</f>
        <v>108.64462700000001</v>
      </c>
      <c r="AQ79" s="137">
        <f t="shared" si="754"/>
        <v>105.5697358</v>
      </c>
      <c r="AR79" s="55"/>
      <c r="AS79" s="55">
        <f t="shared" ref="AS79" si="798">SUM(AS76:AS78)</f>
        <v>504.7</v>
      </c>
      <c r="AT79" s="102"/>
      <c r="AU79" s="103" t="e">
        <f>AT78</f>
        <v>#REF!</v>
      </c>
      <c r="AV79" s="50">
        <f t="shared" ref="AV79" si="799">SUM(AV76:AV78)</f>
        <v>0</v>
      </c>
      <c r="AW79" s="58"/>
      <c r="AX79" s="57"/>
      <c r="AY79" s="57"/>
      <c r="AZ79" s="57"/>
      <c r="BA79" s="179"/>
    </row>
    <row r="80" spans="1:53" ht="13.5" thickBot="1" x14ac:dyDescent="0.25">
      <c r="A80" s="184">
        <v>20</v>
      </c>
      <c r="B80" s="32">
        <v>1</v>
      </c>
      <c r="C80" s="169" t="s">
        <v>48</v>
      </c>
      <c r="D80" s="156">
        <v>6400</v>
      </c>
      <c r="E80" s="156">
        <v>0</v>
      </c>
      <c r="F80" s="156">
        <v>9442</v>
      </c>
      <c r="G80" s="157">
        <v>0.5</v>
      </c>
      <c r="H80" s="157">
        <v>6.8</v>
      </c>
      <c r="I80" s="156">
        <v>9986</v>
      </c>
      <c r="J80" s="158">
        <v>6.7</v>
      </c>
      <c r="K80" s="156">
        <v>16443</v>
      </c>
      <c r="L80" s="159">
        <v>6.0999999999999999E-2</v>
      </c>
      <c r="M80" s="160">
        <f>ROUND(K80*(1-L80),0)</f>
        <v>15440</v>
      </c>
      <c r="N80" s="161">
        <v>0.76100000000000001</v>
      </c>
      <c r="O80" s="124">
        <f t="shared" ref="O80:O82" si="800">M80*N80</f>
        <v>11749.84</v>
      </c>
      <c r="P80" s="159">
        <v>0.20499999999999999</v>
      </c>
      <c r="Q80" s="124">
        <f t="shared" ref="Q80:Q82" si="801">M80*P80</f>
        <v>3165.2</v>
      </c>
      <c r="R80" s="162">
        <v>3.4000000000000002E-2</v>
      </c>
      <c r="S80" s="143">
        <v>0.24510000000000001</v>
      </c>
      <c r="T80" s="124">
        <f t="shared" ref="T80:T82" si="802">M80*R80</f>
        <v>524.96</v>
      </c>
      <c r="U80" s="25">
        <v>0.216</v>
      </c>
      <c r="V80" s="124">
        <f t="shared" ref="V80:V82" si="803">M80*U80</f>
        <v>3335.04</v>
      </c>
      <c r="W80" s="162">
        <v>0.504</v>
      </c>
      <c r="X80" s="124">
        <f t="shared" ref="X80:X82" si="804">M80*W80</f>
        <v>7781.76</v>
      </c>
      <c r="Y80" s="162">
        <v>0.42</v>
      </c>
      <c r="Z80" s="124">
        <f t="shared" ref="Z80:Z82" si="805">Y80*M80</f>
        <v>6484.8</v>
      </c>
      <c r="AA80" s="163">
        <v>2.4499999999999999E-3</v>
      </c>
      <c r="AB80" s="148">
        <f t="shared" ref="AB80" si="806">M80*AA80</f>
        <v>37.827999999999996</v>
      </c>
      <c r="AC80" s="164">
        <v>2.3900000000000002E-3</v>
      </c>
      <c r="AD80" s="148">
        <f t="shared" ref="AD80:AD82" si="807">M80*AC80</f>
        <v>36.901600000000002</v>
      </c>
      <c r="AE80" s="26">
        <f>IF(M80&gt;0,(AG80+AP80)/M80,0)</f>
        <v>2.5474643264248704E-3</v>
      </c>
      <c r="AF80" s="164">
        <v>2.7E-4</v>
      </c>
      <c r="AG80" s="160">
        <f t="shared" ref="AG80:AG82" si="808">AF80*M80</f>
        <v>4.1688000000000001</v>
      </c>
      <c r="AH80" s="114">
        <v>0.20899999999999999</v>
      </c>
      <c r="AI80" s="165">
        <f t="shared" ref="AI80:AI82" si="809">AL80*(1-AM80)*AH80</f>
        <v>33.119812000000003</v>
      </c>
      <c r="AJ80" s="161">
        <f t="shared" ref="AJ80:AJ82" si="810">IF(AND(AH80&gt;0,AF80&gt;0,AC80&gt;0),((AC80-AF80)*AH80)/((AH80-AF80)*AC80),0)</f>
        <v>0.88817669400139965</v>
      </c>
      <c r="AK80" s="59">
        <f t="shared" si="678"/>
        <v>0.89510138218867619</v>
      </c>
      <c r="AL80" s="156">
        <v>173</v>
      </c>
      <c r="AM80" s="159">
        <v>8.4000000000000005E-2</v>
      </c>
      <c r="AN80" s="161">
        <v>0.22189999999999999</v>
      </c>
      <c r="AO80" s="143">
        <v>0.2155</v>
      </c>
      <c r="AP80" s="165">
        <f>AL80*(1-AM80)*AN80</f>
        <v>35.164049200000001</v>
      </c>
      <c r="AQ80" s="166">
        <f t="shared" ref="AQ80" si="811">AL80*(1-AM80)*AO80</f>
        <v>34.149854000000005</v>
      </c>
      <c r="AR80" s="148">
        <v>1.58</v>
      </c>
      <c r="AS80" s="148">
        <v>507.86</v>
      </c>
      <c r="AT80" s="110" t="e">
        <f>AT78+AL80-AS80+AU80</f>
        <v>#REF!</v>
      </c>
      <c r="AU80" s="116">
        <v>38.24</v>
      </c>
      <c r="AV80" s="156"/>
      <c r="AW80" s="167"/>
      <c r="AX80" s="168"/>
      <c r="AY80" s="168"/>
      <c r="AZ80" s="168"/>
      <c r="BA80" s="168"/>
    </row>
    <row r="81" spans="1:53" x14ac:dyDescent="0.2">
      <c r="A81" s="184"/>
      <c r="B81" s="32">
        <v>2</v>
      </c>
      <c r="C81" s="45" t="s">
        <v>51</v>
      </c>
      <c r="D81" s="33">
        <v>19013</v>
      </c>
      <c r="E81" s="33">
        <v>3</v>
      </c>
      <c r="F81" s="33">
        <v>18292</v>
      </c>
      <c r="G81" s="34">
        <v>1.3</v>
      </c>
      <c r="H81" s="34">
        <v>8.1</v>
      </c>
      <c r="I81" s="33">
        <v>17723</v>
      </c>
      <c r="J81" s="34">
        <v>6.3</v>
      </c>
      <c r="K81" s="33">
        <v>16738</v>
      </c>
      <c r="L81" s="35">
        <v>6.2E-2</v>
      </c>
      <c r="M81" s="36">
        <f>ROUND(K81*(1-L81),0)</f>
        <v>15700</v>
      </c>
      <c r="N81" s="37">
        <v>0.67100000000000004</v>
      </c>
      <c r="O81" s="24">
        <f t="shared" si="800"/>
        <v>10534.7</v>
      </c>
      <c r="P81" s="35">
        <v>0.27400000000000002</v>
      </c>
      <c r="Q81" s="24">
        <f t="shared" si="801"/>
        <v>4301.8</v>
      </c>
      <c r="R81" s="38">
        <v>5.5E-2</v>
      </c>
      <c r="S81" s="134">
        <v>0.22939999999999999</v>
      </c>
      <c r="T81" s="24">
        <f t="shared" si="802"/>
        <v>863.5</v>
      </c>
      <c r="U81" s="27">
        <v>0.20300000000000001</v>
      </c>
      <c r="V81" s="24">
        <f t="shared" si="803"/>
        <v>3187.1000000000004</v>
      </c>
      <c r="W81" s="38">
        <v>0.51900000000000002</v>
      </c>
      <c r="X81" s="24">
        <f t="shared" si="804"/>
        <v>8148.3</v>
      </c>
      <c r="Y81" s="38">
        <v>0.4</v>
      </c>
      <c r="Z81" s="24">
        <f t="shared" si="805"/>
        <v>6280</v>
      </c>
      <c r="AA81" s="146">
        <v>2.4299999999999999E-3</v>
      </c>
      <c r="AB81" s="18">
        <f t="shared" si="763"/>
        <v>38.150999999999996</v>
      </c>
      <c r="AC81" s="39">
        <v>2.3999999999999998E-3</v>
      </c>
      <c r="AD81" s="17">
        <f t="shared" si="807"/>
        <v>37.68</v>
      </c>
      <c r="AE81" s="26">
        <f>IF(M81&gt;0,(AG81+AP81)/M81,0)</f>
        <v>2.3847948152866246E-3</v>
      </c>
      <c r="AF81" s="39">
        <v>2.5999999999999998E-4</v>
      </c>
      <c r="AG81" s="36">
        <f t="shared" si="808"/>
        <v>4.0819999999999999</v>
      </c>
      <c r="AH81" s="27">
        <v>0.2084</v>
      </c>
      <c r="AI81" s="40">
        <f t="shared" si="809"/>
        <v>32.700252400000004</v>
      </c>
      <c r="AJ81" s="27">
        <f t="shared" si="810"/>
        <v>0.89278050030428246</v>
      </c>
      <c r="AK81" s="28">
        <f t="shared" si="678"/>
        <v>0.89206690216424323</v>
      </c>
      <c r="AL81" s="33">
        <v>173</v>
      </c>
      <c r="AM81" s="35">
        <v>9.2999999999999999E-2</v>
      </c>
      <c r="AN81" s="37">
        <v>0.21260000000000001</v>
      </c>
      <c r="AO81" s="132">
        <v>0.2092</v>
      </c>
      <c r="AP81" s="40">
        <f>AL81*(1-AM81)*AN81</f>
        <v>33.359278600000003</v>
      </c>
      <c r="AQ81" s="133">
        <f t="shared" si="723"/>
        <v>32.825781200000002</v>
      </c>
      <c r="AR81" s="41">
        <v>1.58</v>
      </c>
      <c r="AS81" s="41"/>
      <c r="AT81" s="117" t="e">
        <f>AT80+AL81-AS81</f>
        <v>#REF!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10" t="s">
        <v>52</v>
      </c>
      <c r="D82" s="42">
        <v>19500</v>
      </c>
      <c r="E82" s="42">
        <v>1</v>
      </c>
      <c r="F82" s="42">
        <v>18110</v>
      </c>
      <c r="G82" s="36">
        <v>1</v>
      </c>
      <c r="H82" s="36">
        <v>9.3000000000000007</v>
      </c>
      <c r="I82" s="42">
        <v>18072</v>
      </c>
      <c r="J82" s="36">
        <v>5.9</v>
      </c>
      <c r="K82" s="42">
        <v>16831</v>
      </c>
      <c r="L82" s="38">
        <v>5.6000000000000001E-2</v>
      </c>
      <c r="M82" s="36">
        <f>ROUND(K82*(1-L82),0)</f>
        <v>15888</v>
      </c>
      <c r="N82" s="27">
        <v>0.65100000000000002</v>
      </c>
      <c r="O82" s="24">
        <f t="shared" si="800"/>
        <v>10343.088</v>
      </c>
      <c r="P82" s="38">
        <v>0.29799999999999999</v>
      </c>
      <c r="Q82" s="24">
        <f t="shared" si="801"/>
        <v>4734.6239999999998</v>
      </c>
      <c r="R82" s="38">
        <v>5.0999999999999997E-2</v>
      </c>
      <c r="S82" s="134">
        <v>0.23910000000000001</v>
      </c>
      <c r="T82" s="24">
        <f t="shared" si="802"/>
        <v>810.2879999999999</v>
      </c>
      <c r="U82" s="27">
        <v>0.23300000000000001</v>
      </c>
      <c r="V82" s="24">
        <f t="shared" si="803"/>
        <v>3701.904</v>
      </c>
      <c r="W82" s="38">
        <v>0.50800000000000001</v>
      </c>
      <c r="X82" s="24">
        <f t="shared" si="804"/>
        <v>8071.1040000000003</v>
      </c>
      <c r="Y82" s="38">
        <v>0.42</v>
      </c>
      <c r="Z82" s="24">
        <f t="shared" si="805"/>
        <v>6672.96</v>
      </c>
      <c r="AA82" s="147">
        <v>2.32E-3</v>
      </c>
      <c r="AB82" s="148">
        <f t="shared" si="763"/>
        <v>36.86016</v>
      </c>
      <c r="AC82" s="46">
        <v>2.3500000000000001E-3</v>
      </c>
      <c r="AD82" s="17">
        <f t="shared" si="807"/>
        <v>37.336800000000004</v>
      </c>
      <c r="AE82" s="26">
        <f>IF(M82&gt;0,(AG82+AP82)/M82,0)</f>
        <v>2.4446393756294058E-3</v>
      </c>
      <c r="AF82" s="46">
        <v>2.5999999999999998E-4</v>
      </c>
      <c r="AG82" s="36">
        <f t="shared" si="808"/>
        <v>4.1308799999999994</v>
      </c>
      <c r="AH82" s="27">
        <v>0.215</v>
      </c>
      <c r="AI82" s="40">
        <f t="shared" si="809"/>
        <v>32.333420000000004</v>
      </c>
      <c r="AJ82" s="27">
        <f t="shared" si="810"/>
        <v>0.89043851149039233</v>
      </c>
      <c r="AK82" s="28">
        <f t="shared" si="678"/>
        <v>0.89465268586368751</v>
      </c>
      <c r="AL82" s="42">
        <v>164</v>
      </c>
      <c r="AM82" s="38">
        <v>8.3000000000000004E-2</v>
      </c>
      <c r="AN82" s="27">
        <v>0.23080000000000001</v>
      </c>
      <c r="AO82" s="134">
        <v>0.2281</v>
      </c>
      <c r="AP82" s="40">
        <f>AL82*(1-AM82)*AN82</f>
        <v>34.709550400000005</v>
      </c>
      <c r="AQ82" s="135">
        <f t="shared" si="723"/>
        <v>34.303502800000004</v>
      </c>
      <c r="AR82" s="17">
        <v>1.5</v>
      </c>
      <c r="AS82" s="17"/>
      <c r="AT82" s="117" t="e">
        <f>AT81+AL82-AS82</f>
        <v>#REF!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2">SUM(D80:D82)</f>
        <v>44913</v>
      </c>
      <c r="E83" s="50"/>
      <c r="F83" s="50">
        <f t="shared" ref="F83" si="813">SUM(F80:F82)</f>
        <v>45844</v>
      </c>
      <c r="G83" s="51"/>
      <c r="H83" s="51"/>
      <c r="I83" s="50">
        <f t="shared" ref="I83:K83" si="814">SUM(I80:I82)</f>
        <v>45781</v>
      </c>
      <c r="J83" s="51"/>
      <c r="K83" s="50">
        <f t="shared" si="814"/>
        <v>50012</v>
      </c>
      <c r="L83" s="20">
        <f t="shared" ref="L83" si="815">IF(K83&gt;0,(K80*L80+K81*L81+K82*L82)/K83,0)</f>
        <v>5.9651983523954254E-2</v>
      </c>
      <c r="M83" s="51">
        <f t="shared" ref="M83" si="816">M80+M81+M82</f>
        <v>47028</v>
      </c>
      <c r="N83" s="52">
        <f t="shared" ref="N83" si="817">IF(M83&gt;0,O83/M83,0)</f>
        <v>0.69379152845113545</v>
      </c>
      <c r="O83" s="53">
        <f t="shared" ref="O83" si="818">O80+O81+O82</f>
        <v>32627.628000000001</v>
      </c>
      <c r="P83" s="20">
        <f t="shared" ref="P83" si="819">IF(M83&gt;0,Q83/M83,0)</f>
        <v>0.25945445266649653</v>
      </c>
      <c r="Q83" s="53">
        <f t="shared" ref="Q83" si="820">Q80+Q81+Q82</f>
        <v>12201.624</v>
      </c>
      <c r="R83" s="20">
        <f t="shared" ref="R83" si="821">IF(M83&gt;0,T83/M83,0)</f>
        <v>4.6754018882367951E-2</v>
      </c>
      <c r="S83" s="136"/>
      <c r="T83" s="53">
        <f t="shared" ref="T83" si="822">T80+T81+T82</f>
        <v>2198.748</v>
      </c>
      <c r="U83" s="20">
        <f t="shared" ref="U83" si="823">IF(M83&gt;0,V83/M83,0)</f>
        <v>0.21740333418389043</v>
      </c>
      <c r="V83" s="53">
        <f t="shared" ref="V83" si="824">V80+V81+V82</f>
        <v>10224.044</v>
      </c>
      <c r="W83" s="20">
        <f t="shared" ref="W83" si="825">IF(M83&gt;0,X83/M83,0)</f>
        <v>0.51035902015820367</v>
      </c>
      <c r="X83" s="53">
        <f t="shared" ref="X83" si="826">X80+X81+X82</f>
        <v>24001.164000000001</v>
      </c>
      <c r="Y83" s="20">
        <f t="shared" ref="Y83" si="827">IF(M83&gt;0,Z83/M83,0)</f>
        <v>0.4133231266479544</v>
      </c>
      <c r="Z83" s="53">
        <f t="shared" ref="Z83" si="828">Z80+Z81+Z82</f>
        <v>19437.759999999998</v>
      </c>
      <c r="AA83" s="152">
        <f t="shared" ref="AA83" si="829">IF(M83&gt;0,AB83/M83,0)</f>
        <v>2.3994037594624478E-3</v>
      </c>
      <c r="AB83" s="55">
        <f t="shared" ref="AB83" si="830">SUM(AB80:AB82)</f>
        <v>112.83915999999999</v>
      </c>
      <c r="AC83" s="54">
        <f t="shared" ref="AC83" si="831">IF(M83&gt;0,AD83/M83,0)</f>
        <v>2.379824785234329E-3</v>
      </c>
      <c r="AD83" s="55">
        <f t="shared" ref="AD83" si="832">SUM(AD80:AD82)</f>
        <v>111.91840000000002</v>
      </c>
      <c r="AE83" s="54">
        <f t="shared" ref="AE83" si="833">IF(M83&gt;0,(AE80*M80+AE81*M81+AE82*M82)/M83,0)</f>
        <v>2.4584196266054267E-3</v>
      </c>
      <c r="AF83" s="54">
        <f t="shared" ref="AF83" si="834">IF(K83&gt;0,(K80*AF80+K81*AF81+K82*AF82)/K83,0)</f>
        <v>2.6328781092537786E-4</v>
      </c>
      <c r="AG83" s="51">
        <f t="shared" ref="AG83" si="835">SUM(AG80:AG82)</f>
        <v>12.381679999999999</v>
      </c>
      <c r="AH83" s="52">
        <f t="shared" ref="AH83" si="836">IF(K83&gt;0,(K80*AH80+K81*AH81+K82*AH82)/K83,0)</f>
        <v>0.21081842757738142</v>
      </c>
      <c r="AI83" s="57">
        <f t="shared" ref="AI83" si="837">SUM(AI80:AI82)</f>
        <v>98.153484400000011</v>
      </c>
      <c r="AJ83" s="52">
        <f t="shared" ref="AJ83" si="838">IF(AND(AD83&gt;0),((AD80*AJ80+AD81*AJ81+AD82*AJ82)/AD83),0)</f>
        <v>0.89048123417277125</v>
      </c>
      <c r="AK83" s="56">
        <f t="shared" si="678"/>
        <v>0.89396489725572525</v>
      </c>
      <c r="AL83" s="50">
        <f t="shared" ref="AL83" si="839">SUM(AL80:AL82)</f>
        <v>510</v>
      </c>
      <c r="AM83" s="20">
        <f t="shared" ref="AM83" si="840">IF(AL83&gt;0,(AM80*AL80+AM81*AL81+AM82*AL82)/AL83,0)</f>
        <v>8.6731372549019609E-2</v>
      </c>
      <c r="AN83" s="52">
        <f>IF(K83&gt;0,(AN80*K80+AN81*K81+AN82*K82)/K83,0)</f>
        <v>0.22178267815724226</v>
      </c>
      <c r="AO83" s="136">
        <f>IF(L83&gt;0,(AO80*K80+AO81*K81+AO82*K82)/K83,0)</f>
        <v>0.21763191234103815</v>
      </c>
      <c r="AP83" s="57">
        <f t="shared" ref="AP83" si="841">SUM(AP80:AP82)</f>
        <v>103.23287820000002</v>
      </c>
      <c r="AQ83" s="137">
        <f t="shared" si="754"/>
        <v>101.279138</v>
      </c>
      <c r="AR83" s="55"/>
      <c r="AS83" s="55">
        <f t="shared" ref="AS83" si="842">SUM(AS80:AS82)</f>
        <v>507.86</v>
      </c>
      <c r="AT83" s="102"/>
      <c r="AU83" s="103" t="e">
        <f>AT82</f>
        <v>#REF!</v>
      </c>
      <c r="AV83" s="50">
        <f t="shared" ref="AV83" si="843"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80" t="s">
        <v>63</v>
      </c>
      <c r="D84" s="11">
        <v>2400</v>
      </c>
      <c r="E84" s="11">
        <v>9</v>
      </c>
      <c r="F84" s="11">
        <v>17446</v>
      </c>
      <c r="G84" s="12">
        <v>1</v>
      </c>
      <c r="H84" s="12">
        <v>8.5</v>
      </c>
      <c r="I84" s="11">
        <v>18789</v>
      </c>
      <c r="J84" s="12">
        <v>5.3</v>
      </c>
      <c r="K84" s="11">
        <v>16694</v>
      </c>
      <c r="L84" s="13">
        <v>6.0999999999999999E-2</v>
      </c>
      <c r="M84" s="23">
        <f>ROUND(K84*(1-L84),0)</f>
        <v>15676</v>
      </c>
      <c r="N84" s="14">
        <v>0.72899999999999998</v>
      </c>
      <c r="O84" s="24">
        <f t="shared" ref="O84:O86" si="844">M84*N84</f>
        <v>11427.804</v>
      </c>
      <c r="P84" s="13">
        <v>0.23899999999999999</v>
      </c>
      <c r="Q84" s="24">
        <f t="shared" ref="Q84:Q86" si="845">M84*P84</f>
        <v>3746.5639999999999</v>
      </c>
      <c r="R84" s="15">
        <v>3.2000000000000001E-2</v>
      </c>
      <c r="S84" s="143">
        <v>0.23250000000000001</v>
      </c>
      <c r="T84" s="24">
        <f t="shared" ref="T84:T86" si="846">M84*R84</f>
        <v>501.63200000000001</v>
      </c>
      <c r="U84" s="25">
        <v>0.23699999999999999</v>
      </c>
      <c r="V84" s="24">
        <f t="shared" ref="V84:V86" si="847">M84*U84</f>
        <v>3715.212</v>
      </c>
      <c r="W84" s="15">
        <v>0.49199999999999999</v>
      </c>
      <c r="X84" s="24">
        <f t="shared" ref="X84:X86" si="848">M84*W84</f>
        <v>7712.5919999999996</v>
      </c>
      <c r="Y84" s="15">
        <v>0.42</v>
      </c>
      <c r="Z84" s="24">
        <f t="shared" ref="Z84:Z86" si="849">Y84*M84</f>
        <v>6583.92</v>
      </c>
      <c r="AA84" s="145">
        <v>2.3900000000000002E-3</v>
      </c>
      <c r="AB84" s="18">
        <f t="shared" ref="AB84" si="850">M84*AA84</f>
        <v>37.46564</v>
      </c>
      <c r="AC84" s="16">
        <v>2.4499999999999999E-3</v>
      </c>
      <c r="AD84" s="17">
        <f t="shared" ref="AD84:AD86" si="851">M84*AC84</f>
        <v>38.406199999999998</v>
      </c>
      <c r="AE84" s="26">
        <f>IF(M84&gt;0,(AG84+AP84)/M84,0)</f>
        <v>2.6038945776983924E-3</v>
      </c>
      <c r="AF84" s="16">
        <v>2.5999999999999998E-4</v>
      </c>
      <c r="AG84" s="23">
        <f t="shared" ref="AG84:AG86" si="852">AF84*M84</f>
        <v>4.0757599999999998</v>
      </c>
      <c r="AH84" s="114">
        <v>0.21249999999999999</v>
      </c>
      <c r="AI84" s="29">
        <f t="shared" ref="AI84:AI86" si="853">AL84*(1-AM84)*AH84</f>
        <v>35.154724999999999</v>
      </c>
      <c r="AJ84" s="27">
        <f t="shared" ref="AJ84:AJ86" si="854">IF(AND(AH84&gt;0,AF84&gt;0,AC84&gt;0),((AC84-AF84)*AH84)/((AH84-AF84)*AC84),0)</f>
        <v>0.8949725762902222</v>
      </c>
      <c r="AK84" s="59">
        <f t="shared" si="678"/>
        <v>0.90120455698668633</v>
      </c>
      <c r="AL84" s="11">
        <v>181</v>
      </c>
      <c r="AM84" s="13">
        <v>8.5999999999999993E-2</v>
      </c>
      <c r="AN84" s="14">
        <v>0.22209999999999999</v>
      </c>
      <c r="AO84" s="130">
        <v>0.21590000000000001</v>
      </c>
      <c r="AP84" s="29">
        <f>AL84*(1-AM84)*AN84</f>
        <v>36.742891399999998</v>
      </c>
      <c r="AQ84" s="131">
        <f t="shared" ref="AQ84" si="855">AL84*(1-AM84)*AO84</f>
        <v>35.717200599999998</v>
      </c>
      <c r="AR84" s="18">
        <v>1.55</v>
      </c>
      <c r="AS84" s="18"/>
      <c r="AT84" s="98" t="e">
        <f>AT82+AL84-AS84</f>
        <v>#REF!</v>
      </c>
      <c r="AU84" s="99"/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10" t="s">
        <v>48</v>
      </c>
      <c r="D85" s="33">
        <v>19824</v>
      </c>
      <c r="E85" s="33">
        <v>9</v>
      </c>
      <c r="F85" s="33">
        <v>17811</v>
      </c>
      <c r="G85" s="34">
        <v>1.3</v>
      </c>
      <c r="H85" s="34">
        <v>7.4</v>
      </c>
      <c r="I85" s="33">
        <v>17481</v>
      </c>
      <c r="J85" s="34">
        <v>5</v>
      </c>
      <c r="K85" s="33">
        <v>16849</v>
      </c>
      <c r="L85" s="35">
        <v>6.3E-2</v>
      </c>
      <c r="M85" s="36">
        <f>ROUND(K85*(1-L85),0)</f>
        <v>15788</v>
      </c>
      <c r="N85" s="37">
        <v>0.61699999999999999</v>
      </c>
      <c r="O85" s="24">
        <f t="shared" si="844"/>
        <v>9741.1959999999999</v>
      </c>
      <c r="P85" s="35">
        <v>0.32500000000000001</v>
      </c>
      <c r="Q85" s="24">
        <f t="shared" si="845"/>
        <v>5131.1000000000004</v>
      </c>
      <c r="R85" s="38">
        <v>5.8000000000000003E-2</v>
      </c>
      <c r="S85" s="134">
        <v>0.24779999999999999</v>
      </c>
      <c r="T85" s="24">
        <f t="shared" si="846"/>
        <v>915.70400000000006</v>
      </c>
      <c r="U85" s="27">
        <v>0.248</v>
      </c>
      <c r="V85" s="24">
        <f t="shared" si="847"/>
        <v>3915.424</v>
      </c>
      <c r="W85" s="38">
        <v>0.498</v>
      </c>
      <c r="X85" s="24">
        <f t="shared" si="848"/>
        <v>7862.424</v>
      </c>
      <c r="Y85" s="38">
        <v>0.42</v>
      </c>
      <c r="Z85" s="24">
        <f t="shared" si="849"/>
        <v>6630.96</v>
      </c>
      <c r="AA85" s="146">
        <v>2.4399999999999999E-3</v>
      </c>
      <c r="AB85" s="18">
        <f t="shared" si="763"/>
        <v>38.52272</v>
      </c>
      <c r="AC85" s="39">
        <v>2.4499999999999999E-3</v>
      </c>
      <c r="AD85" s="17">
        <f t="shared" si="851"/>
        <v>38.680599999999998</v>
      </c>
      <c r="AE85" s="26">
        <f>IF(M85&gt;0,(AG85+AP85)/M85,0)</f>
        <v>2.448336774765645E-3</v>
      </c>
      <c r="AF85" s="39">
        <v>2.5999999999999998E-4</v>
      </c>
      <c r="AG85" s="36">
        <f t="shared" si="852"/>
        <v>4.1048799999999996</v>
      </c>
      <c r="AH85" s="27">
        <v>0.21029999999999999</v>
      </c>
      <c r="AI85" s="40">
        <f t="shared" si="853"/>
        <v>31.783690499999995</v>
      </c>
      <c r="AJ85" s="27">
        <f t="shared" si="854"/>
        <v>0.89498404579885671</v>
      </c>
      <c r="AK85" s="28">
        <f t="shared" si="678"/>
        <v>0.8948231931694044</v>
      </c>
      <c r="AL85" s="33">
        <v>167</v>
      </c>
      <c r="AM85" s="35">
        <v>9.5000000000000001E-2</v>
      </c>
      <c r="AN85" s="37">
        <v>0.2286</v>
      </c>
      <c r="AO85" s="132">
        <v>0.22120000000000001</v>
      </c>
      <c r="AP85" s="40">
        <f>AL85*(1-AM85)*AN85</f>
        <v>34.549461000000001</v>
      </c>
      <c r="AQ85" s="133">
        <f t="shared" si="723"/>
        <v>33.431061999999997</v>
      </c>
      <c r="AR85" s="41">
        <v>1.55</v>
      </c>
      <c r="AS85" s="41"/>
      <c r="AT85" s="117" t="e">
        <f>AT84+AL85-AS85</f>
        <v>#REF!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10" t="s">
        <v>52</v>
      </c>
      <c r="D86" s="42">
        <v>21300</v>
      </c>
      <c r="E86" s="42">
        <v>4</v>
      </c>
      <c r="F86" s="42">
        <v>17681</v>
      </c>
      <c r="G86" s="36">
        <v>1</v>
      </c>
      <c r="H86" s="36">
        <v>7.3</v>
      </c>
      <c r="I86" s="42">
        <v>18176</v>
      </c>
      <c r="J86" s="123">
        <v>4.5</v>
      </c>
      <c r="K86" s="42">
        <v>16980</v>
      </c>
      <c r="L86" s="38">
        <v>6.3E-2</v>
      </c>
      <c r="M86" s="36">
        <f>ROUND(K86*(1-L86),0)</f>
        <v>15910</v>
      </c>
      <c r="N86" s="27">
        <v>0.84799999999999998</v>
      </c>
      <c r="O86" s="24">
        <f t="shared" si="844"/>
        <v>13491.68</v>
      </c>
      <c r="P86" s="38">
        <v>0.128</v>
      </c>
      <c r="Q86" s="24">
        <f t="shared" si="845"/>
        <v>2036.48</v>
      </c>
      <c r="R86" s="38">
        <v>2.4E-2</v>
      </c>
      <c r="S86" s="134">
        <v>0.2651</v>
      </c>
      <c r="T86" s="24">
        <f t="shared" si="846"/>
        <v>381.84000000000003</v>
      </c>
      <c r="U86" s="27">
        <v>0.24</v>
      </c>
      <c r="V86" s="24">
        <f t="shared" si="847"/>
        <v>3818.3999999999996</v>
      </c>
      <c r="W86" s="38">
        <v>0.49099999999999999</v>
      </c>
      <c r="X86" s="24">
        <f t="shared" si="848"/>
        <v>7811.8099999999995</v>
      </c>
      <c r="Y86" s="38">
        <v>0.41</v>
      </c>
      <c r="Z86" s="24">
        <f t="shared" si="849"/>
        <v>6523.0999999999995</v>
      </c>
      <c r="AA86" s="147">
        <v>2.49E-3</v>
      </c>
      <c r="AB86" s="148">
        <f t="shared" si="763"/>
        <v>39.615900000000003</v>
      </c>
      <c r="AC86" s="46">
        <v>2.5600000000000002E-3</v>
      </c>
      <c r="AD86" s="17">
        <f t="shared" si="851"/>
        <v>40.729600000000005</v>
      </c>
      <c r="AE86" s="26">
        <f>IF(M86&gt;0,(AG86+AP86)/M86,0)</f>
        <v>2.5935786486486487E-3</v>
      </c>
      <c r="AF86" s="46">
        <v>2.5999999999999998E-4</v>
      </c>
      <c r="AG86" s="36">
        <f t="shared" si="852"/>
        <v>4.1365999999999996</v>
      </c>
      <c r="AH86" s="27">
        <v>0.2064</v>
      </c>
      <c r="AI86" s="40">
        <f t="shared" si="853"/>
        <v>36.369537600000001</v>
      </c>
      <c r="AJ86" s="27">
        <f t="shared" si="854"/>
        <v>0.89957068012030683</v>
      </c>
      <c r="AK86" s="28">
        <f t="shared" si="678"/>
        <v>0.90086406347820625</v>
      </c>
      <c r="AL86" s="42">
        <v>193</v>
      </c>
      <c r="AM86" s="38">
        <v>8.6999999999999994E-2</v>
      </c>
      <c r="AN86" s="27">
        <v>0.2107</v>
      </c>
      <c r="AO86" s="134">
        <v>0.2079</v>
      </c>
      <c r="AP86" s="40">
        <f>AL86*(1-AM86)*AN86</f>
        <v>37.1272363</v>
      </c>
      <c r="AQ86" s="135">
        <f t="shared" si="723"/>
        <v>36.633851100000001</v>
      </c>
      <c r="AR86" s="17">
        <v>1.55</v>
      </c>
      <c r="AS86" s="17"/>
      <c r="AT86" s="117" t="e">
        <f>AT85+AL86-AS86</f>
        <v>#REF!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56">SUM(D84:D86)</f>
        <v>43524</v>
      </c>
      <c r="E87" s="50"/>
      <c r="F87" s="50">
        <f t="shared" ref="F87" si="857">SUM(F84:F86)</f>
        <v>52938</v>
      </c>
      <c r="G87" s="51"/>
      <c r="H87" s="51"/>
      <c r="I87" s="50">
        <f t="shared" ref="I87:K87" si="858">SUM(I84:I86)</f>
        <v>54446</v>
      </c>
      <c r="J87" s="51"/>
      <c r="K87" s="50">
        <f t="shared" si="858"/>
        <v>50523</v>
      </c>
      <c r="L87" s="20">
        <f t="shared" ref="L87" si="859">IF(K87&gt;0,(K84*L84+K85*L85+K86*L86)/K87,0)</f>
        <v>6.2339152465213855E-2</v>
      </c>
      <c r="M87" s="51">
        <f t="shared" ref="M87" si="860">M84+M85+M86</f>
        <v>47374</v>
      </c>
      <c r="N87" s="52">
        <f t="shared" ref="N87" si="861">IF(M87&gt;0,O87/M87,0)</f>
        <v>0.73163929581627052</v>
      </c>
      <c r="O87" s="53">
        <f t="shared" ref="O87" si="862">O84+O85+O86</f>
        <v>34660.68</v>
      </c>
      <c r="P87" s="20">
        <f t="shared" ref="P87" si="863">IF(M87&gt;0,Q87/M87,0)</f>
        <v>0.23038257271921309</v>
      </c>
      <c r="Q87" s="53">
        <f t="shared" ref="Q87" si="864">Q84+Q85+Q86</f>
        <v>10914.144</v>
      </c>
      <c r="R87" s="20">
        <f t="shared" ref="R87" si="865">IF(M87&gt;0,T87/M87,0)</f>
        <v>3.7978131464516403E-2</v>
      </c>
      <c r="S87" s="136"/>
      <c r="T87" s="53">
        <f t="shared" ref="T87" si="866">T84+T85+T86</f>
        <v>1799.1759999999999</v>
      </c>
      <c r="U87" s="20">
        <f t="shared" ref="U87" si="867">IF(M87&gt;0,V87/M87,0)</f>
        <v>0.24167340735424495</v>
      </c>
      <c r="V87" s="53">
        <f t="shared" ref="V87" si="868">V84+V85+V86</f>
        <v>11449.036</v>
      </c>
      <c r="W87" s="20">
        <f t="shared" ref="W87" si="869">IF(M87&gt;0,X87/M87,0)</f>
        <v>0.49366373960400223</v>
      </c>
      <c r="X87" s="53">
        <f t="shared" ref="X87" si="870">X84+X85+X86</f>
        <v>23386.826000000001</v>
      </c>
      <c r="Y87" s="20">
        <f t="shared" ref="Y87" si="871">IF(M87&gt;0,Z87/M87,0)</f>
        <v>0.41664161776501879</v>
      </c>
      <c r="Z87" s="53">
        <f t="shared" ref="Z87" si="872">Z84+Z85+Z86</f>
        <v>19737.98</v>
      </c>
      <c r="AA87" s="152">
        <f t="shared" ref="AA87" si="873">IF(M87&gt;0,AB87/M87,0)</f>
        <v>2.440246970912315E-3</v>
      </c>
      <c r="AB87" s="55">
        <f t="shared" ref="AB87" si="874">SUM(AB84:AB86)</f>
        <v>115.60426000000001</v>
      </c>
      <c r="AC87" s="54">
        <f t="shared" ref="AC87" si="875">IF(M87&gt;0,AD87/M87,0)</f>
        <v>2.4869422045847933E-3</v>
      </c>
      <c r="AD87" s="55">
        <f t="shared" ref="AD87" si="876">SUM(AD84:AD86)</f>
        <v>117.8164</v>
      </c>
      <c r="AE87" s="54">
        <f t="shared" ref="AE87" si="877">IF(M87&gt;0,(AE84*M84+AE85*M85+AE86*M86)/M87,0)</f>
        <v>2.5485884388060966E-3</v>
      </c>
      <c r="AF87" s="54">
        <f t="shared" ref="AF87" si="878">IF(K87&gt;0,(K84*AF84+K85*AF85+K86*AF86)/K87,0)</f>
        <v>2.5999999999999998E-4</v>
      </c>
      <c r="AG87" s="51">
        <f t="shared" ref="AG87" si="879">SUM(AG84:AG86)</f>
        <v>12.31724</v>
      </c>
      <c r="AH87" s="52">
        <f t="shared" ref="AH87" si="880">IF(K87&gt;0,(K84*AH84+K85*AH85+K86*AH86)/K87,0)</f>
        <v>0.20971620252162382</v>
      </c>
      <c r="AI87" s="57">
        <f t="shared" ref="AI87" si="881">SUM(AI84:AI86)</f>
        <v>103.30795309999999</v>
      </c>
      <c r="AJ87" s="52">
        <f t="shared" ref="AJ87" si="882">IF(AND(AD87&gt;0),((AD84*AJ84+AD85*AJ85+AD86*AJ86)/AD87),0)</f>
        <v>0.89656592473096131</v>
      </c>
      <c r="AK87" s="56">
        <f t="shared" si="678"/>
        <v>0.89904314609765779</v>
      </c>
      <c r="AL87" s="50">
        <f t="shared" ref="AL87" si="883">SUM(AL84:AL86)</f>
        <v>541</v>
      </c>
      <c r="AM87" s="20">
        <f t="shared" ref="AM87" si="884">IF(AL87&gt;0,(AM84*AL84+AM85*AL85+AM86*AL86)/AL87,0)</f>
        <v>8.9134935304990753E-2</v>
      </c>
      <c r="AN87" s="52">
        <f>IF(K87&gt;0,(AN84*K84+AN85*K85+AN86*K86)/K87,0)</f>
        <v>0.22043633196761869</v>
      </c>
      <c r="AO87" s="136">
        <f>IF(L87&gt;0,(AO84*K84+AO85*K85+AO86*K86)/K87,0)</f>
        <v>0.21497882944401561</v>
      </c>
      <c r="AP87" s="57">
        <f t="shared" ref="AP87" si="885">SUM(AP84:AP86)</f>
        <v>108.41958869999999</v>
      </c>
      <c r="AQ87" s="137">
        <f t="shared" si="754"/>
        <v>105.7821137</v>
      </c>
      <c r="AR87" s="55"/>
      <c r="AS87" s="55">
        <f t="shared" ref="AS87" si="886">SUM(AS84:AS86)</f>
        <v>0</v>
      </c>
      <c r="AT87" s="102"/>
      <c r="AU87" s="103" t="e">
        <f>AT86</f>
        <v>#REF!</v>
      </c>
      <c r="AV87" s="50">
        <f t="shared" ref="AV87" si="887"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45" t="s">
        <v>51</v>
      </c>
      <c r="D88" s="11">
        <v>11500</v>
      </c>
      <c r="E88" s="11">
        <v>6</v>
      </c>
      <c r="F88" s="11">
        <v>18963</v>
      </c>
      <c r="G88" s="12">
        <v>1.3</v>
      </c>
      <c r="H88" s="12">
        <v>6.7</v>
      </c>
      <c r="I88" s="11">
        <v>18991</v>
      </c>
      <c r="J88" s="121">
        <v>4.5999999999999996</v>
      </c>
      <c r="K88" s="11">
        <v>17325</v>
      </c>
      <c r="L88" s="13">
        <v>0.06</v>
      </c>
      <c r="M88" s="23">
        <f>ROUND(K88*(1-L88),0)</f>
        <v>16286</v>
      </c>
      <c r="N88" s="14">
        <v>0.73499999999999999</v>
      </c>
      <c r="O88" s="24">
        <f t="shared" ref="O88:O90" si="888">M88*N88</f>
        <v>11970.21</v>
      </c>
      <c r="P88" s="13">
        <v>0.20300000000000001</v>
      </c>
      <c r="Q88" s="24">
        <f t="shared" ref="Q88:Q90" si="889">M88*P88</f>
        <v>3306.0580000000004</v>
      </c>
      <c r="R88" s="15">
        <v>6.2E-2</v>
      </c>
      <c r="S88" s="143">
        <v>0.27060000000000001</v>
      </c>
      <c r="T88" s="24">
        <f t="shared" ref="T88:T90" si="890">M88*R88</f>
        <v>1009.732</v>
      </c>
      <c r="U88" s="25">
        <v>0.26</v>
      </c>
      <c r="V88" s="24">
        <f t="shared" ref="V88:V90" si="891">M88*U88</f>
        <v>4234.3600000000006</v>
      </c>
      <c r="W88" s="15">
        <v>0.47399999999999998</v>
      </c>
      <c r="X88" s="24">
        <f t="shared" ref="X88:X90" si="892">M88*W88</f>
        <v>7719.5639999999994</v>
      </c>
      <c r="Y88" s="15">
        <v>0.43</v>
      </c>
      <c r="Z88" s="24">
        <f t="shared" ref="Z88:Z90" si="893">Y88*M88</f>
        <v>7002.98</v>
      </c>
      <c r="AA88" s="145">
        <v>2.7200000000000002E-3</v>
      </c>
      <c r="AB88" s="18">
        <f t="shared" ref="AB88" si="894">M88*AA88</f>
        <v>44.297920000000005</v>
      </c>
      <c r="AC88" s="16">
        <v>2.8800000000000002E-3</v>
      </c>
      <c r="AD88" s="17">
        <f t="shared" ref="AD88:AD90" si="895">M88*AC88</f>
        <v>46.903680000000001</v>
      </c>
      <c r="AE88" s="26">
        <f>IF(M88&gt;0,(AG88+AP88)/M88,0)</f>
        <v>2.8400515289205451E-3</v>
      </c>
      <c r="AF88" s="16">
        <v>2.7999999999999998E-4</v>
      </c>
      <c r="AG88" s="23">
        <f t="shared" ref="AG88:AG90" si="896">AF88*M88</f>
        <v>4.5600799999999992</v>
      </c>
      <c r="AH88" s="114">
        <v>0.21029999999999999</v>
      </c>
      <c r="AI88" s="29">
        <f t="shared" ref="AI88:AI90" si="897">AL88*(1-AM88)*AH88</f>
        <v>39.336194399999997</v>
      </c>
      <c r="AJ88" s="27">
        <f t="shared" ref="AJ88:AJ90" si="898">IF(AND(AH88&gt;0,AF88&gt;0,AC88&gt;0),((AC88-AF88)*AH88)/((AH88-AF88)*AC88),0)</f>
        <v>0.90398136685395059</v>
      </c>
      <c r="AK88" s="59">
        <f t="shared" si="678"/>
        <v>0.90254398700924554</v>
      </c>
      <c r="AL88" s="11">
        <v>206</v>
      </c>
      <c r="AM88" s="13">
        <v>9.1999999999999998E-2</v>
      </c>
      <c r="AN88" s="14">
        <v>0.22289999999999999</v>
      </c>
      <c r="AO88" s="130">
        <v>0.21390000000000001</v>
      </c>
      <c r="AP88" s="29">
        <f>AL88*(1-AM88)*AN88</f>
        <v>41.692999199999996</v>
      </c>
      <c r="AQ88" s="131">
        <f t="shared" ref="AQ88" si="899">AL88*(1-AM88)*AO88</f>
        <v>40.009567199999999</v>
      </c>
      <c r="AR88" s="18">
        <v>1.6</v>
      </c>
      <c r="AS88" s="18"/>
      <c r="AT88" s="98" t="e">
        <f>AT86+AL88-AS88</f>
        <v>#REF!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180" t="s">
        <v>63</v>
      </c>
      <c r="D89" s="33">
        <v>19368</v>
      </c>
      <c r="E89" s="33">
        <v>8</v>
      </c>
      <c r="F89" s="33">
        <v>16393</v>
      </c>
      <c r="G89" s="34">
        <v>0.7</v>
      </c>
      <c r="H89" s="34">
        <v>6</v>
      </c>
      <c r="I89" s="33">
        <v>16736</v>
      </c>
      <c r="J89" s="34">
        <v>5.4</v>
      </c>
      <c r="K89" s="33">
        <v>17206</v>
      </c>
      <c r="L89" s="35">
        <v>6.4000000000000001E-2</v>
      </c>
      <c r="M89" s="36">
        <f>ROUND(K89*(1-L89),0)</f>
        <v>16105</v>
      </c>
      <c r="N89" s="37">
        <v>0.71799999999999997</v>
      </c>
      <c r="O89" s="24">
        <f t="shared" si="888"/>
        <v>11563.39</v>
      </c>
      <c r="P89" s="35">
        <v>0.26900000000000002</v>
      </c>
      <c r="Q89" s="24">
        <f t="shared" si="889"/>
        <v>4332.2449999999999</v>
      </c>
      <c r="R89" s="38">
        <v>1.2999999999999999E-2</v>
      </c>
      <c r="S89" s="134">
        <v>0.23849999999999999</v>
      </c>
      <c r="T89" s="24">
        <f t="shared" si="890"/>
        <v>209.36499999999998</v>
      </c>
      <c r="U89" s="27">
        <v>0.26200000000000001</v>
      </c>
      <c r="V89" s="24">
        <f t="shared" si="891"/>
        <v>4219.51</v>
      </c>
      <c r="W89" s="38">
        <v>0.47399999999999998</v>
      </c>
      <c r="X89" s="24">
        <f t="shared" si="892"/>
        <v>7633.7699999999995</v>
      </c>
      <c r="Y89" s="38">
        <v>0.43</v>
      </c>
      <c r="Z89" s="24">
        <f t="shared" si="893"/>
        <v>6925.15</v>
      </c>
      <c r="AA89" s="146">
        <v>2.5799999999999998E-3</v>
      </c>
      <c r="AB89" s="18">
        <f t="shared" si="763"/>
        <v>41.550899999999999</v>
      </c>
      <c r="AC89" s="39">
        <v>2.81E-3</v>
      </c>
      <c r="AD89" s="17">
        <f t="shared" si="895"/>
        <v>45.255049999999997</v>
      </c>
      <c r="AE89" s="26">
        <f>IF(M89&gt;0,(AG89+AP89)/M89,0)</f>
        <v>2.9238558956845699E-3</v>
      </c>
      <c r="AF89" s="39">
        <v>2.5999999999999998E-4</v>
      </c>
      <c r="AG89" s="36">
        <f t="shared" si="896"/>
        <v>4.1872999999999996</v>
      </c>
      <c r="AH89" s="27">
        <v>0.2019</v>
      </c>
      <c r="AI89" s="40">
        <f t="shared" si="897"/>
        <v>39.971354399999996</v>
      </c>
      <c r="AJ89" s="27">
        <f t="shared" si="898"/>
        <v>0.90864342992444169</v>
      </c>
      <c r="AK89" s="28">
        <f t="shared" si="678"/>
        <v>0.91217076544766895</v>
      </c>
      <c r="AL89" s="33">
        <v>219</v>
      </c>
      <c r="AM89" s="35">
        <v>9.6000000000000002E-2</v>
      </c>
      <c r="AN89" s="37">
        <v>0.2167</v>
      </c>
      <c r="AO89" s="132">
        <v>0.21240000000000001</v>
      </c>
      <c r="AP89" s="40">
        <f>AL89*(1-AM89)*AN89</f>
        <v>42.9013992</v>
      </c>
      <c r="AQ89" s="133">
        <f t="shared" si="723"/>
        <v>42.0501024</v>
      </c>
      <c r="AR89" s="41">
        <v>1.6</v>
      </c>
      <c r="AS89" s="41"/>
      <c r="AT89" s="117" t="e">
        <f>AT88+AL89-AS89</f>
        <v>#REF!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10" t="s">
        <v>52</v>
      </c>
      <c r="D90" s="42">
        <v>20300</v>
      </c>
      <c r="E90" s="42">
        <v>5</v>
      </c>
      <c r="F90" s="42">
        <v>19803</v>
      </c>
      <c r="G90" s="36">
        <v>0.8</v>
      </c>
      <c r="H90" s="36">
        <v>7</v>
      </c>
      <c r="I90" s="42">
        <v>19531</v>
      </c>
      <c r="J90" s="123">
        <v>4</v>
      </c>
      <c r="K90" s="42">
        <v>16481</v>
      </c>
      <c r="L90" s="38">
        <v>5.8999999999999997E-2</v>
      </c>
      <c r="M90" s="36">
        <f>ROUND(K90*(1-L90),0)</f>
        <v>15509</v>
      </c>
      <c r="N90" s="27">
        <v>0.84499999999999997</v>
      </c>
      <c r="O90" s="24">
        <f t="shared" si="888"/>
        <v>13105.105</v>
      </c>
      <c r="P90" s="38">
        <v>0.122</v>
      </c>
      <c r="Q90" s="24">
        <f t="shared" si="889"/>
        <v>1892.098</v>
      </c>
      <c r="R90" s="38">
        <v>3.3000000000000002E-2</v>
      </c>
      <c r="S90" s="134">
        <v>0.22509999999999999</v>
      </c>
      <c r="T90" s="24">
        <f t="shared" si="890"/>
        <v>511.79700000000003</v>
      </c>
      <c r="U90" s="27">
        <v>0.23799999999999999</v>
      </c>
      <c r="V90" s="24">
        <f t="shared" si="891"/>
        <v>3691.1419999999998</v>
      </c>
      <c r="W90" s="38">
        <v>0.48699999999999999</v>
      </c>
      <c r="X90" s="24">
        <f t="shared" si="892"/>
        <v>7552.8829999999998</v>
      </c>
      <c r="Y90" s="38">
        <v>0.41</v>
      </c>
      <c r="Z90" s="24">
        <f t="shared" si="893"/>
        <v>6358.69</v>
      </c>
      <c r="AA90" s="147">
        <v>2.32E-3</v>
      </c>
      <c r="AB90" s="148">
        <f t="shared" si="763"/>
        <v>35.980879999999999</v>
      </c>
      <c r="AC90" s="46">
        <v>2.4399999999999999E-3</v>
      </c>
      <c r="AD90" s="17">
        <f t="shared" si="895"/>
        <v>37.84196</v>
      </c>
      <c r="AE90" s="26">
        <f>IF(M90&gt;0,(AG90+AP90)/M90,0)</f>
        <v>2.443894383906119E-3</v>
      </c>
      <c r="AF90" s="46">
        <v>2.5999999999999998E-4</v>
      </c>
      <c r="AG90" s="36">
        <f t="shared" si="896"/>
        <v>4.0323399999999996</v>
      </c>
      <c r="AH90" s="27">
        <v>0.20699999999999999</v>
      </c>
      <c r="AI90" s="40">
        <f t="shared" si="897"/>
        <v>33.529859999999999</v>
      </c>
      <c r="AJ90" s="27">
        <f t="shared" si="898"/>
        <v>0.89456623271171365</v>
      </c>
      <c r="AK90" s="28">
        <f t="shared" si="678"/>
        <v>0.89472494644677181</v>
      </c>
      <c r="AL90" s="42">
        <v>178</v>
      </c>
      <c r="AM90" s="38">
        <v>0.09</v>
      </c>
      <c r="AN90" s="27">
        <v>0.20910000000000001</v>
      </c>
      <c r="AO90" s="134">
        <v>0.21279999999999999</v>
      </c>
      <c r="AP90" s="40">
        <f>AL90*(1-AM90)*AN90</f>
        <v>33.870018000000002</v>
      </c>
      <c r="AQ90" s="135">
        <f t="shared" si="723"/>
        <v>34.469344</v>
      </c>
      <c r="AR90" s="17">
        <v>1.6</v>
      </c>
      <c r="AS90" s="17"/>
      <c r="AT90" s="117" t="e">
        <f>AT89+AL90-AS90</f>
        <v>#REF!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0">SUM(D88:D90)</f>
        <v>51168</v>
      </c>
      <c r="E91" s="50"/>
      <c r="F91" s="50">
        <f t="shared" ref="F91" si="901">SUM(F88:F90)</f>
        <v>55159</v>
      </c>
      <c r="G91" s="51"/>
      <c r="H91" s="51"/>
      <c r="I91" s="50">
        <f t="shared" ref="I91:K91" si="902">SUM(I88:I90)</f>
        <v>55258</v>
      </c>
      <c r="J91" s="51"/>
      <c r="K91" s="50">
        <f t="shared" si="902"/>
        <v>51012</v>
      </c>
      <c r="L91" s="20">
        <f t="shared" ref="L91" si="903">IF(K91&gt;0,(K88*L88+K89*L89+K90*L90)/K91,0)</f>
        <v>6.1026091899945116E-2</v>
      </c>
      <c r="M91" s="51">
        <f t="shared" ref="M91" si="904">M88+M89+M90</f>
        <v>47900</v>
      </c>
      <c r="N91" s="52">
        <f t="shared" ref="N91" si="905">IF(M91&gt;0,O91/M91,0)</f>
        <v>0.76489989561586647</v>
      </c>
      <c r="O91" s="53">
        <f t="shared" ref="O91" si="906">O88+O89+O90</f>
        <v>36638.705000000002</v>
      </c>
      <c r="P91" s="20">
        <f t="shared" ref="P91" si="907">IF(M91&gt;0,Q91/M91,0)</f>
        <v>0.19896453027139874</v>
      </c>
      <c r="Q91" s="53">
        <f t="shared" ref="Q91" si="908">Q88+Q89+Q90</f>
        <v>9530.4009999999998</v>
      </c>
      <c r="R91" s="20">
        <f t="shared" ref="R91" si="909">IF(M91&gt;0,T91/M91,0)</f>
        <v>3.6135574112734867E-2</v>
      </c>
      <c r="S91" s="136"/>
      <c r="T91" s="53">
        <f t="shared" ref="T91" si="910">T88+T89+T90</f>
        <v>1730.894</v>
      </c>
      <c r="U91" s="20">
        <f t="shared" ref="U91" si="911">IF(M91&gt;0,V91/M91,0)</f>
        <v>0.25354931106471817</v>
      </c>
      <c r="V91" s="53">
        <f t="shared" ref="V91" si="912">V88+V89+V90</f>
        <v>12145.012000000001</v>
      </c>
      <c r="W91" s="20">
        <f t="shared" ref="W91" si="913">IF(M91&gt;0,X91/M91,0)</f>
        <v>0.47820912317327757</v>
      </c>
      <c r="X91" s="53">
        <f t="shared" ref="X91" si="914">X88+X89+X90</f>
        <v>22906.216999999997</v>
      </c>
      <c r="Y91" s="20">
        <f t="shared" ref="Y91" si="915">IF(M91&gt;0,Z91/M91,0)</f>
        <v>0.42352442588726513</v>
      </c>
      <c r="Z91" s="53">
        <f t="shared" ref="Z91" si="916">Z88+Z89+Z90</f>
        <v>20286.82</v>
      </c>
      <c r="AA91" s="152">
        <f t="shared" ref="AA91" si="917">IF(M91&gt;0,AB91/M91,0)</f>
        <v>2.5434175365344467E-3</v>
      </c>
      <c r="AB91" s="55">
        <f t="shared" ref="AB91" si="918">SUM(AB88:AB90)</f>
        <v>121.8297</v>
      </c>
      <c r="AC91" s="54">
        <f t="shared" ref="AC91" si="919">IF(M91&gt;0,AD91/M91,0)</f>
        <v>2.714001878914405E-3</v>
      </c>
      <c r="AD91" s="55">
        <f t="shared" ref="AD91" si="920">SUM(AD88:AD90)</f>
        <v>130.00068999999999</v>
      </c>
      <c r="AE91" s="54">
        <f t="shared" ref="AE91" si="921">IF(M91&gt;0,(AE88*M88+AE89*M89+AE90*M90)/M91,0)</f>
        <v>2.7399610939457201E-3</v>
      </c>
      <c r="AF91" s="54">
        <f t="shared" ref="AF91" si="922">IF(K91&gt;0,(K88*AF88+K89*AF89+K90*AF90)/K91,0)</f>
        <v>2.6679251940719831E-4</v>
      </c>
      <c r="AG91" s="51">
        <f t="shared" ref="AG91" si="923">SUM(AG88:AG90)</f>
        <v>12.779719999999999</v>
      </c>
      <c r="AH91" s="52">
        <f t="shared" ref="AH91" si="924">IF(K91&gt;0,(K88*AH88+K89*AH89+K90*AH90)/K91,0)</f>
        <v>0.20640057045401081</v>
      </c>
      <c r="AI91" s="57">
        <f t="shared" ref="AI91" si="925">SUM(AI88:AI90)</f>
        <v>112.83740879999999</v>
      </c>
      <c r="AJ91" s="52">
        <f t="shared" ref="AJ91" si="926">IF(AND(AD91&gt;0),((AD88*AJ88+AD89*AJ89+AD90*AJ90)/AD91),0)</f>
        <v>0.90286364023075394</v>
      </c>
      <c r="AK91" s="56">
        <f t="shared" si="678"/>
        <v>0.90374353690023468</v>
      </c>
      <c r="AL91" s="50">
        <f t="shared" ref="AL91" si="927">SUM(AL88:AL90)</f>
        <v>603</v>
      </c>
      <c r="AM91" s="20">
        <f t="shared" ref="AM91" si="928">IF(AL91&gt;0,(AM88*AL88+AM89*AL89+AM90*AL90)/AL91,0)</f>
        <v>9.2862354892205637E-2</v>
      </c>
      <c r="AN91" s="52">
        <f>IF(K91&gt;0,(AN88*K88+AN89*K89+AN90*K90)/K91,0)</f>
        <v>0.21635026660393633</v>
      </c>
      <c r="AO91" s="136">
        <f>IF(L91&gt;0,(AO88*K88+AO89*K89+AO90*K90)/K91,0)</f>
        <v>0.21303867129302906</v>
      </c>
      <c r="AP91" s="57">
        <f t="shared" ref="AP91" si="929">SUM(AP88:AP90)</f>
        <v>118.46441639999999</v>
      </c>
      <c r="AQ91" s="137">
        <f t="shared" si="754"/>
        <v>116.52901360000001</v>
      </c>
      <c r="AR91" s="55"/>
      <c r="AS91" s="55">
        <f t="shared" ref="AS91" si="930">SUM(AS88:AS90)</f>
        <v>0</v>
      </c>
      <c r="AT91" s="102"/>
      <c r="AU91" s="103" t="e">
        <f>AT90</f>
        <v>#REF!</v>
      </c>
      <c r="AV91" s="50">
        <f t="shared" ref="AV91" si="931"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45" t="s">
        <v>51</v>
      </c>
      <c r="D92" s="11">
        <v>3400</v>
      </c>
      <c r="E92" s="11">
        <v>9</v>
      </c>
      <c r="F92" s="11">
        <v>12607</v>
      </c>
      <c r="G92" s="12">
        <v>0.8</v>
      </c>
      <c r="H92" s="12">
        <v>7.1</v>
      </c>
      <c r="I92" s="11">
        <v>13413</v>
      </c>
      <c r="J92" s="12">
        <v>4.7</v>
      </c>
      <c r="K92" s="11">
        <v>15939</v>
      </c>
      <c r="L92" s="13">
        <v>5.8999999999999997E-2</v>
      </c>
      <c r="M92" s="23">
        <f>ROUND(K92*(1-L92),0)</f>
        <v>14999</v>
      </c>
      <c r="N92" s="14">
        <v>0.70899999999999996</v>
      </c>
      <c r="O92" s="24">
        <f t="shared" ref="O92:O94" si="932">M92*N92</f>
        <v>10634.290999999999</v>
      </c>
      <c r="P92" s="13">
        <v>0.25</v>
      </c>
      <c r="Q92" s="24">
        <f t="shared" ref="Q92:Q94" si="933">M92*P92</f>
        <v>3749.75</v>
      </c>
      <c r="R92" s="15">
        <v>4.1000000000000002E-2</v>
      </c>
      <c r="S92" s="143">
        <v>0.22159999999999999</v>
      </c>
      <c r="T92" s="24">
        <f t="shared" ref="T92:T94" si="934">M92*R92</f>
        <v>614.95900000000006</v>
      </c>
      <c r="U92" s="25">
        <v>0.214</v>
      </c>
      <c r="V92" s="24">
        <f t="shared" ref="V92:V94" si="935">M92*U92</f>
        <v>3209.7860000000001</v>
      </c>
      <c r="W92" s="15">
        <v>0.496</v>
      </c>
      <c r="X92" s="24">
        <f t="shared" ref="X92:X94" si="936">M92*W92</f>
        <v>7439.5039999999999</v>
      </c>
      <c r="Y92" s="15">
        <v>0.4</v>
      </c>
      <c r="Z92" s="24">
        <f t="shared" ref="Z92:Z94" si="937">Y92*M92</f>
        <v>5999.6</v>
      </c>
      <c r="AA92" s="145">
        <v>2.5699999999999998E-3</v>
      </c>
      <c r="AB92" s="18">
        <f t="shared" ref="AB92" si="938">M92*AA92</f>
        <v>38.547429999999999</v>
      </c>
      <c r="AC92" s="16">
        <v>2.5300000000000001E-3</v>
      </c>
      <c r="AD92" s="17">
        <f t="shared" ref="AD92:AD94" si="939">M92*AC92</f>
        <v>37.947470000000003</v>
      </c>
      <c r="AE92" s="26">
        <f>IF(M92&gt;0,(AG92+AP92)/M92,0)</f>
        <v>2.6774812720848054E-3</v>
      </c>
      <c r="AF92" s="16">
        <v>2.5999999999999998E-4</v>
      </c>
      <c r="AG92" s="23">
        <f t="shared" ref="AG92:AG94" si="940">AF92*M92</f>
        <v>3.8997399999999995</v>
      </c>
      <c r="AH92" s="114">
        <v>0.21129999999999999</v>
      </c>
      <c r="AI92" s="29">
        <f t="shared" ref="AI92:AI94" si="941">AL92*(1-AM92)*AH92</f>
        <v>32.854614399999996</v>
      </c>
      <c r="AJ92" s="27">
        <f t="shared" ref="AJ92:AJ94" si="942">IF(AND(AH92&gt;0,AF92&gt;0,AC92&gt;0),((AC92-AF92)*AH92)/((AH92-AF92)*AC92),0)</f>
        <v>0.89833858744347606</v>
      </c>
      <c r="AK92" s="59">
        <f t="shared" si="678"/>
        <v>0.90390159242155321</v>
      </c>
      <c r="AL92" s="11">
        <v>172</v>
      </c>
      <c r="AM92" s="13">
        <v>9.6000000000000002E-2</v>
      </c>
      <c r="AN92" s="14">
        <v>0.23319999999999999</v>
      </c>
      <c r="AO92" s="130">
        <v>0.2281</v>
      </c>
      <c r="AP92" s="29">
        <f>AL92*(1-AM92)*AN92</f>
        <v>36.259801599999996</v>
      </c>
      <c r="AQ92" s="131">
        <f t="shared" ref="AQ92" si="943">AL92*(1-AM92)*AO92</f>
        <v>35.4668128</v>
      </c>
      <c r="AR92" s="18">
        <v>1.6</v>
      </c>
      <c r="AS92" s="18">
        <v>1014.38</v>
      </c>
      <c r="AT92" s="98" t="e">
        <f>AT90+AL92-AS92</f>
        <v>#REF!</v>
      </c>
      <c r="AU92" s="99"/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10" t="s">
        <v>49</v>
      </c>
      <c r="D93" s="33">
        <v>26051</v>
      </c>
      <c r="E93" s="33">
        <v>8</v>
      </c>
      <c r="F93" s="33">
        <v>18749</v>
      </c>
      <c r="G93" s="34">
        <v>0.5</v>
      </c>
      <c r="H93" s="34">
        <v>7.7</v>
      </c>
      <c r="I93" s="33">
        <v>18333</v>
      </c>
      <c r="J93" s="34">
        <v>4</v>
      </c>
      <c r="K93" s="33">
        <v>15671</v>
      </c>
      <c r="L93" s="35">
        <v>6.0999999999999999E-2</v>
      </c>
      <c r="M93" s="36">
        <f>ROUND(K93*(1-L93),0)</f>
        <v>14715</v>
      </c>
      <c r="N93" s="37">
        <v>0.72</v>
      </c>
      <c r="O93" s="24">
        <f t="shared" si="932"/>
        <v>10594.8</v>
      </c>
      <c r="P93" s="35">
        <v>0.23300000000000001</v>
      </c>
      <c r="Q93" s="24">
        <f t="shared" si="933"/>
        <v>3428.5950000000003</v>
      </c>
      <c r="R93" s="38">
        <v>4.7E-2</v>
      </c>
      <c r="S93" s="134">
        <v>0.22270000000000001</v>
      </c>
      <c r="T93" s="24">
        <f t="shared" si="934"/>
        <v>691.60500000000002</v>
      </c>
      <c r="U93" s="27">
        <v>0.218</v>
      </c>
      <c r="V93" s="24">
        <f t="shared" si="935"/>
        <v>3207.87</v>
      </c>
      <c r="W93" s="38">
        <v>0.48499999999999999</v>
      </c>
      <c r="X93" s="24">
        <f t="shared" si="936"/>
        <v>7136.7749999999996</v>
      </c>
      <c r="Y93" s="38">
        <v>0.4</v>
      </c>
      <c r="Z93" s="24">
        <f t="shared" si="937"/>
        <v>5886</v>
      </c>
      <c r="AA93" s="146">
        <v>2.48E-3</v>
      </c>
      <c r="AB93" s="18">
        <f t="shared" si="763"/>
        <v>36.493200000000002</v>
      </c>
      <c r="AC93" s="39">
        <v>2.3600000000000001E-3</v>
      </c>
      <c r="AD93" s="17">
        <f t="shared" si="939"/>
        <v>34.727400000000003</v>
      </c>
      <c r="AE93" s="26">
        <f>IF(M93&gt;0,(AG93+AP93)/M93,0)</f>
        <v>2.5491633027522938E-3</v>
      </c>
      <c r="AF93" s="39">
        <v>2.7E-4</v>
      </c>
      <c r="AG93" s="36">
        <f t="shared" si="940"/>
        <v>3.9730500000000002</v>
      </c>
      <c r="AH93" s="27">
        <v>0.21</v>
      </c>
      <c r="AI93" s="40">
        <f t="shared" si="941"/>
        <v>32.606279999999998</v>
      </c>
      <c r="AJ93" s="27">
        <f t="shared" si="942"/>
        <v>0.88673330601814937</v>
      </c>
      <c r="AK93" s="28">
        <f t="shared" si="678"/>
        <v>0.89520189627184665</v>
      </c>
      <c r="AL93" s="33">
        <v>171</v>
      </c>
      <c r="AM93" s="35">
        <v>9.1999999999999998E-2</v>
      </c>
      <c r="AN93" s="37">
        <v>0.216</v>
      </c>
      <c r="AO93" s="132">
        <v>0.21659999999999999</v>
      </c>
      <c r="AP93" s="40">
        <f>AL93*(1-AM93)*AN93</f>
        <v>33.537888000000002</v>
      </c>
      <c r="AQ93" s="133">
        <f t="shared" si="723"/>
        <v>33.631048799999995</v>
      </c>
      <c r="AR93" s="41">
        <v>1.58</v>
      </c>
      <c r="AS93" s="41"/>
      <c r="AT93" s="117" t="e">
        <f>AT92+AL93-AS93</f>
        <v>#REF!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180" t="s">
        <v>63</v>
      </c>
      <c r="D94" s="42">
        <v>22279</v>
      </c>
      <c r="E94" s="42">
        <v>2</v>
      </c>
      <c r="F94" s="42">
        <v>18002</v>
      </c>
      <c r="G94" s="36">
        <v>0.7</v>
      </c>
      <c r="H94" s="36">
        <v>6.4</v>
      </c>
      <c r="I94" s="42">
        <v>18629</v>
      </c>
      <c r="J94" s="36">
        <v>3</v>
      </c>
      <c r="K94" s="42">
        <v>16430</v>
      </c>
      <c r="L94" s="38">
        <v>6.6000000000000003E-2</v>
      </c>
      <c r="M94" s="36">
        <f>ROUND(K94*(1-L94),0)</f>
        <v>15346</v>
      </c>
      <c r="N94" s="27">
        <v>0.85399999999999998</v>
      </c>
      <c r="O94" s="24">
        <f t="shared" si="932"/>
        <v>13105.484</v>
      </c>
      <c r="P94" s="38">
        <v>9.8000000000000004E-2</v>
      </c>
      <c r="Q94" s="24">
        <f t="shared" si="933"/>
        <v>1503.9080000000001</v>
      </c>
      <c r="R94" s="38">
        <v>4.8000000000000001E-2</v>
      </c>
      <c r="S94" s="134">
        <v>0.2344</v>
      </c>
      <c r="T94" s="24">
        <f t="shared" si="934"/>
        <v>736.60800000000006</v>
      </c>
      <c r="U94" s="27">
        <v>0.223</v>
      </c>
      <c r="V94" s="24">
        <f t="shared" si="935"/>
        <v>3422.1579999999999</v>
      </c>
      <c r="W94" s="38">
        <v>0.48499999999999999</v>
      </c>
      <c r="X94" s="24">
        <f t="shared" si="936"/>
        <v>7442.8099999999995</v>
      </c>
      <c r="Y94" s="38">
        <v>0.41</v>
      </c>
      <c r="Z94" s="24">
        <f t="shared" si="937"/>
        <v>6291.86</v>
      </c>
      <c r="AA94" s="147">
        <v>2.0899999999999998E-3</v>
      </c>
      <c r="AB94" s="148">
        <f t="shared" si="763"/>
        <v>32.073139999999995</v>
      </c>
      <c r="AC94" s="46">
        <v>2.0699999999999998E-3</v>
      </c>
      <c r="AD94" s="17">
        <f t="shared" si="939"/>
        <v>31.766219999999997</v>
      </c>
      <c r="AE94" s="26">
        <f>IF(M94&gt;0,(AG94+AP94)/M94,0)</f>
        <v>2.1491437117164085E-3</v>
      </c>
      <c r="AF94" s="46">
        <v>2.9E-4</v>
      </c>
      <c r="AG94" s="36">
        <f t="shared" si="940"/>
        <v>4.4503399999999997</v>
      </c>
      <c r="AH94" s="27">
        <v>0.20549999999999999</v>
      </c>
      <c r="AI94" s="40">
        <f t="shared" si="941"/>
        <v>26.338729499999999</v>
      </c>
      <c r="AJ94" s="27">
        <f t="shared" si="942"/>
        <v>0.8611185854857768</v>
      </c>
      <c r="AK94" s="28">
        <f t="shared" si="678"/>
        <v>0.86619099790667409</v>
      </c>
      <c r="AL94" s="42">
        <v>141</v>
      </c>
      <c r="AM94" s="38">
        <v>9.0999999999999998E-2</v>
      </c>
      <c r="AN94" s="27">
        <v>0.22259999999999999</v>
      </c>
      <c r="AO94" s="134">
        <v>0.22500000000000001</v>
      </c>
      <c r="AP94" s="40">
        <f>AL94*(1-AM94)*AN94</f>
        <v>28.530419400000003</v>
      </c>
      <c r="AQ94" s="135">
        <f t="shared" si="723"/>
        <v>28.838025000000002</v>
      </c>
      <c r="AR94" s="17">
        <v>1.5</v>
      </c>
      <c r="AS94" s="17"/>
      <c r="AT94" s="117" t="e">
        <f>AT93+AL94-AS94</f>
        <v>#REF!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44">SUM(D92:D94)</f>
        <v>51730</v>
      </c>
      <c r="E95" s="50"/>
      <c r="F95" s="50">
        <f t="shared" ref="F95" si="945">SUM(F92:F94)</f>
        <v>49358</v>
      </c>
      <c r="G95" s="51"/>
      <c r="H95" s="51"/>
      <c r="I95" s="50">
        <f t="shared" ref="I95:K95" si="946">SUM(I92:I94)</f>
        <v>50375</v>
      </c>
      <c r="J95" s="51"/>
      <c r="K95" s="50">
        <f t="shared" si="946"/>
        <v>48040</v>
      </c>
      <c r="L95" s="20">
        <f t="shared" ref="L95" si="947">IF(K95&gt;0,(K92*L92+K93*L93+K94*L94)/K95,0)</f>
        <v>6.2046461282264778E-2</v>
      </c>
      <c r="M95" s="51">
        <f t="shared" ref="M95" si="948">M92+M93+M94</f>
        <v>45060</v>
      </c>
      <c r="N95" s="52">
        <f t="shared" ref="N95" si="949">IF(M95&gt;0,O95/M95,0)</f>
        <v>0.76197458943630703</v>
      </c>
      <c r="O95" s="53">
        <f t="shared" ref="O95" si="950">O92+O93+O94</f>
        <v>34334.574999999997</v>
      </c>
      <c r="P95" s="20">
        <f t="shared" ref="P95" si="951">IF(M95&gt;0,Q95/M95,0)</f>
        <v>0.19268204616067466</v>
      </c>
      <c r="Q95" s="53">
        <f t="shared" ref="Q95" si="952">Q92+Q93+Q94</f>
        <v>8682.2530000000006</v>
      </c>
      <c r="R95" s="20">
        <f t="shared" ref="R95" si="953">IF(M95&gt;0,T95/M95,0)</f>
        <v>4.5343364403018199E-2</v>
      </c>
      <c r="S95" s="136"/>
      <c r="T95" s="53">
        <f t="shared" ref="T95" si="954">T92+T93+T94</f>
        <v>2043.172</v>
      </c>
      <c r="U95" s="20">
        <f t="shared" ref="U95" si="955">IF(M95&gt;0,V95/M95,0)</f>
        <v>0.21837137150466046</v>
      </c>
      <c r="V95" s="53">
        <f t="shared" ref="V95" si="956">V92+V93+V94</f>
        <v>9839.8140000000003</v>
      </c>
      <c r="W95" s="20">
        <f t="shared" ref="W95" si="957">IF(M95&gt;0,X95/M95,0)</f>
        <v>0.48866154016866398</v>
      </c>
      <c r="X95" s="53">
        <f t="shared" ref="X95" si="958">X92+X93+X94</f>
        <v>22019.089</v>
      </c>
      <c r="Y95" s="20">
        <f t="shared" ref="Y95" si="959">IF(M95&gt;0,Z95/M95,0)</f>
        <v>0.40340568131380378</v>
      </c>
      <c r="Z95" s="53">
        <f t="shared" ref="Z95" si="960">Z92+Z93+Z94</f>
        <v>18177.46</v>
      </c>
      <c r="AA95" s="152">
        <f t="shared" ref="AA95" si="961">IF(M95&gt;0,AB95/M95,0)</f>
        <v>2.3771364846870836E-3</v>
      </c>
      <c r="AB95" s="55">
        <f t="shared" ref="AB95" si="962">SUM(AB92:AB94)</f>
        <v>107.11376999999999</v>
      </c>
      <c r="AC95" s="54">
        <f t="shared" ref="AC95" si="963">IF(M95&gt;0,AD95/M95,0)</f>
        <v>2.3178226808699513E-3</v>
      </c>
      <c r="AD95" s="55">
        <f t="shared" ref="AD95" si="964">SUM(AD92:AD94)</f>
        <v>104.44109</v>
      </c>
      <c r="AE95" s="54">
        <f t="shared" ref="AE95" si="965">IF(M95&gt;0,(AE92*M92+AE93*M93+AE94*M94)/M95,0)</f>
        <v>2.455642232578784E-3</v>
      </c>
      <c r="AF95" s="54">
        <f t="shared" ref="AF95" si="966">IF(K95&gt;0,(K92*AF92+K93*AF93+K94*AF94)/K95,0)</f>
        <v>2.7352227310574521E-4</v>
      </c>
      <c r="AG95" s="51">
        <f t="shared" ref="AG95" si="967">SUM(AG92:AG94)</f>
        <v>12.323129999999999</v>
      </c>
      <c r="AH95" s="52">
        <f t="shared" ref="AH95" si="968">IF(K95&gt;0,(K92*AH92+K93*AH93+K94*AH94)/K95,0)</f>
        <v>0.20889229184013322</v>
      </c>
      <c r="AI95" s="57">
        <f t="shared" ref="AI95" si="969">SUM(AI92:AI94)</f>
        <v>91.7996239</v>
      </c>
      <c r="AJ95" s="52">
        <f t="shared" ref="AJ95" si="970">IF(AND(AD95&gt;0),((AD92*AJ92+AD93*AJ93+AD94*AJ94)/AD95),0)</f>
        <v>0.88315912100207261</v>
      </c>
      <c r="AK95" s="56">
        <f t="shared" si="678"/>
        <v>0.88970134344429497</v>
      </c>
      <c r="AL95" s="50">
        <f t="shared" ref="AL95" si="971">SUM(AL92:AL94)</f>
        <v>484</v>
      </c>
      <c r="AM95" s="20">
        <f t="shared" ref="AM95" si="972">IF(AL95&gt;0,(AM92*AL92+AM93*AL93+AM94*AL94)/AL95,0)</f>
        <v>9.3130165289256203E-2</v>
      </c>
      <c r="AN95" s="52">
        <f>IF(K95&gt;0,(AN92*K92+AN93*K93+AN94*K94)/K95,0)</f>
        <v>0.22396396336386343</v>
      </c>
      <c r="AO95" s="136">
        <f>IF(L95&gt;0,(AO92*K92+AO93*K93+AO94*K94)/K95,0)</f>
        <v>0.22328839508742712</v>
      </c>
      <c r="AP95" s="57">
        <f t="shared" ref="AP95" si="973">SUM(AP92:AP94)</f>
        <v>98.328108999999998</v>
      </c>
      <c r="AQ95" s="137">
        <f t="shared" si="754"/>
        <v>97.935886599999989</v>
      </c>
      <c r="AR95" s="55"/>
      <c r="AS95" s="55">
        <f t="shared" ref="AS95" si="974">SUM(AS92:AS94)</f>
        <v>1014.38</v>
      </c>
      <c r="AT95" s="102"/>
      <c r="AU95" s="103" t="e">
        <f>AT94</f>
        <v>#REF!</v>
      </c>
      <c r="AV95" s="50">
        <f t="shared" ref="AV95" si="975"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45" t="s">
        <v>51</v>
      </c>
      <c r="D96" s="11">
        <v>7700</v>
      </c>
      <c r="E96" s="11">
        <v>1</v>
      </c>
      <c r="F96" s="11">
        <v>12604</v>
      </c>
      <c r="G96" s="12">
        <v>1.1000000000000001</v>
      </c>
      <c r="H96" s="12">
        <v>6.6</v>
      </c>
      <c r="I96" s="11">
        <v>12767</v>
      </c>
      <c r="J96" s="12">
        <v>4.8</v>
      </c>
      <c r="K96" s="11">
        <v>16613</v>
      </c>
      <c r="L96" s="13">
        <v>6.8000000000000005E-2</v>
      </c>
      <c r="M96" s="23">
        <f>ROUND(K96*(1-L96),0)</f>
        <v>15483</v>
      </c>
      <c r="N96" s="14">
        <v>0.63800000000000001</v>
      </c>
      <c r="O96" s="24">
        <f t="shared" ref="O96:O98" si="976">M96*N96</f>
        <v>9878.1540000000005</v>
      </c>
      <c r="P96" s="13">
        <v>0.28799999999999998</v>
      </c>
      <c r="Q96" s="24">
        <f t="shared" ref="Q96:Q98" si="977">M96*P96</f>
        <v>4459.1039999999994</v>
      </c>
      <c r="R96" s="15">
        <v>7.3999999999999996E-2</v>
      </c>
      <c r="S96" s="143">
        <v>0.2417</v>
      </c>
      <c r="T96" s="24">
        <f t="shared" ref="T96:T98" si="978">M96*R96</f>
        <v>1145.742</v>
      </c>
      <c r="U96" s="25">
        <v>0.23499999999999999</v>
      </c>
      <c r="V96" s="24">
        <f t="shared" ref="V96:V98" si="979">M96*U96</f>
        <v>3638.5049999999997</v>
      </c>
      <c r="W96" s="15">
        <v>0.48899999999999999</v>
      </c>
      <c r="X96" s="24">
        <f t="shared" ref="X96:X98" si="980">M96*W96</f>
        <v>7571.1869999999999</v>
      </c>
      <c r="Y96" s="15">
        <v>0.4</v>
      </c>
      <c r="Z96" s="24">
        <f t="shared" ref="Z96:Z98" si="981">Y96*M96</f>
        <v>6193.2000000000007</v>
      </c>
      <c r="AA96" s="145">
        <v>2.2399999999999998E-3</v>
      </c>
      <c r="AB96" s="18">
        <f t="shared" ref="AB96" si="982">M96*AA96</f>
        <v>34.681919999999998</v>
      </c>
      <c r="AC96" s="16">
        <v>2.2399999999999998E-3</v>
      </c>
      <c r="AD96" s="17">
        <f t="shared" ref="AD96:AD98" si="983">M96*AC96</f>
        <v>34.681919999999998</v>
      </c>
      <c r="AE96" s="26">
        <f>IF(M96&gt;0,(AG96+AP96)/M96,0)</f>
        <v>2.3458085642317382E-3</v>
      </c>
      <c r="AF96" s="16">
        <v>2.9E-4</v>
      </c>
      <c r="AG96" s="23">
        <f t="shared" ref="AG96:AG98" si="984">AF96*M96</f>
        <v>4.4900700000000002</v>
      </c>
      <c r="AH96" s="114">
        <v>0.2016</v>
      </c>
      <c r="AI96" s="29">
        <f t="shared" ref="AI96:AI98" si="985">AL96*(1-AM96)*AH96</f>
        <v>29.915827199999999</v>
      </c>
      <c r="AJ96" s="27">
        <f t="shared" ref="AJ96:AJ98" si="986">IF(AND(AH96&gt;0,AF96&gt;0,AC96&gt;0),((AC96-AF96)*AH96)/((AH96-AF96)*AC96),0)</f>
        <v>0.8717897769609062</v>
      </c>
      <c r="AK96" s="59">
        <f t="shared" si="678"/>
        <v>0.87756169589750721</v>
      </c>
      <c r="AL96" s="11">
        <v>162</v>
      </c>
      <c r="AM96" s="13">
        <v>8.4000000000000005E-2</v>
      </c>
      <c r="AN96" s="14">
        <v>0.2145</v>
      </c>
      <c r="AO96" s="130">
        <v>0.2218</v>
      </c>
      <c r="AP96" s="29">
        <f>AL96*(1-AM96)*AN96</f>
        <v>31.830083999999999</v>
      </c>
      <c r="AQ96" s="131">
        <f t="shared" ref="AQ96" si="987">AL96*(1-AM96)*AO96</f>
        <v>32.9133456</v>
      </c>
      <c r="AR96" s="18">
        <v>1.6</v>
      </c>
      <c r="AS96" s="18">
        <v>1004.96</v>
      </c>
      <c r="AT96" s="98" t="e">
        <f>AT94+AL96-AS96+AU96</f>
        <v>#REF!</v>
      </c>
      <c r="AU96" s="99">
        <v>2.96</v>
      </c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52</v>
      </c>
      <c r="D97" s="33">
        <v>20700</v>
      </c>
      <c r="E97" s="33">
        <v>5</v>
      </c>
      <c r="F97" s="33">
        <v>17866</v>
      </c>
      <c r="G97" s="34">
        <v>0.4</v>
      </c>
      <c r="H97" s="34">
        <v>5.9</v>
      </c>
      <c r="I97" s="33">
        <v>17933</v>
      </c>
      <c r="J97" s="34">
        <v>4.7</v>
      </c>
      <c r="K97" s="33">
        <v>16918</v>
      </c>
      <c r="L97" s="35">
        <v>6.7000000000000004E-2</v>
      </c>
      <c r="M97" s="36">
        <f>ROUND(K97*(1-L97),0)</f>
        <v>15784</v>
      </c>
      <c r="N97" s="37">
        <v>0.74099999999999999</v>
      </c>
      <c r="O97" s="24">
        <f t="shared" si="976"/>
        <v>11695.944</v>
      </c>
      <c r="P97" s="35">
        <v>0.184</v>
      </c>
      <c r="Q97" s="24">
        <f t="shared" si="977"/>
        <v>2904.2559999999999</v>
      </c>
      <c r="R97" s="38">
        <v>7.4999999999999997E-2</v>
      </c>
      <c r="S97" s="134">
        <v>0.22500000000000001</v>
      </c>
      <c r="T97" s="24">
        <f t="shared" si="978"/>
        <v>1183.8</v>
      </c>
      <c r="U97" s="27">
        <v>0.23799999999999999</v>
      </c>
      <c r="V97" s="24">
        <f t="shared" si="979"/>
        <v>3756.5919999999996</v>
      </c>
      <c r="W97" s="38">
        <v>0.47699999999999998</v>
      </c>
      <c r="X97" s="24">
        <f t="shared" si="980"/>
        <v>7528.9679999999998</v>
      </c>
      <c r="Y97" s="38">
        <v>0.42</v>
      </c>
      <c r="Z97" s="24">
        <f t="shared" si="981"/>
        <v>6629.28</v>
      </c>
      <c r="AA97" s="146">
        <v>2.2799999999999999E-3</v>
      </c>
      <c r="AB97" s="18">
        <f t="shared" si="763"/>
        <v>35.987519999999996</v>
      </c>
      <c r="AC97" s="39">
        <v>2.3E-3</v>
      </c>
      <c r="AD97" s="17">
        <f t="shared" si="983"/>
        <v>36.303199999999997</v>
      </c>
      <c r="AE97" s="26">
        <f>IF(M97&gt;0,(AG97+AP97)/M97,0)</f>
        <v>2.2365240116573744E-3</v>
      </c>
      <c r="AF97" s="39">
        <v>2.7999999999999998E-4</v>
      </c>
      <c r="AG97" s="36">
        <f t="shared" si="984"/>
        <v>4.4195199999999994</v>
      </c>
      <c r="AH97" s="27">
        <v>0.20699999999999999</v>
      </c>
      <c r="AI97" s="40">
        <f t="shared" si="985"/>
        <v>30.082481999999999</v>
      </c>
      <c r="AJ97" s="27">
        <f t="shared" si="986"/>
        <v>0.87945046439628494</v>
      </c>
      <c r="AK97" s="28">
        <f t="shared" si="678"/>
        <v>0.87595993199361588</v>
      </c>
      <c r="AL97" s="33">
        <v>159</v>
      </c>
      <c r="AM97" s="35">
        <v>8.5999999999999993E-2</v>
      </c>
      <c r="AN97" s="37">
        <v>0.21249999999999999</v>
      </c>
      <c r="AO97" s="132">
        <v>0.21959999999999999</v>
      </c>
      <c r="AP97" s="40">
        <f>AL97*(1-AM97)*AN97</f>
        <v>30.881774999999998</v>
      </c>
      <c r="AQ97" s="133">
        <f t="shared" si="723"/>
        <v>31.913589599999998</v>
      </c>
      <c r="AR97" s="41">
        <v>1.55</v>
      </c>
      <c r="AS97" s="41"/>
      <c r="AT97" s="117" t="e">
        <f>AT96+AL97-AS97</f>
        <v>#REF!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10" t="s">
        <v>49</v>
      </c>
      <c r="D98" s="42">
        <v>22555</v>
      </c>
      <c r="E98" s="42">
        <v>2</v>
      </c>
      <c r="F98" s="42">
        <v>19498</v>
      </c>
      <c r="G98" s="36">
        <v>0.7</v>
      </c>
      <c r="H98" s="36">
        <v>5.7</v>
      </c>
      <c r="I98" s="42">
        <v>20588</v>
      </c>
      <c r="J98" s="36">
        <v>3.6</v>
      </c>
      <c r="K98" s="42">
        <v>16792</v>
      </c>
      <c r="L98" s="38">
        <v>6.6000000000000003E-2</v>
      </c>
      <c r="M98" s="36">
        <f>ROUND(K98*(1-L98),0)</f>
        <v>15684</v>
      </c>
      <c r="N98" s="27">
        <v>0.78600000000000003</v>
      </c>
      <c r="O98" s="24">
        <f t="shared" si="976"/>
        <v>12327.624</v>
      </c>
      <c r="P98" s="38">
        <v>0.13800000000000001</v>
      </c>
      <c r="Q98" s="24">
        <f t="shared" si="977"/>
        <v>2164.3920000000003</v>
      </c>
      <c r="R98" s="38">
        <v>7.5999999999999998E-2</v>
      </c>
      <c r="S98" s="134">
        <v>0.2424</v>
      </c>
      <c r="T98" s="24">
        <f t="shared" si="978"/>
        <v>1191.9839999999999</v>
      </c>
      <c r="U98" s="27">
        <v>0.23200000000000001</v>
      </c>
      <c r="V98" s="24">
        <f t="shared" si="979"/>
        <v>3638.6880000000001</v>
      </c>
      <c r="W98" s="38">
        <v>0.47899999999999998</v>
      </c>
      <c r="X98" s="24">
        <f t="shared" si="980"/>
        <v>7512.6359999999995</v>
      </c>
      <c r="Y98" s="38">
        <v>0.42</v>
      </c>
      <c r="Z98" s="24">
        <f t="shared" si="981"/>
        <v>6587.28</v>
      </c>
      <c r="AA98" s="147">
        <v>2.3E-3</v>
      </c>
      <c r="AB98" s="148">
        <f t="shared" si="763"/>
        <v>36.0732</v>
      </c>
      <c r="AC98" s="46">
        <v>2.3900000000000002E-3</v>
      </c>
      <c r="AD98" s="17">
        <f t="shared" si="983"/>
        <v>37.484760000000001</v>
      </c>
      <c r="AE98" s="26">
        <f>IF(M98&gt;0,(AG98+AP98)/M98,0)</f>
        <v>2.3914154552410103E-3</v>
      </c>
      <c r="AF98" s="46">
        <v>2.5999999999999998E-4</v>
      </c>
      <c r="AG98" s="36">
        <f t="shared" si="984"/>
        <v>4.0778399999999992</v>
      </c>
      <c r="AH98" s="27">
        <v>0.21010000000000001</v>
      </c>
      <c r="AI98" s="40">
        <f t="shared" si="985"/>
        <v>30.926720000000007</v>
      </c>
      <c r="AJ98" s="27">
        <f t="shared" si="986"/>
        <v>0.89231763750663995</v>
      </c>
      <c r="AK98" s="28">
        <f t="shared" si="678"/>
        <v>0.89229934568651215</v>
      </c>
      <c r="AL98" s="42">
        <v>160</v>
      </c>
      <c r="AM98" s="38">
        <v>0.08</v>
      </c>
      <c r="AN98" s="27">
        <v>0.2271</v>
      </c>
      <c r="AO98" s="134">
        <v>0.2329</v>
      </c>
      <c r="AP98" s="40">
        <f>AL98*(1-AM98)*AN98</f>
        <v>33.429120000000005</v>
      </c>
      <c r="AQ98" s="135">
        <f t="shared" si="723"/>
        <v>34.282880000000006</v>
      </c>
      <c r="AR98" s="17">
        <v>1.55</v>
      </c>
      <c r="AS98" s="17"/>
      <c r="AT98" s="117" t="e">
        <f>AT97+AL98-AS98</f>
        <v>#REF!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88">SUM(D96:D98)</f>
        <v>50955</v>
      </c>
      <c r="E99" s="50"/>
      <c r="F99" s="50">
        <f t="shared" ref="F99" si="989">SUM(F96:F98)</f>
        <v>49968</v>
      </c>
      <c r="G99" s="51"/>
      <c r="H99" s="51"/>
      <c r="I99" s="50">
        <f t="shared" ref="I99:K99" si="990">SUM(I96:I98)</f>
        <v>51288</v>
      </c>
      <c r="J99" s="51"/>
      <c r="K99" s="50">
        <f t="shared" si="990"/>
        <v>50323</v>
      </c>
      <c r="L99" s="20">
        <f t="shared" ref="L99" si="991">IF(K99&gt;0,(K96*L96+K97*L97+K98*L98)/K99,0)</f>
        <v>6.6996442978359799E-2</v>
      </c>
      <c r="M99" s="51">
        <f t="shared" ref="M99" si="992">M96+M97+M98</f>
        <v>46951</v>
      </c>
      <c r="N99" s="52">
        <f t="shared" ref="N99" si="993">IF(M99&gt;0,O99/M99,0)</f>
        <v>0.72206602628272021</v>
      </c>
      <c r="O99" s="53">
        <f t="shared" ref="O99" si="994">O96+O97+O98</f>
        <v>33901.721999999994</v>
      </c>
      <c r="P99" s="20">
        <f t="shared" ref="P99" si="995">IF(M99&gt;0,Q99/M99,0)</f>
        <v>0.2029296926583033</v>
      </c>
      <c r="Q99" s="53">
        <f t="shared" ref="Q99" si="996">Q96+Q97+Q98</f>
        <v>9527.7519999999986</v>
      </c>
      <c r="R99" s="20">
        <f t="shared" ref="R99" si="997">IF(M99&gt;0,T99/M99,0)</f>
        <v>7.5004281058976371E-2</v>
      </c>
      <c r="S99" s="136"/>
      <c r="T99" s="53">
        <f t="shared" ref="T99" si="998">T96+T97+T98</f>
        <v>3521.5259999999998</v>
      </c>
      <c r="U99" s="20">
        <f t="shared" ref="U99" si="999">IF(M99&gt;0,V99/M99,0)</f>
        <v>0.23500638964026324</v>
      </c>
      <c r="V99" s="53">
        <f t="shared" ref="V99" si="1000">V96+V97+V98</f>
        <v>11033.785</v>
      </c>
      <c r="W99" s="20">
        <f t="shared" ref="W99" si="1001">IF(M99&gt;0,X99/M99,0)</f>
        <v>0.48162533279376368</v>
      </c>
      <c r="X99" s="53">
        <f t="shared" ref="X99" si="1002">X96+X97+X98</f>
        <v>22612.790999999997</v>
      </c>
      <c r="Y99" s="20">
        <f t="shared" ref="Y99" si="1003">IF(M99&gt;0,Z99/M99,0)</f>
        <v>0.41340461332027001</v>
      </c>
      <c r="Z99" s="53">
        <f t="shared" ref="Z99" si="1004">Z96+Z97+Z98</f>
        <v>19409.759999999998</v>
      </c>
      <c r="AA99" s="152">
        <f t="shared" ref="AA99" si="1005">IF(M99&gt;0,AB99/M99,0)</f>
        <v>2.2734902344997976E-3</v>
      </c>
      <c r="AB99" s="55">
        <f t="shared" ref="AB99" si="1006">SUM(AB96:AB98)</f>
        <v>106.74263999999999</v>
      </c>
      <c r="AC99" s="54">
        <f t="shared" ref="AC99" si="1007">IF(M99&gt;0,AD99/M99,0)</f>
        <v>2.310278375327469E-3</v>
      </c>
      <c r="AD99" s="55">
        <f t="shared" ref="AD99" si="1008">SUM(AD96:AD98)</f>
        <v>108.46987999999999</v>
      </c>
      <c r="AE99" s="54">
        <f t="shared" ref="AE99" si="1009">IF(M99&gt;0,(AE96*M96+AE97*M97+AE98*M98)/M99,0)</f>
        <v>2.3243042533705352E-3</v>
      </c>
      <c r="AF99" s="54">
        <f t="shared" ref="AF99" si="1010">IF(K99&gt;0,(K96*AF96+K97*AF97+K98*AF98)/K99,0)</f>
        <v>2.7662758579575939E-4</v>
      </c>
      <c r="AG99" s="51">
        <f t="shared" ref="AG99" si="1011">SUM(AG96:AG98)</f>
        <v>12.98743</v>
      </c>
      <c r="AH99" s="52">
        <f t="shared" ref="AH99" si="1012">IF(K99&gt;0,(K96*AH96+K97*AH97+K98*AH98)/K99,0)</f>
        <v>0.20625173379965422</v>
      </c>
      <c r="AI99" s="57">
        <f t="shared" ref="AI99" si="1013">SUM(AI96:AI98)</f>
        <v>90.925029199999997</v>
      </c>
      <c r="AJ99" s="52">
        <f t="shared" ref="AJ99" si="1014">IF(AND(AD99&gt;0),((AD96*AJ96+AD97*AJ97+AD98*AJ98)/AD99),0)</f>
        <v>0.88144765981257289</v>
      </c>
      <c r="AK99" s="56">
        <f t="shared" si="678"/>
        <v>0.88210394545284487</v>
      </c>
      <c r="AL99" s="50">
        <f t="shared" ref="AL99" si="1015">SUM(AL96:AL98)</f>
        <v>481</v>
      </c>
      <c r="AM99" s="20">
        <f t="shared" ref="AM99" si="1016">IF(AL99&gt;0,(AM96*AL96+AM97*AL97+AM98*AL98)/AL99,0)</f>
        <v>8.3330561330561326E-2</v>
      </c>
      <c r="AN99" s="52">
        <f>IF(K99&gt;0,(AN96*K96+AN97*K97+AN98*K98)/K99,0)</f>
        <v>0.21803204697653161</v>
      </c>
      <c r="AO99" s="136"/>
      <c r="AP99" s="57">
        <f t="shared" ref="AP99" si="1017">SUM(AP96:AP98)</f>
        <v>96.140979000000002</v>
      </c>
      <c r="AQ99" s="137">
        <f t="shared" si="754"/>
        <v>99.1098152</v>
      </c>
      <c r="AR99" s="55"/>
      <c r="AS99" s="55">
        <f t="shared" ref="AS99" si="1018">SUM(AS96:AS98)</f>
        <v>1004.96</v>
      </c>
      <c r="AT99" s="102"/>
      <c r="AU99" s="103" t="e">
        <f>AT98</f>
        <v>#REF!</v>
      </c>
      <c r="AV99" s="50">
        <f t="shared" ref="AV99" si="1019"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45" t="s">
        <v>51</v>
      </c>
      <c r="D100" s="11">
        <v>7100</v>
      </c>
      <c r="E100" s="11">
        <v>0</v>
      </c>
      <c r="F100" s="11">
        <v>13090</v>
      </c>
      <c r="G100" s="12">
        <v>0.8</v>
      </c>
      <c r="H100" s="12">
        <v>7.2</v>
      </c>
      <c r="I100" s="11">
        <v>13067</v>
      </c>
      <c r="J100" s="12">
        <v>5.6</v>
      </c>
      <c r="K100" s="11">
        <v>16930</v>
      </c>
      <c r="L100" s="13">
        <v>6.7000000000000004E-2</v>
      </c>
      <c r="M100" s="23">
        <f>ROUND(K100*(1-L100),0)</f>
        <v>15796</v>
      </c>
      <c r="N100" s="14">
        <v>0.79800000000000004</v>
      </c>
      <c r="O100" s="24">
        <f t="shared" ref="O100:O102" si="1020">M100*N100</f>
        <v>12605.208000000001</v>
      </c>
      <c r="P100" s="13">
        <v>0.16600000000000001</v>
      </c>
      <c r="Q100" s="24">
        <f t="shared" ref="Q100:Q102" si="1021">M100*P100</f>
        <v>2622.136</v>
      </c>
      <c r="R100" s="15">
        <v>3.5999999999999997E-2</v>
      </c>
      <c r="S100" s="143">
        <v>0.24529999999999999</v>
      </c>
      <c r="T100" s="24">
        <f t="shared" ref="T100:T102" si="1022">M100*R100</f>
        <v>568.65599999999995</v>
      </c>
      <c r="U100" s="25">
        <v>0.222</v>
      </c>
      <c r="V100" s="24">
        <f t="shared" ref="V100:V102" si="1023">M100*U100</f>
        <v>3506.712</v>
      </c>
      <c r="W100" s="15">
        <v>0.48099999999999998</v>
      </c>
      <c r="X100" s="24">
        <f t="shared" ref="X100:X102" si="1024">M100*W100</f>
        <v>7597.8759999999993</v>
      </c>
      <c r="Y100" s="15">
        <v>0.42</v>
      </c>
      <c r="Z100" s="24">
        <f t="shared" ref="Z100:Z102" si="1025">Y100*M100</f>
        <v>6634.32</v>
      </c>
      <c r="AA100" s="145">
        <v>2.82E-3</v>
      </c>
      <c r="AB100" s="18">
        <f t="shared" ref="AB100" si="1026">M100*AA100</f>
        <v>44.544719999999998</v>
      </c>
      <c r="AC100" s="16">
        <v>2.8300000000000001E-3</v>
      </c>
      <c r="AD100" s="17">
        <f t="shared" ref="AD100:AD102" si="1027">M100*AC100</f>
        <v>44.702680000000001</v>
      </c>
      <c r="AE100" s="26">
        <f>IF(M100&gt;0,(AG100+AP100)/M100,0)</f>
        <v>2.8827200557103058E-3</v>
      </c>
      <c r="AF100" s="16">
        <v>2.7E-4</v>
      </c>
      <c r="AG100" s="23">
        <f t="shared" ref="AG100:AG102" si="1028">AF100*M100</f>
        <v>4.26492</v>
      </c>
      <c r="AH100" s="114">
        <v>0.20930000000000001</v>
      </c>
      <c r="AI100" s="29">
        <f t="shared" ref="AI100:AI102" si="1029">AL100*(1-AM100)*AH100</f>
        <v>39.067938000000005</v>
      </c>
      <c r="AJ100" s="27">
        <f t="shared" ref="AJ100:AJ102" si="1030">IF(AND(AH100&gt;0,AF100&gt;0,AC100&gt;0),((AC100-AF100)*AH100)/((AH100-AF100)*AC100),0)</f>
        <v>0.90576208564919325</v>
      </c>
      <c r="AK100" s="59">
        <f t="shared" si="678"/>
        <v>0.90744660368235841</v>
      </c>
      <c r="AL100" s="11">
        <v>204</v>
      </c>
      <c r="AM100" s="13">
        <v>8.5000000000000006E-2</v>
      </c>
      <c r="AN100" s="14">
        <v>0.22109999999999999</v>
      </c>
      <c r="AO100" s="130">
        <v>0.22270000000000001</v>
      </c>
      <c r="AP100" s="29">
        <f>AL100*(1-AM100)*AN100</f>
        <v>41.270525999999997</v>
      </c>
      <c r="AQ100" s="131">
        <f t="shared" ref="AQ100" si="1031">AL100*(1-AM100)*AO100</f>
        <v>41.569181999999998</v>
      </c>
      <c r="AR100" s="18">
        <v>1.6</v>
      </c>
      <c r="AS100" s="18">
        <v>1069.04</v>
      </c>
      <c r="AT100" s="98" t="e">
        <f>AT98+AL100-AS100+AU100</f>
        <v>#REF!</v>
      </c>
      <c r="AU100" s="181">
        <v>-2.96</v>
      </c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52</v>
      </c>
      <c r="D101" s="33">
        <v>24500</v>
      </c>
      <c r="E101" s="33">
        <v>2</v>
      </c>
      <c r="F101" s="33">
        <v>16313</v>
      </c>
      <c r="G101" s="34">
        <v>0.6</v>
      </c>
      <c r="H101" s="34">
        <v>6.4</v>
      </c>
      <c r="I101" s="33">
        <v>16520</v>
      </c>
      <c r="J101" s="34">
        <v>5.6</v>
      </c>
      <c r="K101" s="33">
        <v>17136</v>
      </c>
      <c r="L101" s="35">
        <v>6.2E-2</v>
      </c>
      <c r="M101" s="36">
        <f>ROUND(K101*(1-L101),0)</f>
        <v>16074</v>
      </c>
      <c r="N101" s="37">
        <v>0.68100000000000005</v>
      </c>
      <c r="O101" s="24">
        <f t="shared" si="1020"/>
        <v>10946.394</v>
      </c>
      <c r="P101" s="35">
        <v>0.27800000000000002</v>
      </c>
      <c r="Q101" s="24">
        <f t="shared" si="1021"/>
        <v>4468.5720000000001</v>
      </c>
      <c r="R101" s="38">
        <v>4.1000000000000002E-2</v>
      </c>
      <c r="S101" s="134">
        <v>0.24779999999999999</v>
      </c>
      <c r="T101" s="24">
        <f t="shared" si="1022"/>
        <v>659.03399999999999</v>
      </c>
      <c r="U101" s="27">
        <v>0.23100000000000001</v>
      </c>
      <c r="V101" s="24">
        <f t="shared" si="1023"/>
        <v>3713.0940000000001</v>
      </c>
      <c r="W101" s="38">
        <v>0.45900000000000002</v>
      </c>
      <c r="X101" s="24">
        <f t="shared" si="1024"/>
        <v>7377.9660000000003</v>
      </c>
      <c r="Y101" s="38">
        <v>0.42</v>
      </c>
      <c r="Z101" s="24">
        <f t="shared" si="1025"/>
        <v>6751.08</v>
      </c>
      <c r="AA101" s="146">
        <v>2.7399999999999998E-3</v>
      </c>
      <c r="AB101" s="18">
        <f t="shared" si="763"/>
        <v>44.042759999999994</v>
      </c>
      <c r="AC101" s="39">
        <v>2.8400000000000001E-3</v>
      </c>
      <c r="AD101" s="17">
        <f t="shared" si="1027"/>
        <v>45.65016</v>
      </c>
      <c r="AE101" s="26">
        <f>IF(M101&gt;0,(AG101+AP101)/M101,0)</f>
        <v>2.8071602836879433E-3</v>
      </c>
      <c r="AF101" s="39">
        <v>2.7E-4</v>
      </c>
      <c r="AG101" s="36">
        <f t="shared" si="1028"/>
        <v>4.3399799999999997</v>
      </c>
      <c r="AH101" s="27">
        <v>0.20860000000000001</v>
      </c>
      <c r="AI101" s="40">
        <f t="shared" si="1029"/>
        <v>39.276042400000009</v>
      </c>
      <c r="AJ101" s="27">
        <f t="shared" si="1030"/>
        <v>0.90610238496210316</v>
      </c>
      <c r="AK101" s="28">
        <f t="shared" si="678"/>
        <v>0.90494543931955196</v>
      </c>
      <c r="AL101" s="33">
        <v>206</v>
      </c>
      <c r="AM101" s="35">
        <v>8.5999999999999993E-2</v>
      </c>
      <c r="AN101" s="37">
        <v>0.21659999999999999</v>
      </c>
      <c r="AO101" s="132">
        <v>0.21709999999999999</v>
      </c>
      <c r="AP101" s="40">
        <f>AL101*(1-AM101)*AN101</f>
        <v>40.782314400000004</v>
      </c>
      <c r="AQ101" s="133">
        <f t="shared" si="723"/>
        <v>40.876456400000002</v>
      </c>
      <c r="AR101" s="41">
        <v>1.6</v>
      </c>
      <c r="AS101" s="41"/>
      <c r="AT101" s="117" t="e">
        <f>AT100+AL101-AS101</f>
        <v>#REF!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10" t="s">
        <v>48</v>
      </c>
      <c r="D102" s="42">
        <v>17606</v>
      </c>
      <c r="E102" s="42">
        <v>1</v>
      </c>
      <c r="F102" s="42">
        <v>17793</v>
      </c>
      <c r="G102" s="36">
        <v>0.8</v>
      </c>
      <c r="H102" s="36">
        <v>7</v>
      </c>
      <c r="I102" s="42">
        <v>18660</v>
      </c>
      <c r="J102" s="36">
        <v>4.7</v>
      </c>
      <c r="K102" s="42">
        <v>17024</v>
      </c>
      <c r="L102" s="38">
        <v>6.4000000000000001E-2</v>
      </c>
      <c r="M102" s="36">
        <f>ROUND(K102*(1-L102),0)</f>
        <v>15934</v>
      </c>
      <c r="N102" s="27">
        <v>0.8</v>
      </c>
      <c r="O102" s="24">
        <f t="shared" si="1020"/>
        <v>12747.2</v>
      </c>
      <c r="P102" s="38">
        <v>0.16200000000000001</v>
      </c>
      <c r="Q102" s="24">
        <f t="shared" si="1021"/>
        <v>2581.308</v>
      </c>
      <c r="R102" s="38">
        <v>3.7999999999999999E-2</v>
      </c>
      <c r="S102" s="134">
        <v>0.2447</v>
      </c>
      <c r="T102" s="24">
        <f t="shared" si="1022"/>
        <v>605.49199999999996</v>
      </c>
      <c r="U102" s="27">
        <v>0.23200000000000001</v>
      </c>
      <c r="V102" s="24">
        <f t="shared" si="1023"/>
        <v>3696.6880000000001</v>
      </c>
      <c r="W102" s="38">
        <v>0.48</v>
      </c>
      <c r="X102" s="24">
        <f t="shared" si="1024"/>
        <v>7648.32</v>
      </c>
      <c r="Y102" s="38">
        <v>0.42</v>
      </c>
      <c r="Z102" s="24">
        <f t="shared" si="1025"/>
        <v>6692.28</v>
      </c>
      <c r="AA102" s="147">
        <v>2.5400000000000002E-3</v>
      </c>
      <c r="AB102" s="148">
        <f t="shared" si="763"/>
        <v>40.472360000000002</v>
      </c>
      <c r="AC102" s="46">
        <v>2.6099999999999999E-3</v>
      </c>
      <c r="AD102" s="17">
        <f t="shared" si="1027"/>
        <v>41.587739999999997</v>
      </c>
      <c r="AE102" s="26">
        <f>IF(M102&gt;0,(AG102+AP102)/M102,0)</f>
        <v>2.8042063825781346E-3</v>
      </c>
      <c r="AF102" s="46">
        <v>2.5999999999999998E-4</v>
      </c>
      <c r="AG102" s="36">
        <f t="shared" si="1028"/>
        <v>4.1428399999999996</v>
      </c>
      <c r="AH102" s="27">
        <v>0.2109</v>
      </c>
      <c r="AI102" s="40">
        <f t="shared" si="1029"/>
        <v>37.982035500000002</v>
      </c>
      <c r="AJ102" s="27">
        <f t="shared" si="1030"/>
        <v>0.90149451480108789</v>
      </c>
      <c r="AK102" s="28">
        <f t="shared" si="678"/>
        <v>0.90833130626803926</v>
      </c>
      <c r="AL102" s="42">
        <v>199</v>
      </c>
      <c r="AM102" s="38">
        <v>9.5000000000000001E-2</v>
      </c>
      <c r="AN102" s="27">
        <v>0.22509999999999999</v>
      </c>
      <c r="AO102" s="134">
        <v>0.22209999999999999</v>
      </c>
      <c r="AP102" s="40">
        <f>AL102*(1-AM102)*AN102</f>
        <v>40.539384499999997</v>
      </c>
      <c r="AQ102" s="135">
        <f t="shared" si="723"/>
        <v>39.9990995</v>
      </c>
      <c r="AR102" s="17">
        <v>1.58</v>
      </c>
      <c r="AS102" s="17"/>
      <c r="AT102" s="117" t="e">
        <f>AT101+AL102-AS102</f>
        <v>#REF!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 t="shared" ref="D103" si="1032">SUM(D100:D102)</f>
        <v>49206</v>
      </c>
      <c r="E103" s="50"/>
      <c r="F103" s="50">
        <f t="shared" ref="F103" si="1033">SUM(F100:F102)</f>
        <v>47196</v>
      </c>
      <c r="G103" s="51"/>
      <c r="H103" s="51"/>
      <c r="I103" s="50">
        <f t="shared" ref="I103:K103" si="1034">SUM(I100:I102)</f>
        <v>48247</v>
      </c>
      <c r="J103" s="51"/>
      <c r="K103" s="50">
        <f t="shared" si="1034"/>
        <v>51090</v>
      </c>
      <c r="L103" s="20">
        <f t="shared" ref="L103" si="1035">IF(K103&gt;0,(K100*L100+K101*L101+K102*L102)/K103,0)</f>
        <v>6.4323311802701122E-2</v>
      </c>
      <c r="M103" s="51">
        <f t="shared" ref="M103" si="1036">M100+M101+M102</f>
        <v>47804</v>
      </c>
      <c r="N103" s="52">
        <f t="shared" ref="N103" si="1037">IF(M103&gt;0,O103/M103,0)</f>
        <v>0.75932562128692149</v>
      </c>
      <c r="O103" s="53">
        <f t="shared" ref="O103" si="1038">O100+O101+O102</f>
        <v>36298.801999999996</v>
      </c>
      <c r="P103" s="20">
        <f t="shared" ref="P103" si="1039">IF(M103&gt;0,Q103/M103,0)</f>
        <v>0.20232649987448748</v>
      </c>
      <c r="Q103" s="53">
        <f t="shared" ref="Q103" si="1040">Q100+Q101+Q102</f>
        <v>9672.0159999999996</v>
      </c>
      <c r="R103" s="20">
        <f t="shared" ref="R103" si="1041">IF(M103&gt;0,T103/M103,0)</f>
        <v>3.8347878838590914E-2</v>
      </c>
      <c r="S103" s="136"/>
      <c r="T103" s="53">
        <f t="shared" ref="T103" si="1042">T100+T101+T102</f>
        <v>1833.182</v>
      </c>
      <c r="U103" s="20">
        <f t="shared" ref="U103" si="1043">IF(M103&gt;0,V103/M103,0)</f>
        <v>0.22835942598945697</v>
      </c>
      <c r="V103" s="53">
        <f t="shared" ref="V103" si="1044">V100+V101+V102</f>
        <v>10916.494000000001</v>
      </c>
      <c r="W103" s="20">
        <f t="shared" ref="W103" si="1045">IF(M103&gt;0,X103/M103,0)</f>
        <v>0.47326922433269181</v>
      </c>
      <c r="X103" s="53">
        <f t="shared" ref="X103" si="1046">X100+X101+X102</f>
        <v>22624.162</v>
      </c>
      <c r="Y103" s="20">
        <f t="shared" ref="Y103" si="1047">IF(M103&gt;0,Z103/M103,0)</f>
        <v>0.42</v>
      </c>
      <c r="Z103" s="53">
        <f t="shared" ref="Z103" si="1048">Z100+Z101+Z102</f>
        <v>20077.68</v>
      </c>
      <c r="AA103" s="152">
        <f t="shared" ref="AA103" si="1049">IF(M103&gt;0,AB103/M103,0)</f>
        <v>2.6997707304828051E-3</v>
      </c>
      <c r="AB103" s="55">
        <f t="shared" ref="AB103" si="1050">SUM(AB100:AB102)</f>
        <v>129.05984000000001</v>
      </c>
      <c r="AC103" s="54">
        <f t="shared" ref="AC103" si="1051">IF(M103&gt;0,AD103/M103,0)</f>
        <v>2.7600322148774161E-3</v>
      </c>
      <c r="AD103" s="55">
        <f t="shared" ref="AD103" si="1052">SUM(AD100:AD102)</f>
        <v>131.94058000000001</v>
      </c>
      <c r="AE103" s="54">
        <f t="shared" ref="AE103" si="1053">IF(M103&gt;0,(AE100*M100+AE101*M101+AE102*M102)/M103,0)</f>
        <v>2.8311431030876074E-3</v>
      </c>
      <c r="AF103" s="54">
        <f t="shared" ref="AF103" si="1054">IF(K103&gt;0,(K100*AF100+K101*AF101+K102*AF102)/K103,0)</f>
        <v>2.6666784106478764E-4</v>
      </c>
      <c r="AG103" s="51">
        <f t="shared" ref="AG103" si="1055">SUM(AG100:AG102)</f>
        <v>12.74774</v>
      </c>
      <c r="AH103" s="52">
        <f t="shared" ref="AH103" si="1056">IF(K103&gt;0,(K100*AH100+K101*AH101+K102*AH102)/K103,0)</f>
        <v>0.20959835975729105</v>
      </c>
      <c r="AI103" s="57">
        <f t="shared" ref="AI103" si="1057">SUM(AI100:AI102)</f>
        <v>116.32601590000002</v>
      </c>
      <c r="AJ103" s="52">
        <f t="shared" ref="AJ103" si="1058">IF(AND(AD103&gt;0),((AD100*AJ100+AD101*AJ101+AD102*AJ102)/AD103),0)</f>
        <v>0.90453468533929338</v>
      </c>
      <c r="AK103" s="56">
        <f t="shared" si="678"/>
        <v>0.90690381364842976</v>
      </c>
      <c r="AL103" s="50">
        <f t="shared" ref="AL103" si="1059">SUM(AL100:AL102)</f>
        <v>609</v>
      </c>
      <c r="AM103" s="20">
        <f t="shared" ref="AM103" si="1060">IF(AL103&gt;0,(AM100*AL100+AM101*AL101+AM102*AL102)/AL103,0)</f>
        <v>8.8605911330049261E-2</v>
      </c>
      <c r="AN103" s="52">
        <f>IF(K103&gt;0,(AN100*K100+AN101*K101+AN102*K102)/K103,0)</f>
        <v>0.2209235271090233</v>
      </c>
      <c r="AO103" s="136">
        <f>IF(L103&gt;0,(AO100*K100+AO101*K101+AO102*K102)/K103,0)</f>
        <v>0.22062178508514385</v>
      </c>
      <c r="AP103" s="57">
        <f t="shared" ref="AP103" si="1061">SUM(AP100:AP102)</f>
        <v>122.59222490000001</v>
      </c>
      <c r="AQ103" s="137">
        <f t="shared" si="754"/>
        <v>122.44473790000001</v>
      </c>
      <c r="AR103" s="55"/>
      <c r="AS103" s="55">
        <f t="shared" ref="AS103" si="1062">SUM(AS100:AS102)</f>
        <v>1069.04</v>
      </c>
      <c r="AT103" s="118"/>
      <c r="AU103" s="103" t="e">
        <f>AT102</f>
        <v>#REF!</v>
      </c>
      <c r="AV103" s="50">
        <f t="shared" ref="AV103" si="1063"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10" t="s">
        <v>50</v>
      </c>
      <c r="D104" s="11">
        <v>4697</v>
      </c>
      <c r="E104" s="11">
        <v>0</v>
      </c>
      <c r="F104" s="11">
        <v>14683</v>
      </c>
      <c r="G104" s="12">
        <v>1</v>
      </c>
      <c r="H104" s="12">
        <v>7.6</v>
      </c>
      <c r="I104" s="11">
        <v>14714</v>
      </c>
      <c r="J104" s="12">
        <v>5.9</v>
      </c>
      <c r="K104" s="11">
        <v>17023</v>
      </c>
      <c r="L104" s="13">
        <v>6.6000000000000003E-2</v>
      </c>
      <c r="M104" s="23">
        <f>ROUND(K104*(1-L104),0)</f>
        <v>15899</v>
      </c>
      <c r="N104" s="14">
        <v>0.77200000000000002</v>
      </c>
      <c r="O104" s="24">
        <f t="shared" ref="O104:O106" si="1064">M104*N104</f>
        <v>12274.028</v>
      </c>
      <c r="P104" s="13">
        <v>0.153</v>
      </c>
      <c r="Q104" s="24">
        <f t="shared" ref="Q104:Q106" si="1065">M104*P104</f>
        <v>2432.547</v>
      </c>
      <c r="R104" s="15">
        <v>7.4999999999999997E-2</v>
      </c>
      <c r="S104" s="143">
        <v>0.24529999999999999</v>
      </c>
      <c r="T104" s="24">
        <f t="shared" ref="T104:T106" si="1066">M104*R104</f>
        <v>1192.425</v>
      </c>
      <c r="U104" s="25">
        <v>0.224</v>
      </c>
      <c r="V104" s="24">
        <f t="shared" ref="V104:V106" si="1067">M104*U104</f>
        <v>3561.3760000000002</v>
      </c>
      <c r="W104" s="15">
        <v>0.46400000000000002</v>
      </c>
      <c r="X104" s="24">
        <f t="shared" ref="X104:X106" si="1068">M104*W104</f>
        <v>7377.1360000000004</v>
      </c>
      <c r="Y104" s="15">
        <v>0.41</v>
      </c>
      <c r="Z104" s="24">
        <f t="shared" ref="Z104:Z106" si="1069">Y104*M104</f>
        <v>6518.5899999999992</v>
      </c>
      <c r="AA104" s="145">
        <v>2.7000000000000001E-3</v>
      </c>
      <c r="AB104" s="18">
        <f t="shared" ref="AB104" si="1070">M104*AA104</f>
        <v>42.927300000000002</v>
      </c>
      <c r="AC104" s="16">
        <v>2.64E-3</v>
      </c>
      <c r="AD104" s="17">
        <f t="shared" ref="AD104:AD106" si="1071">M104*AC104</f>
        <v>41.97336</v>
      </c>
      <c r="AE104" s="26">
        <f>IF(M104&gt;0,(AG104+AP104)/M104,0)</f>
        <v>2.7123366752625955E-3</v>
      </c>
      <c r="AF104" s="16">
        <v>2.7E-4</v>
      </c>
      <c r="AG104" s="23">
        <f t="shared" ref="AG104:AG106" si="1072">AF104*M104</f>
        <v>4.2927299999999997</v>
      </c>
      <c r="AH104" s="114">
        <v>0.21010000000000001</v>
      </c>
      <c r="AI104" s="29">
        <f t="shared" ref="AI104:AI106" si="1073">AL104*(1-AM104)*AH104</f>
        <v>37.963389200000002</v>
      </c>
      <c r="AJ104" s="27">
        <f t="shared" ref="AJ104:AJ106" si="1074">IF(AND(AH104&gt;0,AF104&gt;0,AC104&gt;0),((AC104-AF104)*AH104)/((AH104-AF104)*AC104),0)</f>
        <v>0.89888242863270262</v>
      </c>
      <c r="AK104" s="59">
        <f t="shared" si="678"/>
        <v>0.90158758882739132</v>
      </c>
      <c r="AL104" s="11">
        <v>199</v>
      </c>
      <c r="AM104" s="13">
        <v>9.1999999999999998E-2</v>
      </c>
      <c r="AN104" s="14">
        <v>0.21490000000000001</v>
      </c>
      <c r="AO104" s="130">
        <v>0.2092</v>
      </c>
      <c r="AP104" s="29">
        <f>AL104*(1-AM104)*AN104</f>
        <v>38.830710800000006</v>
      </c>
      <c r="AQ104" s="131">
        <f t="shared" ref="AQ104" si="1075">AL104*(1-AM104)*AO104</f>
        <v>37.800766400000001</v>
      </c>
      <c r="AR104" s="18">
        <v>1.65</v>
      </c>
      <c r="AS104" s="18">
        <v>531.12</v>
      </c>
      <c r="AT104" s="98" t="e">
        <f>AT102+AL104-AS104+AU104</f>
        <v>#REF!</v>
      </c>
      <c r="AU104" s="99">
        <v>3.64</v>
      </c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10" t="s">
        <v>52</v>
      </c>
      <c r="D105" s="33">
        <v>20000</v>
      </c>
      <c r="E105" s="33">
        <v>5</v>
      </c>
      <c r="F105" s="33">
        <v>15948</v>
      </c>
      <c r="G105" s="34">
        <v>1.6</v>
      </c>
      <c r="H105" s="34">
        <v>9.4</v>
      </c>
      <c r="I105" s="33">
        <v>16511</v>
      </c>
      <c r="J105" s="34">
        <v>6.8</v>
      </c>
      <c r="K105" s="33">
        <v>17155</v>
      </c>
      <c r="L105" s="35">
        <v>7.0999999999999994E-2</v>
      </c>
      <c r="M105" s="36">
        <f>ROUND(K105*(1-L105),0)</f>
        <v>15937</v>
      </c>
      <c r="N105" s="37">
        <v>0.56299999999999994</v>
      </c>
      <c r="O105" s="24">
        <f t="shared" si="1064"/>
        <v>8972.530999999999</v>
      </c>
      <c r="P105" s="35">
        <v>0.42099999999999999</v>
      </c>
      <c r="Q105" s="24">
        <f t="shared" si="1065"/>
        <v>6709.4769999999999</v>
      </c>
      <c r="R105" s="38">
        <v>1.6E-2</v>
      </c>
      <c r="S105" s="134">
        <v>0.24010000000000001</v>
      </c>
      <c r="T105" s="24">
        <f t="shared" si="1066"/>
        <v>254.99200000000002</v>
      </c>
      <c r="U105" s="27">
        <v>0.22</v>
      </c>
      <c r="V105" s="24">
        <f t="shared" si="1067"/>
        <v>3506.14</v>
      </c>
      <c r="W105" s="38">
        <v>0.48699999999999999</v>
      </c>
      <c r="X105" s="24">
        <f t="shared" si="1068"/>
        <v>7761.3189999999995</v>
      </c>
      <c r="Y105" s="38">
        <v>0.42</v>
      </c>
      <c r="Z105" s="24">
        <f t="shared" si="1069"/>
        <v>6693.54</v>
      </c>
      <c r="AA105" s="146">
        <v>2.5000000000000001E-3</v>
      </c>
      <c r="AB105" s="18">
        <f t="shared" si="763"/>
        <v>39.842500000000001</v>
      </c>
      <c r="AC105" s="39">
        <v>2.6099999999999999E-3</v>
      </c>
      <c r="AD105" s="17">
        <f t="shared" si="1071"/>
        <v>41.595569999999995</v>
      </c>
      <c r="AE105" s="26">
        <f>IF(M105&gt;0,(AG105+AP105)/M105,0)</f>
        <v>2.4391436782330426E-3</v>
      </c>
      <c r="AF105" s="39">
        <v>2.7999999999999998E-4</v>
      </c>
      <c r="AG105" s="36">
        <f t="shared" si="1072"/>
        <v>4.4623599999999994</v>
      </c>
      <c r="AH105" s="27">
        <v>0.21079999999999999</v>
      </c>
      <c r="AI105" s="40">
        <f t="shared" si="1073"/>
        <v>32.053404800000003</v>
      </c>
      <c r="AJ105" s="27">
        <f t="shared" si="1074"/>
        <v>0.89390766014168177</v>
      </c>
      <c r="AK105" s="28">
        <f t="shared" si="678"/>
        <v>0.88630223224711657</v>
      </c>
      <c r="AL105" s="33">
        <v>166</v>
      </c>
      <c r="AM105" s="35">
        <v>8.4000000000000005E-2</v>
      </c>
      <c r="AN105" s="37">
        <v>0.2263</v>
      </c>
      <c r="AO105" s="132">
        <v>0.22720000000000001</v>
      </c>
      <c r="AP105" s="40">
        <f>AL105*(1-AM105)*AN105</f>
        <v>34.410272800000001</v>
      </c>
      <c r="AQ105" s="133">
        <f t="shared" si="723"/>
        <v>34.547123200000001</v>
      </c>
      <c r="AR105" s="41">
        <v>1.58</v>
      </c>
      <c r="AS105" s="41"/>
      <c r="AT105" s="117" t="e">
        <f>AT104+AL105-AS105</f>
        <v>#REF!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180" t="s">
        <v>63</v>
      </c>
      <c r="D106" s="42">
        <v>21205</v>
      </c>
      <c r="E106" s="42">
        <v>1</v>
      </c>
      <c r="F106" s="42">
        <v>16966</v>
      </c>
      <c r="G106" s="36">
        <v>1.5</v>
      </c>
      <c r="H106" s="36">
        <v>5.0999999999999996</v>
      </c>
      <c r="I106" s="42">
        <v>17683</v>
      </c>
      <c r="J106" s="36">
        <v>5.4</v>
      </c>
      <c r="K106" s="42">
        <v>15144</v>
      </c>
      <c r="L106" s="38">
        <v>7.0999999999999994E-2</v>
      </c>
      <c r="M106" s="36">
        <f>ROUND(K106*(1-L106),0)</f>
        <v>14069</v>
      </c>
      <c r="N106" s="27">
        <v>0.38200000000000001</v>
      </c>
      <c r="O106" s="24">
        <f t="shared" si="1064"/>
        <v>5374.3580000000002</v>
      </c>
      <c r="P106" s="38">
        <v>0.58399999999999996</v>
      </c>
      <c r="Q106" s="24">
        <f t="shared" si="1065"/>
        <v>8216.2960000000003</v>
      </c>
      <c r="R106" s="38">
        <v>3.4000000000000002E-2</v>
      </c>
      <c r="S106" s="134">
        <v>0.2137</v>
      </c>
      <c r="T106" s="24">
        <f t="shared" si="1066"/>
        <v>478.34600000000006</v>
      </c>
      <c r="U106" s="27">
        <v>0.2</v>
      </c>
      <c r="V106" s="24">
        <f t="shared" si="1067"/>
        <v>2813.8</v>
      </c>
      <c r="W106" s="38">
        <v>0.503</v>
      </c>
      <c r="X106" s="24">
        <f t="shared" si="1068"/>
        <v>7076.7070000000003</v>
      </c>
      <c r="Y106" s="38">
        <v>0.41</v>
      </c>
      <c r="Z106" s="24">
        <f t="shared" si="1069"/>
        <v>5768.29</v>
      </c>
      <c r="AA106" s="147">
        <v>2.4399999999999999E-3</v>
      </c>
      <c r="AB106" s="148">
        <f t="shared" si="763"/>
        <v>34.328359999999996</v>
      </c>
      <c r="AC106" s="46">
        <v>2.5500000000000002E-3</v>
      </c>
      <c r="AD106" s="17">
        <f t="shared" si="1071"/>
        <v>35.875950000000003</v>
      </c>
      <c r="AE106" s="26">
        <f>IF(M106&gt;0,(AG106+AP106)/M106,0)</f>
        <v>2.6977524486459597E-3</v>
      </c>
      <c r="AF106" s="46">
        <v>2.7E-4</v>
      </c>
      <c r="AG106" s="36">
        <f t="shared" si="1072"/>
        <v>3.7986300000000002</v>
      </c>
      <c r="AH106" s="27">
        <v>0.20580000000000001</v>
      </c>
      <c r="AI106" s="40">
        <f t="shared" si="1073"/>
        <v>31.893443400000006</v>
      </c>
      <c r="AJ106" s="27">
        <f t="shared" si="1074"/>
        <v>0.89529222869997516</v>
      </c>
      <c r="AK106" s="28">
        <f t="shared" si="678"/>
        <v>0.90102047897404247</v>
      </c>
      <c r="AL106" s="42">
        <v>169</v>
      </c>
      <c r="AM106" s="38">
        <v>8.3000000000000004E-2</v>
      </c>
      <c r="AN106" s="27">
        <v>0.22040000000000001</v>
      </c>
      <c r="AO106" s="134">
        <v>0.21829999999999999</v>
      </c>
      <c r="AP106" s="40">
        <f>AL106*(1-AM106)*AN106</f>
        <v>34.156049200000005</v>
      </c>
      <c r="AQ106" s="135">
        <f t="shared" si="723"/>
        <v>33.830605900000002</v>
      </c>
      <c r="AR106" s="17">
        <v>1.6</v>
      </c>
      <c r="AS106" s="17"/>
      <c r="AT106" s="117" t="e">
        <f>AT105+AL106-AS106</f>
        <v>#REF!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 t="shared" ref="D107" si="1076">SUM(D104:D106)</f>
        <v>45902</v>
      </c>
      <c r="E107" s="50"/>
      <c r="F107" s="50">
        <f t="shared" ref="F107" si="1077">SUM(F104:F106)</f>
        <v>47597</v>
      </c>
      <c r="G107" s="51"/>
      <c r="H107" s="51"/>
      <c r="I107" s="50">
        <f t="shared" ref="I107:K107" si="1078">SUM(I104:I106)</f>
        <v>48908</v>
      </c>
      <c r="J107" s="51"/>
      <c r="K107" s="50">
        <f t="shared" si="1078"/>
        <v>49322</v>
      </c>
      <c r="L107" s="20">
        <f t="shared" ref="L107" si="1079">IF(K107&gt;0,(K104*L104+K105*L105+K106*L106)/K107,0)</f>
        <v>6.9274299501236772E-2</v>
      </c>
      <c r="M107" s="51">
        <f t="shared" ref="M107" si="1080">M104+M105+M106</f>
        <v>45905</v>
      </c>
      <c r="N107" s="52">
        <f t="shared" ref="N107" si="1081">IF(M107&gt;0,O107/M107,0)</f>
        <v>0.57991323385252158</v>
      </c>
      <c r="O107" s="53">
        <f t="shared" ref="O107" si="1082">O104+O105+O106</f>
        <v>26620.917000000001</v>
      </c>
      <c r="P107" s="20">
        <f t="shared" ref="P107" si="1083">IF(M107&gt;0,Q107/M107,0)</f>
        <v>0.37813571506371857</v>
      </c>
      <c r="Q107" s="53">
        <f t="shared" ref="Q107" si="1084">Q104+Q105+Q106</f>
        <v>17358.32</v>
      </c>
      <c r="R107" s="20">
        <f t="shared" ref="R107" si="1085">IF(M107&gt;0,T107/M107,0)</f>
        <v>4.195105108375994E-2</v>
      </c>
      <c r="S107" s="136"/>
      <c r="T107" s="53">
        <f t="shared" ref="T107" si="1086">T104+T105+T106</f>
        <v>1925.7629999999999</v>
      </c>
      <c r="U107" s="20">
        <f t="shared" ref="U107" si="1087">IF(M107&gt;0,V107/M107,0)</f>
        <v>0.21525576734560503</v>
      </c>
      <c r="V107" s="53">
        <f t="shared" ref="V107" si="1088">V104+V105+V106</f>
        <v>9881.3159999999989</v>
      </c>
      <c r="W107" s="20">
        <f t="shared" ref="W107" si="1089">IF(M107&gt;0,X107/M107,0)</f>
        <v>0.48393774098682063</v>
      </c>
      <c r="X107" s="53">
        <f t="shared" ref="X107" si="1090">X104+X105+X106</f>
        <v>22215.162</v>
      </c>
      <c r="Y107" s="20">
        <f t="shared" ref="Y107" si="1091">IF(M107&gt;0,Z107/M107,0)</f>
        <v>0.41347173510510832</v>
      </c>
      <c r="Z107" s="53">
        <f t="shared" ref="Z107" si="1092">Z104+Z105+Z106</f>
        <v>18980.419999999998</v>
      </c>
      <c r="AA107" s="152">
        <f t="shared" ref="AA107" si="1093">IF(M107&gt;0,AB107/M107,0)</f>
        <v>2.5508802962640239E-3</v>
      </c>
      <c r="AB107" s="55">
        <f t="shared" ref="AB107" si="1094">SUM(AB104:AB106)</f>
        <v>117.09816000000001</v>
      </c>
      <c r="AC107" s="54">
        <f t="shared" ref="AC107" si="1095">IF(M107&gt;0,AD107/M107,0)</f>
        <v>2.6020015248883564E-3</v>
      </c>
      <c r="AD107" s="55">
        <f t="shared" ref="AD107" si="1096">SUM(AD104:AD106)</f>
        <v>119.44488</v>
      </c>
      <c r="AE107" s="54">
        <f t="shared" ref="AE107" si="1097">IF(M107&gt;0,(AE104*M104+AE105*M105+AE106*M106)/M107,0)</f>
        <v>2.6130215183531205E-3</v>
      </c>
      <c r="AF107" s="54">
        <f t="shared" ref="AF107" si="1098">IF(K107&gt;0,(K104*AF104+K105*AF105+K106*AF106)/K107,0)</f>
        <v>2.7347816390251814E-4</v>
      </c>
      <c r="AG107" s="51">
        <f t="shared" ref="AG107" si="1099">SUM(AG104:AG106)</f>
        <v>12.553719999999998</v>
      </c>
      <c r="AH107" s="52">
        <f t="shared" ref="AH107" si="1100">IF(K107&gt;0,(K104*AH104+K105*AH105+K106*AH106)/K107,0)</f>
        <v>0.20902318438019546</v>
      </c>
      <c r="AI107" s="57">
        <f t="shared" ref="AI107" si="1101">SUM(AI104:AI106)</f>
        <v>101.91023740000001</v>
      </c>
      <c r="AJ107" s="52">
        <f t="shared" ref="AJ107" si="1102">IF(AND(AD107&gt;0),((AD104*AJ104+AD105*AJ105+AD106*AJ106)/AD107),0)</f>
        <v>0.89607167471609617</v>
      </c>
      <c r="AK107" s="56">
        <f t="shared" si="678"/>
        <v>0.89645182100374088</v>
      </c>
      <c r="AL107" s="50">
        <f t="shared" ref="AL107" si="1103">SUM(AL104:AL106)</f>
        <v>534</v>
      </c>
      <c r="AM107" s="20">
        <f t="shared" ref="AM107" si="1104">IF(AL107&gt;0,(AM104*AL104+AM105*AL105+AM106*AL106)/AL107,0)</f>
        <v>8.6664794007490636E-2</v>
      </c>
      <c r="AN107" s="52">
        <f>IF(K107&gt;0,(AN104*K104+AN105*K105+AN106*K106)/K107,0)</f>
        <v>0.22055384615384616</v>
      </c>
      <c r="AO107" s="136">
        <f>IF(L107&gt;0,(AO104*K104+AO105*K105+AO106*K106)/K107,0)</f>
        <v>0.21825479096549208</v>
      </c>
      <c r="AP107" s="57">
        <f t="shared" ref="AP107" si="1105">SUM(AP104:AP106)</f>
        <v>107.39703280000001</v>
      </c>
      <c r="AQ107" s="137">
        <f t="shared" si="754"/>
        <v>106.1784955</v>
      </c>
      <c r="AR107" s="55"/>
      <c r="AS107" s="55">
        <f t="shared" ref="AS107" si="1106">SUM(AS104:AS106)</f>
        <v>531.12</v>
      </c>
      <c r="AT107" s="102"/>
      <c r="AU107" s="103" t="e">
        <f>AT106</f>
        <v>#REF!</v>
      </c>
      <c r="AV107" s="50">
        <f t="shared" ref="AV107" si="1107"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10" t="s">
        <v>50</v>
      </c>
      <c r="D108" s="11">
        <v>5750</v>
      </c>
      <c r="E108" s="11">
        <v>0</v>
      </c>
      <c r="F108" s="11">
        <v>11163</v>
      </c>
      <c r="G108" s="12">
        <v>0.6</v>
      </c>
      <c r="H108" s="12">
        <v>7.5</v>
      </c>
      <c r="I108" s="11">
        <v>12039</v>
      </c>
      <c r="J108" s="12">
        <v>6</v>
      </c>
      <c r="K108" s="11">
        <v>12969</v>
      </c>
      <c r="L108" s="13">
        <v>7.0999999999999994E-2</v>
      </c>
      <c r="M108" s="23">
        <f>ROUND(K108*(1-L108),0)</f>
        <v>12048</v>
      </c>
      <c r="N108" s="14">
        <v>0.64</v>
      </c>
      <c r="O108" s="24">
        <f t="shared" ref="O108:O110" si="1108">M108*N108</f>
        <v>7710.72</v>
      </c>
      <c r="P108" s="13">
        <v>0.28799999999999998</v>
      </c>
      <c r="Q108" s="24">
        <f t="shared" ref="Q108:Q110" si="1109">M108*P108</f>
        <v>3469.8239999999996</v>
      </c>
      <c r="R108" s="15">
        <v>7.1999999999999995E-2</v>
      </c>
      <c r="S108" s="143">
        <v>0.19539999999999999</v>
      </c>
      <c r="T108" s="24">
        <f t="shared" ref="T108:T110" si="1110">M108*R108</f>
        <v>867.4559999999999</v>
      </c>
      <c r="U108" s="25">
        <v>0.19400000000000001</v>
      </c>
      <c r="V108" s="24">
        <f t="shared" ref="V108:V110" si="1111">M108*U108</f>
        <v>2337.3119999999999</v>
      </c>
      <c r="W108" s="15">
        <v>0.52</v>
      </c>
      <c r="X108" s="24">
        <f t="shared" ref="X108:X110" si="1112">M108*W108</f>
        <v>6264.96</v>
      </c>
      <c r="Y108" s="15">
        <v>0.38</v>
      </c>
      <c r="Z108" s="24">
        <f t="shared" ref="Z108:Z110" si="1113">Y108*M108</f>
        <v>4578.24</v>
      </c>
      <c r="AA108" s="145">
        <v>2.47E-3</v>
      </c>
      <c r="AB108" s="18">
        <f t="shared" ref="AB108" si="1114">M108*AA108</f>
        <v>29.758559999999999</v>
      </c>
      <c r="AC108" s="16">
        <v>2.3500000000000001E-3</v>
      </c>
      <c r="AD108" s="17">
        <f t="shared" ref="AD108:AD110" si="1115">M108*AC108</f>
        <v>28.312800000000003</v>
      </c>
      <c r="AE108" s="26">
        <f>IF(M108&gt;0,(AG108+AP108)/M108,0)</f>
        <v>2.817135458167331E-3</v>
      </c>
      <c r="AF108" s="16">
        <v>2.7E-4</v>
      </c>
      <c r="AG108" s="23">
        <f t="shared" ref="AG108:AG110" si="1116">AF108*M108</f>
        <v>3.2529599999999999</v>
      </c>
      <c r="AH108" s="114">
        <v>0.2114</v>
      </c>
      <c r="AI108" s="29">
        <f t="shared" ref="AI108:AI110" si="1117">AL108*(1-AM108)*AH108</f>
        <v>29.690707200000002</v>
      </c>
      <c r="AJ108" s="27">
        <f t="shared" ref="AJ108:AJ110" si="1118">IF(AND(AH108&gt;0,AF108&gt;0,AC108&gt;0),((AC108-AF108)*AH108)/((AH108-AF108)*AC108),0)</f>
        <v>0.88623828618245704</v>
      </c>
      <c r="AK108" s="59">
        <f t="shared" si="678"/>
        <v>0.90527661173425023</v>
      </c>
      <c r="AL108" s="11">
        <v>154</v>
      </c>
      <c r="AM108" s="13">
        <v>8.7999999999999995E-2</v>
      </c>
      <c r="AN108" s="14">
        <v>0.2185</v>
      </c>
      <c r="AO108" s="130">
        <v>0.21460000000000001</v>
      </c>
      <c r="AP108" s="29">
        <f>AL108*(1-AM108)*AN108</f>
        <v>30.687888000000001</v>
      </c>
      <c r="AQ108" s="131">
        <f t="shared" ref="AQ108" si="1119">AL108*(1-AM108)*AO108</f>
        <v>30.140140800000005</v>
      </c>
      <c r="AR108" s="18">
        <v>1.6</v>
      </c>
      <c r="AS108" s="18">
        <v>541.44000000000005</v>
      </c>
      <c r="AT108" s="98" t="e">
        <f>AT106+AL108-AS108+AU108</f>
        <v>#REF!</v>
      </c>
      <c r="AU108" s="144">
        <v>-6.86</v>
      </c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10" t="s">
        <v>49</v>
      </c>
      <c r="D109" s="33">
        <v>20700</v>
      </c>
      <c r="E109" s="33">
        <v>4</v>
      </c>
      <c r="F109" s="33">
        <v>17892</v>
      </c>
      <c r="G109" s="34">
        <v>0.8</v>
      </c>
      <c r="H109" s="34">
        <v>7.7</v>
      </c>
      <c r="I109" s="33">
        <v>17139</v>
      </c>
      <c r="J109" s="34">
        <v>5.5</v>
      </c>
      <c r="K109" s="33">
        <v>16722</v>
      </c>
      <c r="L109" s="35">
        <v>7.1999999999999995E-2</v>
      </c>
      <c r="M109" s="36">
        <f>ROUND(K109*(1-L109),0)</f>
        <v>15518</v>
      </c>
      <c r="N109" s="37">
        <v>0.623</v>
      </c>
      <c r="O109" s="24">
        <f t="shared" si="1108"/>
        <v>9667.7139999999999</v>
      </c>
      <c r="P109" s="35">
        <v>0.28199999999999997</v>
      </c>
      <c r="Q109" s="24">
        <f t="shared" si="1109"/>
        <v>4376.076</v>
      </c>
      <c r="R109" s="38">
        <v>9.5000000000000001E-2</v>
      </c>
      <c r="S109" s="134">
        <v>0.24099999999999999</v>
      </c>
      <c r="T109" s="24">
        <f t="shared" si="1110"/>
        <v>1474.21</v>
      </c>
      <c r="U109" s="27">
        <v>0.23300000000000001</v>
      </c>
      <c r="V109" s="24">
        <f t="shared" si="1111"/>
        <v>3615.6940000000004</v>
      </c>
      <c r="W109" s="38">
        <v>0.49399999999999999</v>
      </c>
      <c r="X109" s="24">
        <f t="shared" si="1112"/>
        <v>7665.8919999999998</v>
      </c>
      <c r="Y109" s="38">
        <v>0.42</v>
      </c>
      <c r="Z109" s="24">
        <f t="shared" si="1113"/>
        <v>6517.5599999999995</v>
      </c>
      <c r="AA109" s="146">
        <v>2.47E-3</v>
      </c>
      <c r="AB109" s="18">
        <f t="shared" si="763"/>
        <v>38.329459999999997</v>
      </c>
      <c r="AC109" s="39">
        <v>2.5699999999999998E-3</v>
      </c>
      <c r="AD109" s="17">
        <f t="shared" si="1115"/>
        <v>39.881259999999997</v>
      </c>
      <c r="AE109" s="26">
        <f>IF(M109&gt;0,(AG109+AP109)/M109,0)</f>
        <v>2.5264122309575977E-3</v>
      </c>
      <c r="AF109" s="39">
        <v>2.7999999999999998E-4</v>
      </c>
      <c r="AG109" s="36">
        <f t="shared" si="1116"/>
        <v>4.34504</v>
      </c>
      <c r="AH109" s="27">
        <v>0.20730000000000001</v>
      </c>
      <c r="AI109" s="40">
        <f t="shared" si="1117"/>
        <v>33.012525000000004</v>
      </c>
      <c r="AJ109" s="27">
        <f t="shared" si="1118"/>
        <v>0.89225575302974547</v>
      </c>
      <c r="AK109" s="28">
        <f t="shared" si="678"/>
        <v>0.89030971307104734</v>
      </c>
      <c r="AL109" s="33">
        <v>175</v>
      </c>
      <c r="AM109" s="35">
        <v>0.09</v>
      </c>
      <c r="AN109" s="37">
        <v>0.21890000000000001</v>
      </c>
      <c r="AO109" s="132">
        <v>0.20780000000000001</v>
      </c>
      <c r="AP109" s="40">
        <f>AL109*(1-AM109)*AN109</f>
        <v>34.859825000000001</v>
      </c>
      <c r="AQ109" s="133">
        <f t="shared" si="723"/>
        <v>33.092150000000004</v>
      </c>
      <c r="AR109" s="41">
        <v>1.58</v>
      </c>
      <c r="AS109" s="41"/>
      <c r="AT109" s="117" t="e">
        <f>AT108+AL109-AS109</f>
        <v>#REF!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180" t="s">
        <v>63</v>
      </c>
      <c r="D110" s="42">
        <v>17500</v>
      </c>
      <c r="E110" s="42">
        <v>1</v>
      </c>
      <c r="F110" s="42">
        <v>17264</v>
      </c>
      <c r="G110" s="36">
        <v>1.3</v>
      </c>
      <c r="H110" s="36">
        <v>6.3</v>
      </c>
      <c r="I110" s="42">
        <v>16810</v>
      </c>
      <c r="J110" s="36">
        <v>5.2</v>
      </c>
      <c r="K110" s="42">
        <v>16245</v>
      </c>
      <c r="L110" s="38">
        <v>7.0999999999999994E-2</v>
      </c>
      <c r="M110" s="36">
        <f>ROUND(K110*(1-L110),0)</f>
        <v>15092</v>
      </c>
      <c r="N110" s="27">
        <v>0.56000000000000005</v>
      </c>
      <c r="O110" s="24">
        <f t="shared" si="1108"/>
        <v>8451.52</v>
      </c>
      <c r="P110" s="38">
        <v>0.36899999999999999</v>
      </c>
      <c r="Q110" s="24">
        <f t="shared" si="1109"/>
        <v>5568.9480000000003</v>
      </c>
      <c r="R110" s="38">
        <v>7.0999999999999994E-2</v>
      </c>
      <c r="S110" s="134">
        <v>0.23669999999999999</v>
      </c>
      <c r="T110" s="24">
        <f t="shared" si="1110"/>
        <v>1071.5319999999999</v>
      </c>
      <c r="U110" s="27">
        <v>0.22600000000000001</v>
      </c>
      <c r="V110" s="24">
        <f t="shared" si="1111"/>
        <v>3410.7919999999999</v>
      </c>
      <c r="W110" s="38">
        <v>0.55500000000000005</v>
      </c>
      <c r="X110" s="24">
        <f t="shared" si="1112"/>
        <v>8376.0600000000013</v>
      </c>
      <c r="Y110" s="38">
        <v>0.41</v>
      </c>
      <c r="Z110" s="24">
        <f t="shared" si="1113"/>
        <v>6187.7199999999993</v>
      </c>
      <c r="AA110" s="147">
        <v>2.49E-3</v>
      </c>
      <c r="AB110" s="148">
        <f t="shared" si="763"/>
        <v>37.579079999999998</v>
      </c>
      <c r="AC110" s="46">
        <v>2.5500000000000002E-3</v>
      </c>
      <c r="AD110" s="17">
        <f t="shared" si="1115"/>
        <v>38.4846</v>
      </c>
      <c r="AE110" s="26">
        <f>IF(M110&gt;0,(AG110+AP110)/M110,0)</f>
        <v>2.4963283858998146E-3</v>
      </c>
      <c r="AF110" s="46">
        <v>2.7E-4</v>
      </c>
      <c r="AG110" s="36">
        <f t="shared" si="1116"/>
        <v>4.07484</v>
      </c>
      <c r="AH110" s="27">
        <v>0.20580000000000001</v>
      </c>
      <c r="AI110" s="40">
        <f t="shared" si="1117"/>
        <v>32.586372000000004</v>
      </c>
      <c r="AJ110" s="27">
        <f t="shared" si="1118"/>
        <v>0.89529222869997516</v>
      </c>
      <c r="AK110" s="28">
        <f t="shared" si="678"/>
        <v>0.89297736357544866</v>
      </c>
      <c r="AL110" s="42">
        <v>174</v>
      </c>
      <c r="AM110" s="38">
        <v>0.09</v>
      </c>
      <c r="AN110" s="27">
        <v>0.2122</v>
      </c>
      <c r="AO110" s="134">
        <v>0.21460000000000001</v>
      </c>
      <c r="AP110" s="40">
        <f>AL110*(1-AM110)*AN110</f>
        <v>33.599747999999998</v>
      </c>
      <c r="AQ110" s="135">
        <f t="shared" si="723"/>
        <v>33.979764000000003</v>
      </c>
      <c r="AR110" s="17">
        <v>1.6</v>
      </c>
      <c r="AS110" s="17"/>
      <c r="AT110" s="117" t="e">
        <f>AT109+AL110-AS110</f>
        <v>#REF!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 t="shared" ref="D111" si="1120">SUM(D108:D110)</f>
        <v>43950</v>
      </c>
      <c r="E111" s="50"/>
      <c r="F111" s="50">
        <f t="shared" ref="F111" si="1121">SUM(F108:F110)</f>
        <v>46319</v>
      </c>
      <c r="G111" s="51"/>
      <c r="H111" s="51"/>
      <c r="I111" s="50">
        <f t="shared" ref="I111:K111" si="1122">SUM(I108:I110)</f>
        <v>45988</v>
      </c>
      <c r="J111" s="51"/>
      <c r="K111" s="50">
        <f t="shared" si="1122"/>
        <v>45936</v>
      </c>
      <c r="L111" s="20">
        <f t="shared" ref="L111" si="1123">IF(K111&gt;0,(K108*L108+K109*L109+K110*L110)/K111,0)</f>
        <v>7.1364028213166147E-2</v>
      </c>
      <c r="M111" s="51">
        <f t="shared" ref="M111" si="1124">M108+M109+M110</f>
        <v>42658</v>
      </c>
      <c r="N111" s="52">
        <f t="shared" ref="N111" si="1125">IF(M111&gt;0,O111/M111,0)</f>
        <v>0.60551254161001455</v>
      </c>
      <c r="O111" s="53">
        <f t="shared" ref="O111" si="1126">O108+O109+O110</f>
        <v>25829.954000000002</v>
      </c>
      <c r="P111" s="20">
        <f t="shared" ref="P111" si="1127">IF(M111&gt;0,Q111/M111,0)</f>
        <v>0.31447437760795161</v>
      </c>
      <c r="Q111" s="53">
        <f t="shared" ref="Q111" si="1128">Q108+Q109+Q110</f>
        <v>13414.848</v>
      </c>
      <c r="R111" s="20">
        <f t="shared" ref="R111" si="1129">IF(M111&gt;0,T111/M111,0)</f>
        <v>8.0013080782033855E-2</v>
      </c>
      <c r="S111" s="136"/>
      <c r="T111" s="53">
        <f t="shared" ref="T111" si="1130">T108+T109+T110</f>
        <v>3413.1980000000003</v>
      </c>
      <c r="U111" s="20">
        <f t="shared" ref="U111" si="1131">IF(M111&gt;0,V111/M111,0)</f>
        <v>0.21950860331004737</v>
      </c>
      <c r="V111" s="53">
        <f t="shared" ref="V111" si="1132">V108+V109+V110</f>
        <v>9363.7980000000007</v>
      </c>
      <c r="W111" s="20">
        <f t="shared" ref="W111" si="1133">IF(M111&gt;0,X111/M111,0)</f>
        <v>0.52292446903277234</v>
      </c>
      <c r="X111" s="53">
        <f t="shared" ref="X111" si="1134">X108+X109+X110</f>
        <v>22306.912</v>
      </c>
      <c r="Y111" s="20">
        <f t="shared" ref="Y111" si="1135">IF(M111&gt;0,Z111/M111,0)</f>
        <v>0.40516479909981706</v>
      </c>
      <c r="Z111" s="53">
        <f t="shared" ref="Z111" si="1136">Z108+Z109+Z110</f>
        <v>17283.519999999997</v>
      </c>
      <c r="AA111" s="152">
        <f t="shared" ref="AA111" si="1137">IF(M111&gt;0,AB111/M111,0)</f>
        <v>2.4770758122743684E-3</v>
      </c>
      <c r="AB111" s="55">
        <f t="shared" ref="AB111" si="1138">SUM(AB108:AB110)</f>
        <v>105.6671</v>
      </c>
      <c r="AC111" s="54">
        <f t="shared" ref="AC111" si="1139">IF(M111&gt;0,AD111/M111,0)</f>
        <v>2.5007890665291388E-3</v>
      </c>
      <c r="AD111" s="55">
        <f t="shared" ref="AD111" si="1140">SUM(AD108:AD110)</f>
        <v>106.67866000000001</v>
      </c>
      <c r="AE111" s="54">
        <f t="shared" ref="AE111" si="1141">IF(M111&gt;0,(AE108*M108+AE109*M109+AE110*M110)/M111,0)</f>
        <v>2.5978784987575601E-3</v>
      </c>
      <c r="AF111" s="54">
        <f t="shared" ref="AF111" si="1142">IF(K111&gt;0,(K108*AF108+K109*AF109+K110*AF110)/K111,0)</f>
        <v>2.7364028213166142E-4</v>
      </c>
      <c r="AG111" s="51">
        <f t="shared" ref="AG111" si="1143">SUM(AG108:AG110)</f>
        <v>11.672840000000001</v>
      </c>
      <c r="AH111" s="52">
        <f t="shared" ref="AH111" si="1144">IF(K111&gt;0,(K108*AH108+K109*AH109+K110*AH110)/K111,0)</f>
        <v>0.20792707680250783</v>
      </c>
      <c r="AI111" s="57">
        <f t="shared" ref="AI111" si="1145">SUM(AI108:AI110)</f>
        <v>95.289604200000014</v>
      </c>
      <c r="AJ111" s="52">
        <f t="shared" ref="AJ111" si="1146">IF(AND(AD111&gt;0),((AD108*AJ108+AD109*AJ109+AD110*AJ110)/AD111),0)</f>
        <v>0.89175411770947244</v>
      </c>
      <c r="AK111" s="56">
        <f t="shared" si="678"/>
        <v>0.8958004481047338</v>
      </c>
      <c r="AL111" s="50">
        <f t="shared" ref="AL111" si="1147">SUM(AL108:AL110)</f>
        <v>503</v>
      </c>
      <c r="AM111" s="20">
        <f t="shared" ref="AM111" si="1148">IF(AL111&gt;0,(AM108*AL108+AM109*AL109+AM110*AL110)/AL111,0)</f>
        <v>8.9387673956262431E-2</v>
      </c>
      <c r="AN111" s="52">
        <f>IF(K111&gt;0,(AN108*K108+AN109*K109+AN110*K110)/K111,0)</f>
        <v>0.21641765282131661</v>
      </c>
      <c r="AO111" s="136">
        <f>IF(L111&gt;0,(AO108*K108+AO109*K109+AO110*K110)/K111,0)</f>
        <v>0.21212460815047024</v>
      </c>
      <c r="AP111" s="57">
        <f t="shared" ref="AP111" si="1149">SUM(AP108:AP110)</f>
        <v>99.147460999999993</v>
      </c>
      <c r="AQ111" s="137">
        <f t="shared" si="754"/>
        <v>97.212054800000004</v>
      </c>
      <c r="AR111" s="55"/>
      <c r="AS111" s="55">
        <f t="shared" ref="AS111" si="1150">SUM(AS108:AS110)</f>
        <v>541.44000000000005</v>
      </c>
      <c r="AT111" s="102"/>
      <c r="AU111" s="103" t="e">
        <f>AT110</f>
        <v>#REF!</v>
      </c>
      <c r="AV111" s="50">
        <f t="shared" ref="AV111" si="1151"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10" t="s">
        <v>50</v>
      </c>
      <c r="D112" s="11">
        <v>14151</v>
      </c>
      <c r="E112" s="11">
        <v>1</v>
      </c>
      <c r="F112" s="11">
        <v>19491</v>
      </c>
      <c r="G112" s="12">
        <v>0.5</v>
      </c>
      <c r="H112" s="12">
        <v>6.3</v>
      </c>
      <c r="I112" s="11">
        <v>18702</v>
      </c>
      <c r="J112" s="12">
        <v>3.6</v>
      </c>
      <c r="K112" s="11">
        <v>16199</v>
      </c>
      <c r="L112" s="13">
        <v>7.0999999999999994E-2</v>
      </c>
      <c r="M112" s="23">
        <f>ROUND(K112*(1-L112),0)</f>
        <v>15049</v>
      </c>
      <c r="N112" s="14">
        <v>0.55400000000000005</v>
      </c>
      <c r="O112" s="24">
        <f t="shared" ref="O112:O114" si="1152">M112*N112</f>
        <v>8337.1460000000006</v>
      </c>
      <c r="P112" s="13">
        <v>0.316</v>
      </c>
      <c r="Q112" s="24">
        <f t="shared" ref="Q112:Q114" si="1153">M112*P112</f>
        <v>4755.4840000000004</v>
      </c>
      <c r="R112" s="15">
        <v>0.13</v>
      </c>
      <c r="S112" s="143">
        <v>0.26029999999999998</v>
      </c>
      <c r="T112" s="24">
        <f t="shared" ref="T112:T114" si="1154">M112*R112</f>
        <v>1956.3700000000001</v>
      </c>
      <c r="U112" s="25">
        <v>0.24199999999999999</v>
      </c>
      <c r="V112" s="24">
        <f t="shared" ref="V112:V114" si="1155">M112*U112</f>
        <v>3641.8579999999997</v>
      </c>
      <c r="W112" s="15">
        <v>0.46500000000000002</v>
      </c>
      <c r="X112" s="24">
        <f t="shared" ref="X112:X114" si="1156">M112*W112</f>
        <v>6997.7850000000008</v>
      </c>
      <c r="Y112" s="15">
        <v>0.45</v>
      </c>
      <c r="Z112" s="24">
        <f t="shared" ref="Z112:Z114" si="1157">Y112*M112</f>
        <v>6772.05</v>
      </c>
      <c r="AA112" s="145">
        <v>2.5600000000000002E-3</v>
      </c>
      <c r="AB112" s="18">
        <f t="shared" ref="AB112" si="1158">M112*AA112</f>
        <v>38.525440000000003</v>
      </c>
      <c r="AC112" s="16">
        <v>2.7499999999999998E-3</v>
      </c>
      <c r="AD112" s="17">
        <f t="shared" ref="AD112:AD114" si="1159">M112*AC112</f>
        <v>41.384749999999997</v>
      </c>
      <c r="AE112" s="26">
        <f>IF(M112&gt;0,(AG112+AP112)/M112,0)</f>
        <v>2.5265550667818459E-3</v>
      </c>
      <c r="AF112" s="16">
        <v>2.9999999999999997E-4</v>
      </c>
      <c r="AG112" s="23">
        <f t="shared" ref="AG112:AG114" si="1160">AF112*M112</f>
        <v>4.5146999999999995</v>
      </c>
      <c r="AH112" s="114">
        <v>0.20130000000000001</v>
      </c>
      <c r="AI112" s="29">
        <f t="shared" ref="AI112:AI114" si="1161">AL112*(1-AM112)*AH112</f>
        <v>31.025966400000005</v>
      </c>
      <c r="AJ112" s="27">
        <f t="shared" ref="AJ112:AJ114" si="1162">IF(AND(AH112&gt;0,AF112&gt;0,AC112&gt;0),((AC112-AF112)*AH112)/((AH112-AF112)*AC112),0)</f>
        <v>0.89223880597014937</v>
      </c>
      <c r="AK112" s="59">
        <f t="shared" si="678"/>
        <v>0.88247901854925093</v>
      </c>
      <c r="AL112" s="11">
        <v>169</v>
      </c>
      <c r="AM112" s="13">
        <v>8.7999999999999995E-2</v>
      </c>
      <c r="AN112" s="14">
        <v>0.21740000000000001</v>
      </c>
      <c r="AO112" s="130">
        <v>0.22339999999999999</v>
      </c>
      <c r="AP112" s="29">
        <f>AL112*(1-AM112)*AN112</f>
        <v>33.507427200000002</v>
      </c>
      <c r="AQ112" s="131">
        <f t="shared" ref="AQ112" si="1163">AL112*(1-AM112)*AO112</f>
        <v>34.432195200000002</v>
      </c>
      <c r="AR112" s="18">
        <v>1.58</v>
      </c>
      <c r="AS112" s="18"/>
      <c r="AT112" s="98" t="e">
        <f>AT110+AL112-AS112</f>
        <v>#REF!</v>
      </c>
      <c r="AU112" s="99"/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10" t="s">
        <v>48</v>
      </c>
      <c r="D113" s="33">
        <v>20900</v>
      </c>
      <c r="E113" s="33">
        <v>4</v>
      </c>
      <c r="F113" s="33">
        <v>18819</v>
      </c>
      <c r="G113" s="34">
        <v>0.7</v>
      </c>
      <c r="H113" s="34">
        <v>5.5</v>
      </c>
      <c r="I113" s="33">
        <v>18041</v>
      </c>
      <c r="J113" s="34">
        <v>3.5</v>
      </c>
      <c r="K113" s="33">
        <v>17032</v>
      </c>
      <c r="L113" s="35">
        <v>7.0999999999999994E-2</v>
      </c>
      <c r="M113" s="36">
        <f>ROUND(K113*(1-L113),0)</f>
        <v>15823</v>
      </c>
      <c r="N113" s="37">
        <v>0.66700000000000004</v>
      </c>
      <c r="O113" s="24">
        <f t="shared" si="1152"/>
        <v>10553.941000000001</v>
      </c>
      <c r="P113" s="35">
        <v>0.253</v>
      </c>
      <c r="Q113" s="24">
        <f t="shared" si="1153"/>
        <v>4003.2190000000001</v>
      </c>
      <c r="R113" s="38">
        <v>0.08</v>
      </c>
      <c r="S113" s="134">
        <v>0.25419999999999998</v>
      </c>
      <c r="T113" s="24">
        <f t="shared" si="1154"/>
        <v>1265.8399999999999</v>
      </c>
      <c r="U113" s="27">
        <v>0.24</v>
      </c>
      <c r="V113" s="24">
        <f t="shared" si="1155"/>
        <v>3797.52</v>
      </c>
      <c r="W113" s="38">
        <v>0.48499999999999999</v>
      </c>
      <c r="X113" s="24">
        <f t="shared" si="1156"/>
        <v>7674.1549999999997</v>
      </c>
      <c r="Y113" s="38">
        <v>0.43</v>
      </c>
      <c r="Z113" s="24">
        <f t="shared" si="1157"/>
        <v>6803.89</v>
      </c>
      <c r="AA113" s="146">
        <v>2.5200000000000001E-3</v>
      </c>
      <c r="AB113" s="18">
        <f t="shared" si="763"/>
        <v>39.873960000000004</v>
      </c>
      <c r="AC113" s="39">
        <v>2.7200000000000002E-3</v>
      </c>
      <c r="AD113" s="17">
        <f t="shared" si="1159"/>
        <v>43.038560000000004</v>
      </c>
      <c r="AE113" s="26">
        <f>IF(M113&gt;0,(AG113+AP113)/M113,0)</f>
        <v>2.7411541932629716E-3</v>
      </c>
      <c r="AF113" s="39">
        <v>3.1E-4</v>
      </c>
      <c r="AG113" s="36">
        <f t="shared" si="1160"/>
        <v>4.9051299999999998</v>
      </c>
      <c r="AH113" s="27">
        <v>0.19889999999999999</v>
      </c>
      <c r="AI113" s="40">
        <f t="shared" si="1161"/>
        <v>34.434363599999998</v>
      </c>
      <c r="AJ113" s="27">
        <f t="shared" si="1162"/>
        <v>0.88741250818268791</v>
      </c>
      <c r="AK113" s="28">
        <f t="shared" si="678"/>
        <v>0.88814804259105462</v>
      </c>
      <c r="AL113" s="33">
        <v>189</v>
      </c>
      <c r="AM113" s="35">
        <v>8.4000000000000005E-2</v>
      </c>
      <c r="AN113" s="37">
        <v>0.22220000000000001</v>
      </c>
      <c r="AO113" s="132">
        <v>0.2243</v>
      </c>
      <c r="AP113" s="40">
        <f>AL113*(1-AM113)*AN113</f>
        <v>38.468152799999999</v>
      </c>
      <c r="AQ113" s="133">
        <f t="shared" si="723"/>
        <v>38.831713199999996</v>
      </c>
      <c r="AR113" s="41">
        <v>1.58</v>
      </c>
      <c r="AS113" s="41"/>
      <c r="AT113" s="117" t="e">
        <f>AT112+AL113-AS113</f>
        <v>#REF!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45" t="s">
        <v>51</v>
      </c>
      <c r="D114" s="42">
        <v>19100</v>
      </c>
      <c r="E114" s="42">
        <v>3</v>
      </c>
      <c r="F114" s="42">
        <v>18080</v>
      </c>
      <c r="G114" s="36">
        <v>0.6</v>
      </c>
      <c r="H114" s="36">
        <v>6.8</v>
      </c>
      <c r="I114" s="42">
        <v>17980</v>
      </c>
      <c r="J114" s="36">
        <v>3.4</v>
      </c>
      <c r="K114" s="42">
        <v>16966</v>
      </c>
      <c r="L114" s="38">
        <v>7.0999999999999994E-2</v>
      </c>
      <c r="M114" s="36">
        <f>ROUND(K114*(1-L114),0)</f>
        <v>15761</v>
      </c>
      <c r="N114" s="27">
        <v>0.52300000000000002</v>
      </c>
      <c r="O114" s="24">
        <f t="shared" si="1152"/>
        <v>8243.0030000000006</v>
      </c>
      <c r="P114" s="38">
        <v>0.42399999999999999</v>
      </c>
      <c r="Q114" s="24">
        <f t="shared" si="1153"/>
        <v>6682.6639999999998</v>
      </c>
      <c r="R114" s="38">
        <v>5.2999999999999999E-2</v>
      </c>
      <c r="S114" s="134">
        <v>0.25819999999999999</v>
      </c>
      <c r="T114" s="24">
        <f t="shared" si="1154"/>
        <v>835.33299999999997</v>
      </c>
      <c r="U114" s="27">
        <v>0.23200000000000001</v>
      </c>
      <c r="V114" s="24">
        <f t="shared" si="1155"/>
        <v>3656.5520000000001</v>
      </c>
      <c r="W114" s="38">
        <v>0.499</v>
      </c>
      <c r="X114" s="24">
        <f t="shared" si="1156"/>
        <v>7864.7389999999996</v>
      </c>
      <c r="Y114" s="38">
        <v>0.43</v>
      </c>
      <c r="Z114" s="24">
        <f t="shared" si="1157"/>
        <v>6777.23</v>
      </c>
      <c r="AA114" s="147">
        <v>2.4399999999999999E-3</v>
      </c>
      <c r="AB114" s="148">
        <f t="shared" si="763"/>
        <v>38.45684</v>
      </c>
      <c r="AC114" s="46">
        <v>2.6099999999999999E-3</v>
      </c>
      <c r="AD114" s="17">
        <f t="shared" si="1159"/>
        <v>41.136209999999998</v>
      </c>
      <c r="AE114" s="26">
        <f>IF(M114&gt;0,(AG114+AP114)/M114,0)</f>
        <v>2.4823682761246114E-3</v>
      </c>
      <c r="AF114" s="46">
        <v>2.7999999999999998E-4</v>
      </c>
      <c r="AG114" s="36">
        <f t="shared" si="1160"/>
        <v>4.4130799999999999</v>
      </c>
      <c r="AH114" s="27">
        <v>0.21029999999999999</v>
      </c>
      <c r="AI114" s="40">
        <f t="shared" si="1161"/>
        <v>33.060842399999999</v>
      </c>
      <c r="AJ114" s="27">
        <f t="shared" si="1162"/>
        <v>0.89391048690491437</v>
      </c>
      <c r="AK114" s="28">
        <f t="shared" si="678"/>
        <v>0.88833099496965906</v>
      </c>
      <c r="AL114" s="42">
        <v>172</v>
      </c>
      <c r="AM114" s="38">
        <v>8.5999999999999993E-2</v>
      </c>
      <c r="AN114" s="27">
        <v>0.2208</v>
      </c>
      <c r="AO114" s="134">
        <v>0.22270000000000001</v>
      </c>
      <c r="AP114" s="40">
        <f>AL114*(1-AM114)*AN114</f>
        <v>34.711526399999997</v>
      </c>
      <c r="AQ114" s="135">
        <f t="shared" si="723"/>
        <v>35.010221600000001</v>
      </c>
      <c r="AR114" s="17">
        <v>1.55</v>
      </c>
      <c r="AS114" s="17"/>
      <c r="AT114" s="117" t="e">
        <f>AT113+AL114-AS114</f>
        <v>#REF!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 t="shared" ref="D115" si="1164">SUM(D112:D114)</f>
        <v>54151</v>
      </c>
      <c r="E115" s="50"/>
      <c r="F115" s="50">
        <f t="shared" ref="F115" si="1165">SUM(F112:F114)</f>
        <v>56390</v>
      </c>
      <c r="G115" s="51"/>
      <c r="H115" s="51"/>
      <c r="I115" s="50">
        <f t="shared" ref="I115:K115" si="1166">SUM(I112:I114)</f>
        <v>54723</v>
      </c>
      <c r="J115" s="51"/>
      <c r="K115" s="50">
        <f t="shared" si="1166"/>
        <v>50197</v>
      </c>
      <c r="L115" s="20">
        <f t="shared" ref="L115" si="1167">IF(K115&gt;0,(K112*L112+K113*L113+K114*L114)/K115,0)</f>
        <v>7.0999999999999994E-2</v>
      </c>
      <c r="M115" s="51">
        <f t="shared" ref="M115" si="1168">M112+M113+M114</f>
        <v>46633</v>
      </c>
      <c r="N115" s="52">
        <f t="shared" ref="N115" si="1169">IF(M115&gt;0,O115/M115,0)</f>
        <v>0.58186455943216175</v>
      </c>
      <c r="O115" s="53">
        <f t="shared" ref="O115" si="1170">O112+O113+O114</f>
        <v>27134.09</v>
      </c>
      <c r="P115" s="20">
        <f t="shared" ref="P115" si="1171">IF(M115&gt;0,Q115/M115,0)</f>
        <v>0.33112531898012143</v>
      </c>
      <c r="Q115" s="53">
        <f t="shared" ref="Q115" si="1172">Q112+Q113+Q114</f>
        <v>15441.367000000002</v>
      </c>
      <c r="R115" s="20">
        <f t="shared" ref="R115" si="1173">IF(M115&gt;0,T115/M115,0)</f>
        <v>8.7010121587716857E-2</v>
      </c>
      <c r="S115" s="136"/>
      <c r="T115" s="53">
        <f t="shared" ref="T115" si="1174">T112+T113+T114</f>
        <v>4057.5430000000001</v>
      </c>
      <c r="U115" s="20">
        <f t="shared" ref="U115" si="1175">IF(M115&gt;0,V115/M115,0)</f>
        <v>0.23794158643021038</v>
      </c>
      <c r="V115" s="53">
        <f t="shared" ref="V115" si="1176">V112+V113+V114</f>
        <v>11095.93</v>
      </c>
      <c r="W115" s="20">
        <f t="shared" ref="W115" si="1177">IF(M115&gt;0,X115/M115,0)</f>
        <v>0.48327748590054254</v>
      </c>
      <c r="X115" s="53">
        <f t="shared" ref="X115" si="1178">X112+X113+X114</f>
        <v>22536.679</v>
      </c>
      <c r="Y115" s="20">
        <f t="shared" ref="Y115" si="1179">IF(M115&gt;0,Z115/M115,0)</f>
        <v>0.43645422769283548</v>
      </c>
      <c r="Z115" s="53">
        <f t="shared" ref="Z115" si="1180">Z112+Z113+Z114</f>
        <v>20353.169999999998</v>
      </c>
      <c r="AA115" s="152">
        <f t="shared" ref="AA115" si="1181">IF(M115&gt;0,AB115/M115,0)</f>
        <v>2.5058700919949393E-3</v>
      </c>
      <c r="AB115" s="55">
        <f t="shared" ref="AB115" si="1182">SUM(AB112:AB114)</f>
        <v>116.85624000000001</v>
      </c>
      <c r="AC115" s="54">
        <f t="shared" ref="AC115" si="1183">IF(M115&gt;0,AD115/M115,0)</f>
        <v>2.6925035918769968E-3</v>
      </c>
      <c r="AD115" s="55">
        <f t="shared" ref="AD115" si="1184">SUM(AD112:AD114)</f>
        <v>125.55951999999999</v>
      </c>
      <c r="AE115" s="54">
        <f t="shared" ref="AE115" si="1185">IF(M115&gt;0,(AE112*M112+AE113*M113+AE114*M114)/M115,0)</f>
        <v>2.5844362661634466E-3</v>
      </c>
      <c r="AF115" s="54">
        <f t="shared" ref="AF115" si="1186">IF(K115&gt;0,(K112*AF112+K113*AF113+K114*AF114)/K115,0)</f>
        <v>2.9663326493615155E-4</v>
      </c>
      <c r="AG115" s="51">
        <f t="shared" ref="AG115" si="1187">SUM(AG112:AG114)</f>
        <v>13.832909999999998</v>
      </c>
      <c r="AH115" s="52">
        <f t="shared" ref="AH115" si="1188">IF(K115&gt;0,(K112*AH112+K113*AH113+K114*AH114)/K115,0)</f>
        <v>0.20352756738450503</v>
      </c>
      <c r="AI115" s="57">
        <f t="shared" ref="AI115" si="1189">SUM(AI112:AI114)</f>
        <v>98.521172399999998</v>
      </c>
      <c r="AJ115" s="52">
        <f t="shared" ref="AJ115" si="1190">IF(AND(AD115&gt;0),((AD112*AJ112+AD113*AJ113+AD114*AJ114)/AD115),0)</f>
        <v>0.89113215719578287</v>
      </c>
      <c r="AK115" s="56">
        <f t="shared" si="678"/>
        <v>0.88641744370160103</v>
      </c>
      <c r="AL115" s="50">
        <f t="shared" ref="AL115" si="1191">SUM(AL112:AL114)</f>
        <v>530</v>
      </c>
      <c r="AM115" s="20">
        <f t="shared" ref="AM115" si="1192">IF(AL115&gt;0,(AM112*AL112+AM113*AL113+AM114*AL114)/AL115,0)</f>
        <v>8.5924528301886793E-2</v>
      </c>
      <c r="AN115" s="52">
        <f>IF(K115&gt;0,(AN112*K112+AN113*K113+AN114*K114)/K115,0)</f>
        <v>0.22017781540729528</v>
      </c>
      <c r="AO115" s="136">
        <f>IF(L115&gt;0,(AO112*K112+AO113*K113+AO114*K114)/K115,0)</f>
        <v>0.22346878100284878</v>
      </c>
      <c r="AP115" s="57">
        <f t="shared" ref="AP115" si="1193">SUM(AP112:AP114)</f>
        <v>106.6871064</v>
      </c>
      <c r="AQ115" s="137">
        <f t="shared" si="754"/>
        <v>108.27412999999999</v>
      </c>
      <c r="AR115" s="55"/>
      <c r="AS115" s="55">
        <f t="shared" ref="AS115" si="1194">SUM(AS112:AS114)</f>
        <v>0</v>
      </c>
      <c r="AT115" s="102"/>
      <c r="AU115" s="103" t="e">
        <f>AT114</f>
        <v>#REF!</v>
      </c>
      <c r="AV115" s="50">
        <f t="shared" ref="AV115" si="1195"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10" t="s">
        <v>52</v>
      </c>
      <c r="D116" s="11">
        <v>16200</v>
      </c>
      <c r="E116" s="11">
        <v>0</v>
      </c>
      <c r="F116" s="11">
        <v>20038</v>
      </c>
      <c r="G116" s="12">
        <v>0.6</v>
      </c>
      <c r="H116" s="12">
        <v>7.6</v>
      </c>
      <c r="I116" s="11">
        <v>18656</v>
      </c>
      <c r="J116" s="12">
        <v>2.7</v>
      </c>
      <c r="K116" s="11">
        <v>17036</v>
      </c>
      <c r="L116" s="13">
        <v>6.9000000000000006E-2</v>
      </c>
      <c r="M116" s="23">
        <f>ROUND(K116*(1-L116),0)</f>
        <v>15861</v>
      </c>
      <c r="N116" s="14">
        <v>0.50900000000000001</v>
      </c>
      <c r="O116" s="24">
        <f t="shared" ref="O116:O118" si="1196">M116*N116</f>
        <v>8073.2489999999998</v>
      </c>
      <c r="P116" s="13">
        <v>0.40500000000000003</v>
      </c>
      <c r="Q116" s="24">
        <f t="shared" ref="Q116:Q118" si="1197">M116*P116</f>
        <v>6423.7050000000008</v>
      </c>
      <c r="R116" s="15">
        <v>8.5999999999999993E-2</v>
      </c>
      <c r="S116" s="143">
        <v>0.24249999999999999</v>
      </c>
      <c r="T116" s="24">
        <f t="shared" ref="T116:T118" si="1198">M116*R116</f>
        <v>1364.0459999999998</v>
      </c>
      <c r="U116" s="25">
        <v>0.23200000000000001</v>
      </c>
      <c r="V116" s="24">
        <f t="shared" ref="V116:V118" si="1199">M116*U116</f>
        <v>3679.7520000000004</v>
      </c>
      <c r="W116" s="15">
        <v>0.47199999999999998</v>
      </c>
      <c r="X116" s="24">
        <f t="shared" ref="X116:X118" si="1200">M116*W116</f>
        <v>7486.3919999999998</v>
      </c>
      <c r="Y116" s="15">
        <v>0.43</v>
      </c>
      <c r="Z116" s="24">
        <f t="shared" ref="Z116:Z118" si="1201">Y116*M116</f>
        <v>6820.23</v>
      </c>
      <c r="AA116" s="145">
        <v>2.6199999999999999E-3</v>
      </c>
      <c r="AB116" s="18">
        <f t="shared" ref="AB116" si="1202">M116*AA116</f>
        <v>41.555819999999997</v>
      </c>
      <c r="AC116" s="16">
        <v>2.64E-3</v>
      </c>
      <c r="AD116" s="17">
        <f t="shared" ref="AD116:AD118" si="1203">M116*AC116</f>
        <v>41.873040000000003</v>
      </c>
      <c r="AE116" s="26">
        <f>IF(M116&gt;0,(AG116+AP116)/M116,0)</f>
        <v>2.7463441649328538E-3</v>
      </c>
      <c r="AF116" s="16">
        <v>4.0999999999999999E-4</v>
      </c>
      <c r="AG116" s="23">
        <f t="shared" ref="AG116:AG118" si="1204">AF116*M116</f>
        <v>6.5030099999999997</v>
      </c>
      <c r="AH116" s="114">
        <v>0.20930000000000001</v>
      </c>
      <c r="AI116" s="29">
        <f t="shared" ref="AI116:AI118" si="1205">AL116*(1-AM116)*AH116</f>
        <v>36.828009399999999</v>
      </c>
      <c r="AJ116" s="27">
        <f t="shared" ref="AJ116:AJ118" si="1206">IF(AND(AH116&gt;0,AF116&gt;0,AC116&gt;0),((AC116-AF116)*AH116)/((AH116-AF116)*AC116),0)</f>
        <v>0.84635490333465346</v>
      </c>
      <c r="AK116" s="59">
        <f t="shared" si="678"/>
        <v>0.85237003627872721</v>
      </c>
      <c r="AL116" s="11">
        <v>194</v>
      </c>
      <c r="AM116" s="13">
        <v>9.2999999999999999E-2</v>
      </c>
      <c r="AN116" s="14">
        <v>0.21060000000000001</v>
      </c>
      <c r="AO116" s="130">
        <v>0.2117</v>
      </c>
      <c r="AP116" s="29">
        <f>AL116*(1-AM116)*AN116</f>
        <v>37.0567548</v>
      </c>
      <c r="AQ116" s="131">
        <f t="shared" ref="AQ116" si="1207">AL116*(1-AM116)*AO116</f>
        <v>37.250308599999997</v>
      </c>
      <c r="AR116" s="18">
        <v>1.58</v>
      </c>
      <c r="AS116" s="18"/>
      <c r="AT116" s="98" t="e">
        <f>AT114+AL116-AS116</f>
        <v>#REF!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10" t="s">
        <v>49</v>
      </c>
      <c r="D117" s="33">
        <v>19500</v>
      </c>
      <c r="E117" s="33">
        <v>2</v>
      </c>
      <c r="F117" s="33">
        <v>16852</v>
      </c>
      <c r="G117" s="34">
        <v>0.5</v>
      </c>
      <c r="H117" s="34">
        <v>6.5</v>
      </c>
      <c r="I117" s="33">
        <v>16823</v>
      </c>
      <c r="J117" s="34">
        <v>2.7</v>
      </c>
      <c r="K117" s="33">
        <v>16928</v>
      </c>
      <c r="L117" s="35">
        <v>6.6000000000000003E-2</v>
      </c>
      <c r="M117" s="36">
        <f>ROUND(K117*(1-L117),0)</f>
        <v>15811</v>
      </c>
      <c r="N117" s="37">
        <v>0.64800000000000002</v>
      </c>
      <c r="O117" s="24">
        <f t="shared" si="1196"/>
        <v>10245.528</v>
      </c>
      <c r="P117" s="35">
        <v>0.26</v>
      </c>
      <c r="Q117" s="24">
        <f t="shared" si="1197"/>
        <v>4110.8600000000006</v>
      </c>
      <c r="R117" s="38">
        <v>9.1999999999999998E-2</v>
      </c>
      <c r="S117" s="134">
        <v>0.24959999999999999</v>
      </c>
      <c r="T117" s="24">
        <f t="shared" si="1198"/>
        <v>1454.6120000000001</v>
      </c>
      <c r="U117" s="27">
        <v>0.221</v>
      </c>
      <c r="V117" s="24">
        <f t="shared" si="1199"/>
        <v>3494.2310000000002</v>
      </c>
      <c r="W117" s="38">
        <v>0.505</v>
      </c>
      <c r="X117" s="24">
        <f t="shared" si="1200"/>
        <v>7984.5550000000003</v>
      </c>
      <c r="Y117" s="38">
        <v>0.43</v>
      </c>
      <c r="Z117" s="24">
        <f t="shared" si="1201"/>
        <v>6798.73</v>
      </c>
      <c r="AA117" s="146">
        <v>2.48E-3</v>
      </c>
      <c r="AB117" s="18">
        <f t="shared" si="763"/>
        <v>39.211280000000002</v>
      </c>
      <c r="AC117" s="39">
        <v>2.5500000000000002E-3</v>
      </c>
      <c r="AD117" s="17">
        <f t="shared" si="1203"/>
        <v>40.318049999999999</v>
      </c>
      <c r="AE117" s="26">
        <f>IF(M117&gt;0,(AG117+AP117)/M117,0)</f>
        <v>2.4550651571690596E-3</v>
      </c>
      <c r="AF117" s="39">
        <v>2.7999999999999998E-4</v>
      </c>
      <c r="AG117" s="36">
        <f t="shared" si="1204"/>
        <v>4.4270799999999992</v>
      </c>
      <c r="AH117" s="27">
        <v>0.2112</v>
      </c>
      <c r="AI117" s="40">
        <f t="shared" si="1205"/>
        <v>32.984371200000005</v>
      </c>
      <c r="AJ117" s="27">
        <f t="shared" si="1206"/>
        <v>0.89137782934148446</v>
      </c>
      <c r="AK117" s="28">
        <f t="shared" si="678"/>
        <v>0.88707805679329621</v>
      </c>
      <c r="AL117" s="33">
        <v>172</v>
      </c>
      <c r="AM117" s="35">
        <v>9.1999999999999998E-2</v>
      </c>
      <c r="AN117" s="37">
        <v>0.22020000000000001</v>
      </c>
      <c r="AO117" s="132">
        <v>0.22140000000000001</v>
      </c>
      <c r="AP117" s="40">
        <f>AL117*(1-AM117)*AN117</f>
        <v>34.389955200000003</v>
      </c>
      <c r="AQ117" s="133">
        <f t="shared" si="723"/>
        <v>34.577366400000002</v>
      </c>
      <c r="AR117" s="41">
        <v>1.58</v>
      </c>
      <c r="AS117" s="41"/>
      <c r="AT117" s="117" t="e">
        <f>AT116+AL117-AS117</f>
        <v>#REF!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45" t="s">
        <v>51</v>
      </c>
      <c r="D118" s="42">
        <v>17800</v>
      </c>
      <c r="E118" s="42">
        <v>1</v>
      </c>
      <c r="F118" s="42">
        <v>17385</v>
      </c>
      <c r="G118" s="36">
        <v>1.4</v>
      </c>
      <c r="H118" s="36">
        <v>6</v>
      </c>
      <c r="I118" s="42">
        <v>16786</v>
      </c>
      <c r="J118" s="36">
        <v>2.2000000000000002</v>
      </c>
      <c r="K118" s="42">
        <v>16729</v>
      </c>
      <c r="L118" s="38">
        <v>6.3E-2</v>
      </c>
      <c r="M118" s="36">
        <f>ROUND(K118*(1-L118),0)</f>
        <v>15675</v>
      </c>
      <c r="N118" s="27">
        <v>0.60599999999999998</v>
      </c>
      <c r="O118" s="24">
        <f t="shared" si="1196"/>
        <v>9499.0499999999993</v>
      </c>
      <c r="P118" s="38">
        <v>0.315</v>
      </c>
      <c r="Q118" s="24">
        <f t="shared" si="1197"/>
        <v>4937.625</v>
      </c>
      <c r="R118" s="38">
        <v>7.9000000000000001E-2</v>
      </c>
      <c r="S118" s="134">
        <v>0.2344</v>
      </c>
      <c r="T118" s="24">
        <f t="shared" si="1198"/>
        <v>1238.325</v>
      </c>
      <c r="U118" s="27">
        <v>0.23499999999999999</v>
      </c>
      <c r="V118" s="24">
        <f t="shared" si="1199"/>
        <v>3683.625</v>
      </c>
      <c r="W118" s="38">
        <v>0.48899999999999999</v>
      </c>
      <c r="X118" s="24">
        <f t="shared" si="1200"/>
        <v>7665.0749999999998</v>
      </c>
      <c r="Y118" s="38">
        <v>0.43</v>
      </c>
      <c r="Z118" s="24">
        <f t="shared" si="1201"/>
        <v>6740.25</v>
      </c>
      <c r="AA118" s="147">
        <v>2.3700000000000001E-3</v>
      </c>
      <c r="AB118" s="148">
        <f t="shared" si="763"/>
        <v>37.149750000000004</v>
      </c>
      <c r="AC118" s="46">
        <v>2.5100000000000001E-3</v>
      </c>
      <c r="AD118" s="17">
        <f t="shared" si="1203"/>
        <v>39.344250000000002</v>
      </c>
      <c r="AE118" s="26">
        <f>IF(M118&gt;0,(AG118+AP118)/M118,0)</f>
        <v>2.480966488038278E-3</v>
      </c>
      <c r="AF118" s="46">
        <v>2.7E-4</v>
      </c>
      <c r="AG118" s="36">
        <f t="shared" si="1204"/>
        <v>4.2322499999999996</v>
      </c>
      <c r="AH118" s="27">
        <v>0.2114</v>
      </c>
      <c r="AI118" s="40">
        <f t="shared" si="1205"/>
        <v>33.3172742</v>
      </c>
      <c r="AJ118" s="27">
        <f t="shared" si="1206"/>
        <v>0.89357154812757689</v>
      </c>
      <c r="AK118" s="28">
        <f t="shared" si="678"/>
        <v>0.89226699708176593</v>
      </c>
      <c r="AL118" s="42">
        <v>173</v>
      </c>
      <c r="AM118" s="38">
        <v>8.8999999999999996E-2</v>
      </c>
      <c r="AN118" s="27">
        <v>0.21990000000000001</v>
      </c>
      <c r="AO118" s="134">
        <v>0.21460000000000001</v>
      </c>
      <c r="AP118" s="40">
        <f>AL118*(1-AM118)*AN118</f>
        <v>34.656899700000004</v>
      </c>
      <c r="AQ118" s="135">
        <f t="shared" si="723"/>
        <v>33.821603800000005</v>
      </c>
      <c r="AR118" s="17">
        <v>1.55</v>
      </c>
      <c r="AS118" s="17"/>
      <c r="AT118" s="117" t="e">
        <f>AT117+AL118-AS118</f>
        <v>#REF!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 t="shared" ref="D119" si="1208">SUM(D116:D118)</f>
        <v>53500</v>
      </c>
      <c r="E119" s="50"/>
      <c r="F119" s="50">
        <f t="shared" ref="F119" si="1209">SUM(F116:F118)</f>
        <v>54275</v>
      </c>
      <c r="G119" s="51"/>
      <c r="H119" s="51"/>
      <c r="I119" s="50">
        <f t="shared" ref="I119:K119" si="1210">SUM(I116:I118)</f>
        <v>52265</v>
      </c>
      <c r="J119" s="51"/>
      <c r="K119" s="50">
        <f t="shared" si="1210"/>
        <v>50693</v>
      </c>
      <c r="L119" s="20">
        <f t="shared" ref="L119" si="1211">IF(K119&gt;0,(K116*L116+K117*L117+K118*L118)/K119,0)</f>
        <v>6.6018168188901813E-2</v>
      </c>
      <c r="M119" s="51">
        <f t="shared" ref="M119" si="1212">M116+M117+M118</f>
        <v>47347</v>
      </c>
      <c r="N119" s="52">
        <f t="shared" ref="N119" si="1213">IF(M119&gt;0,O119/M119,0)</f>
        <v>0.58753093121000277</v>
      </c>
      <c r="O119" s="53">
        <f t="shared" ref="O119" si="1214">O116+O117+O118</f>
        <v>27817.827000000001</v>
      </c>
      <c r="P119" s="20">
        <f t="shared" ref="P119" si="1215">IF(M119&gt;0,Q119/M119,0)</f>
        <v>0.32678290071176636</v>
      </c>
      <c r="Q119" s="53">
        <f t="shared" ref="Q119" si="1216">Q116+Q117+Q118</f>
        <v>15472.190000000002</v>
      </c>
      <c r="R119" s="20">
        <f t="shared" ref="R119" si="1217">IF(M119&gt;0,T119/M119,0)</f>
        <v>8.5686168078230943E-2</v>
      </c>
      <c r="S119" s="136"/>
      <c r="T119" s="53">
        <f t="shared" ref="T119" si="1218">T116+T117+T118</f>
        <v>4056.9830000000002</v>
      </c>
      <c r="U119" s="20">
        <f t="shared" ref="U119" si="1219">IF(M119&gt;0,V119/M119,0)</f>
        <v>0.22931987243119945</v>
      </c>
      <c r="V119" s="53">
        <f t="shared" ref="V119" si="1220">V116+V117+V118</f>
        <v>10857.608</v>
      </c>
      <c r="W119" s="20">
        <f t="shared" ref="W119" si="1221">IF(M119&gt;0,X119/M119,0)</f>
        <v>0.48864810864468711</v>
      </c>
      <c r="X119" s="53">
        <f t="shared" ref="X119" si="1222">X116+X117+X118</f>
        <v>23136.022000000001</v>
      </c>
      <c r="Y119" s="20">
        <f t="shared" ref="Y119" si="1223">IF(M119&gt;0,Z119/M119,0)</f>
        <v>0.43</v>
      </c>
      <c r="Z119" s="53">
        <f t="shared" ref="Z119" si="1224">Z116+Z117+Z118</f>
        <v>20359.21</v>
      </c>
      <c r="AA119" s="152">
        <f t="shared" ref="AA119" si="1225">IF(M119&gt;0,AB119/M119,0)</f>
        <v>2.4904819735146896E-3</v>
      </c>
      <c r="AB119" s="55">
        <f t="shared" ref="AB119" si="1226">SUM(AB116:AB118)</f>
        <v>117.91685000000001</v>
      </c>
      <c r="AC119" s="54">
        <f t="shared" ref="AC119" si="1227">IF(M119&gt;0,AD119/M119,0)</f>
        <v>2.5669068789997257E-3</v>
      </c>
      <c r="AD119" s="55">
        <f t="shared" ref="AD119" si="1228">SUM(AD116:AD118)</f>
        <v>121.53534000000001</v>
      </c>
      <c r="AE119" s="54">
        <f t="shared" ref="AE119" si="1229">IF(M119&gt;0,(AE116*M116+AE117*M117+AE118*M118)/M119,0)</f>
        <v>2.5612171774346843E-3</v>
      </c>
      <c r="AF119" s="54">
        <f t="shared" ref="AF119" si="1230">IF(K119&gt;0,(K116*AF116+K117*AF117+K118*AF118)/K119,0)</f>
        <v>3.2038802201487382E-4</v>
      </c>
      <c r="AG119" s="51">
        <f t="shared" ref="AG119" si="1231">SUM(AG116:AG118)</f>
        <v>15.16234</v>
      </c>
      <c r="AH119" s="52">
        <f t="shared" ref="AH119" si="1232">IF(K119&gt;0,(K116*AH116+K117*AH117+K118*AH118)/K119,0)</f>
        <v>0.21062748308444953</v>
      </c>
      <c r="AI119" s="57">
        <f t="shared" ref="AI119" si="1233">SUM(AI116:AI118)</f>
        <v>103.12965480000001</v>
      </c>
      <c r="AJ119" s="52">
        <f t="shared" ref="AJ119" si="1234">IF(AND(AD119&gt;0),((AD116*AJ116+AD117*AJ117+AD118*AJ118)/AD119),0)</f>
        <v>0.87657607241011493</v>
      </c>
      <c r="AK119" s="56">
        <f t="shared" si="678"/>
        <v>0.87620231432618434</v>
      </c>
      <c r="AL119" s="50">
        <f t="shared" ref="AL119" si="1235">SUM(AL116:AL118)</f>
        <v>539</v>
      </c>
      <c r="AM119" s="20">
        <f t="shared" ref="AM119" si="1236">IF(AL119&gt;0,(AM116*AL116+AM117*AL117+AM118*AL118)/AL119,0)</f>
        <v>9.1397031539888679E-2</v>
      </c>
      <c r="AN119" s="52">
        <f>IF(K119&gt;0,(AN116*K116+AN117*K117+AN118*K118)/K119,0)</f>
        <v>0.21687480125461109</v>
      </c>
      <c r="AO119" s="136">
        <f>IF(L119&gt;0,(AO116*K116+AO117*K117+AO118*K118)/K119,0)</f>
        <v>0.2158961552877123</v>
      </c>
      <c r="AP119" s="57">
        <f t="shared" ref="AP119" si="1237">SUM(AP116:AP118)</f>
        <v>106.10360969999999</v>
      </c>
      <c r="AQ119" s="137">
        <f t="shared" si="754"/>
        <v>105.6492788</v>
      </c>
      <c r="AR119" s="55"/>
      <c r="AS119" s="55">
        <f t="shared" ref="AS119" si="1238">SUM(AS116:AS118)</f>
        <v>0</v>
      </c>
      <c r="AT119" s="102"/>
      <c r="AU119" s="103" t="e">
        <f>AT118</f>
        <v>#REF!</v>
      </c>
      <c r="AV119" s="50">
        <f t="shared" ref="AV119" si="1239"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10" t="s">
        <v>52</v>
      </c>
      <c r="D120" s="11">
        <v>6900</v>
      </c>
      <c r="E120" s="11">
        <v>0</v>
      </c>
      <c r="F120" s="11">
        <v>12804</v>
      </c>
      <c r="G120" s="12">
        <v>0.6</v>
      </c>
      <c r="H120" s="12">
        <v>7.3</v>
      </c>
      <c r="I120" s="11">
        <v>12351</v>
      </c>
      <c r="J120" s="12">
        <v>4.3</v>
      </c>
      <c r="K120" s="11">
        <v>16444</v>
      </c>
      <c r="L120" s="13">
        <v>6.7000000000000004E-2</v>
      </c>
      <c r="M120" s="36">
        <f>ROUND(K120*(1-L120),0)</f>
        <v>15342</v>
      </c>
      <c r="N120" s="14">
        <v>0.69399999999999995</v>
      </c>
      <c r="O120" s="24">
        <f t="shared" ref="O120:O122" si="1240">M120*N120</f>
        <v>10647.348</v>
      </c>
      <c r="P120" s="13">
        <v>0.223</v>
      </c>
      <c r="Q120" s="24">
        <f t="shared" ref="Q120:Q122" si="1241">M120*P120</f>
        <v>3421.2660000000001</v>
      </c>
      <c r="R120" s="15">
        <v>8.3000000000000004E-2</v>
      </c>
      <c r="S120" s="143">
        <v>0.2165</v>
      </c>
      <c r="T120" s="24">
        <f t="shared" ref="T120:T122" si="1242">M120*R120</f>
        <v>1273.386</v>
      </c>
      <c r="U120" s="25">
        <v>0.23100000000000001</v>
      </c>
      <c r="V120" s="24">
        <f t="shared" ref="V120:V122" si="1243">M120*U120</f>
        <v>3544.002</v>
      </c>
      <c r="W120" s="15">
        <v>0.47899999999999998</v>
      </c>
      <c r="X120" s="24">
        <f t="shared" ref="X120:X122" si="1244">M120*W120</f>
        <v>7348.8179999999993</v>
      </c>
      <c r="Y120" s="15">
        <v>0.42</v>
      </c>
      <c r="Z120" s="24">
        <f t="shared" ref="Z120:Z122" si="1245">Y120*M120</f>
        <v>6443.6399999999994</v>
      </c>
      <c r="AA120" s="145">
        <v>2.5100000000000001E-3</v>
      </c>
      <c r="AB120" s="18">
        <f t="shared" ref="AB120" si="1246">M120*AA120</f>
        <v>38.508420000000001</v>
      </c>
      <c r="AC120" s="16">
        <v>2.5600000000000002E-3</v>
      </c>
      <c r="AD120" s="17">
        <f t="shared" ref="AD120:AD122" si="1247">M120*AC120</f>
        <v>39.27552</v>
      </c>
      <c r="AE120" s="26">
        <f>IF(M120&gt;0,(AG120+AP120)/M120,0)</f>
        <v>2.6421986703167775E-3</v>
      </c>
      <c r="AF120" s="16">
        <v>2.7E-4</v>
      </c>
      <c r="AG120" s="23">
        <f t="shared" ref="AG120:AG122" si="1248">AF120*M120</f>
        <v>4.1423399999999999</v>
      </c>
      <c r="AH120" s="114">
        <v>0.2114</v>
      </c>
      <c r="AI120" s="29">
        <f t="shared" ref="AI120:AI122" si="1249">AL120*(1-AM120)*AH120</f>
        <v>34.703423999999998</v>
      </c>
      <c r="AJ120" s="27">
        <f t="shared" ref="AJ120:AJ122" si="1250">IF(AND(AH120&gt;0,AF120&gt;0,AC120&gt;0),((AC120-AF120)*AH120)/((AH120-AF120)*AC120),0)</f>
        <v>0.89567520603419692</v>
      </c>
      <c r="AK120" s="59">
        <f t="shared" si="678"/>
        <v>0.89890712241466331</v>
      </c>
      <c r="AL120" s="11">
        <v>180</v>
      </c>
      <c r="AM120" s="13">
        <v>8.7999999999999995E-2</v>
      </c>
      <c r="AN120" s="14">
        <v>0.22170000000000001</v>
      </c>
      <c r="AO120" s="130">
        <v>0.21909999999999999</v>
      </c>
      <c r="AP120" s="29">
        <f>AL120*(1-AM120)*AN120</f>
        <v>36.394272000000001</v>
      </c>
      <c r="AQ120" s="131">
        <f t="shared" ref="AQ120" si="1251">AL120*(1-AM120)*AO120</f>
        <v>35.967455999999999</v>
      </c>
      <c r="AR120" s="18">
        <v>1.55</v>
      </c>
      <c r="AS120" s="18">
        <v>536.44000000000005</v>
      </c>
      <c r="AT120" s="98" t="e">
        <f>AT118+AL120-AS120+AU120</f>
        <v>#REF!</v>
      </c>
      <c r="AU120" s="99">
        <v>31.32</v>
      </c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 t="s">
        <v>48</v>
      </c>
      <c r="D121" s="33">
        <v>19824</v>
      </c>
      <c r="E121" s="33">
        <v>4</v>
      </c>
      <c r="F121" s="33">
        <v>17511</v>
      </c>
      <c r="G121" s="34">
        <v>0.7</v>
      </c>
      <c r="H121" s="34">
        <v>6.2</v>
      </c>
      <c r="I121" s="33">
        <v>17444</v>
      </c>
      <c r="J121" s="34">
        <v>3.7</v>
      </c>
      <c r="K121" s="33">
        <v>16491</v>
      </c>
      <c r="L121" s="35">
        <v>6.8000000000000005E-2</v>
      </c>
      <c r="M121" s="36">
        <f>ROUND(K121*(1-L121),0)</f>
        <v>15370</v>
      </c>
      <c r="N121" s="37">
        <v>0.65400000000000003</v>
      </c>
      <c r="O121" s="24">
        <f t="shared" si="1240"/>
        <v>10051.98</v>
      </c>
      <c r="P121" s="35">
        <v>0.17399999999999999</v>
      </c>
      <c r="Q121" s="24">
        <f t="shared" si="1241"/>
        <v>2674.3799999999997</v>
      </c>
      <c r="R121" s="38">
        <v>0.17199999999999999</v>
      </c>
      <c r="S121" s="134">
        <v>0.2152</v>
      </c>
      <c r="T121" s="24">
        <f t="shared" si="1242"/>
        <v>2643.64</v>
      </c>
      <c r="U121" s="27">
        <v>0.23100000000000001</v>
      </c>
      <c r="V121" s="24">
        <f t="shared" si="1243"/>
        <v>3550.4700000000003</v>
      </c>
      <c r="W121" s="38">
        <v>0.51400000000000001</v>
      </c>
      <c r="X121" s="24">
        <f t="shared" si="1244"/>
        <v>7900.18</v>
      </c>
      <c r="Y121" s="38">
        <v>0.42</v>
      </c>
      <c r="Z121" s="24">
        <f t="shared" si="1245"/>
        <v>6455.4</v>
      </c>
      <c r="AA121" s="146">
        <v>2.5799999999999998E-3</v>
      </c>
      <c r="AB121" s="18">
        <f t="shared" si="763"/>
        <v>39.654599999999995</v>
      </c>
      <c r="AC121" s="39">
        <v>2.5799999999999998E-3</v>
      </c>
      <c r="AD121" s="17">
        <f t="shared" si="1247"/>
        <v>39.654599999999995</v>
      </c>
      <c r="AE121" s="26">
        <f>IF(M121&gt;0,(AG121+AP121)/M121,0)</f>
        <v>2.7950596746909567E-3</v>
      </c>
      <c r="AF121" s="39">
        <v>2.7E-4</v>
      </c>
      <c r="AG121" s="36">
        <f t="shared" si="1248"/>
        <v>4.1498999999999997</v>
      </c>
      <c r="AH121" s="27">
        <v>0.20949999999999999</v>
      </c>
      <c r="AI121" s="40">
        <f t="shared" si="1249"/>
        <v>35.913118499999996</v>
      </c>
      <c r="AJ121" s="27">
        <f t="shared" si="1250"/>
        <v>0.89650423646393385</v>
      </c>
      <c r="AK121" s="28">
        <f t="shared" si="678"/>
        <v>0.90447965299054256</v>
      </c>
      <c r="AL121" s="33">
        <v>189</v>
      </c>
      <c r="AM121" s="35">
        <v>9.2999999999999999E-2</v>
      </c>
      <c r="AN121" s="37">
        <v>0.22639999999999999</v>
      </c>
      <c r="AO121" s="132">
        <v>0.21299999999999999</v>
      </c>
      <c r="AP121" s="40">
        <f>AL121*(1-AM121)*AN121</f>
        <v>38.810167200000002</v>
      </c>
      <c r="AQ121" s="133">
        <f t="shared" si="723"/>
        <v>36.513098999999997</v>
      </c>
      <c r="AR121" s="41">
        <v>1.58</v>
      </c>
      <c r="AS121" s="41"/>
      <c r="AT121" s="117" t="e">
        <f>AT120+AL121-AS121</f>
        <v>#REF!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45" t="s">
        <v>51</v>
      </c>
      <c r="D122" s="42">
        <v>21700</v>
      </c>
      <c r="E122" s="42">
        <v>0</v>
      </c>
      <c r="F122" s="42">
        <v>18059</v>
      </c>
      <c r="G122" s="36">
        <v>1.1000000000000001</v>
      </c>
      <c r="H122" s="36">
        <v>8.6</v>
      </c>
      <c r="I122" s="42">
        <v>18030</v>
      </c>
      <c r="J122" s="36">
        <v>1.8</v>
      </c>
      <c r="K122" s="42">
        <v>15302</v>
      </c>
      <c r="L122" s="38">
        <v>7.0999999999999994E-2</v>
      </c>
      <c r="M122" s="36">
        <f>ROUND(K122*(1-L122),0)</f>
        <v>14216</v>
      </c>
      <c r="N122" s="27">
        <v>0.60199999999999998</v>
      </c>
      <c r="O122" s="24">
        <f t="shared" si="1240"/>
        <v>8558.0319999999992</v>
      </c>
      <c r="P122" s="38">
        <v>0.30399999999999999</v>
      </c>
      <c r="Q122" s="24">
        <f t="shared" si="1241"/>
        <v>4321.6639999999998</v>
      </c>
      <c r="R122" s="38">
        <v>9.4E-2</v>
      </c>
      <c r="S122" s="134">
        <v>0.2117</v>
      </c>
      <c r="T122" s="24">
        <f t="shared" si="1242"/>
        <v>1336.3040000000001</v>
      </c>
      <c r="U122" s="27">
        <v>0.22600000000000001</v>
      </c>
      <c r="V122" s="24">
        <f t="shared" si="1243"/>
        <v>3212.8160000000003</v>
      </c>
      <c r="W122" s="38">
        <v>0.49199999999999999</v>
      </c>
      <c r="X122" s="24">
        <f t="shared" si="1244"/>
        <v>6994.2719999999999</v>
      </c>
      <c r="Y122" s="38">
        <v>0.42</v>
      </c>
      <c r="Z122" s="24">
        <f t="shared" si="1245"/>
        <v>5970.7199999999993</v>
      </c>
      <c r="AA122" s="147">
        <v>2.6099999999999999E-3</v>
      </c>
      <c r="AB122" s="148">
        <f t="shared" si="763"/>
        <v>37.103760000000001</v>
      </c>
      <c r="AC122" s="46">
        <v>2.66E-3</v>
      </c>
      <c r="AD122" s="17">
        <f t="shared" si="1247"/>
        <v>37.81456</v>
      </c>
      <c r="AE122" s="26">
        <f>IF(M122&gt;0,(AG122+AP122)/M122,0)</f>
        <v>2.6100868880135062E-3</v>
      </c>
      <c r="AF122" s="46">
        <v>2.7E-4</v>
      </c>
      <c r="AG122" s="36">
        <f t="shared" si="1248"/>
        <v>3.83832</v>
      </c>
      <c r="AH122" s="27">
        <v>0.20480000000000001</v>
      </c>
      <c r="AI122" s="40">
        <f t="shared" si="1249"/>
        <v>32.944947200000001</v>
      </c>
      <c r="AJ122" s="27">
        <f t="shared" si="1250"/>
        <v>0.89968234525589375</v>
      </c>
      <c r="AK122" s="28">
        <f t="shared" si="678"/>
        <v>0.89772724889147681</v>
      </c>
      <c r="AL122" s="42">
        <v>176</v>
      </c>
      <c r="AM122" s="38">
        <v>8.5999999999999993E-2</v>
      </c>
      <c r="AN122" s="27">
        <v>0.20680000000000001</v>
      </c>
      <c r="AO122" s="134">
        <v>0.20469999999999999</v>
      </c>
      <c r="AP122" s="40">
        <f>AL122*(1-AM122)*AN122</f>
        <v>33.266675200000002</v>
      </c>
      <c r="AQ122" s="135">
        <f t="shared" si="723"/>
        <v>32.928860800000002</v>
      </c>
      <c r="AR122" s="17">
        <v>1.55</v>
      </c>
      <c r="AS122" s="17"/>
      <c r="AT122" s="117" t="e">
        <f>AT121+AL122-AS122</f>
        <v>#REF!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 t="shared" ref="D123" si="1252">SUM(D120:D122)</f>
        <v>48424</v>
      </c>
      <c r="E123" s="50"/>
      <c r="F123" s="50">
        <f t="shared" ref="F123" si="1253">SUM(F120:F122)</f>
        <v>48374</v>
      </c>
      <c r="G123" s="51"/>
      <c r="H123" s="51"/>
      <c r="I123" s="50">
        <f t="shared" ref="I123:K123" si="1254">SUM(I120:I122)</f>
        <v>47825</v>
      </c>
      <c r="J123" s="51"/>
      <c r="K123" s="50">
        <f t="shared" si="1254"/>
        <v>48237</v>
      </c>
      <c r="L123" s="20">
        <f t="shared" ref="L123" si="1255">IF(K123&gt;0,(K120*L120+K121*L121+K122*L122)/K123,0)</f>
        <v>6.8610775960362386E-2</v>
      </c>
      <c r="M123" s="51">
        <f t="shared" ref="M123" si="1256">M120+M121+M122</f>
        <v>44928</v>
      </c>
      <c r="N123" s="52">
        <f t="shared" ref="N123" si="1257">IF(M123&gt;0,O123/M123,0)</f>
        <v>0.65120548433048431</v>
      </c>
      <c r="O123" s="53">
        <f t="shared" ref="O123" si="1258">O120+O121+O122</f>
        <v>29257.360000000001</v>
      </c>
      <c r="P123" s="20">
        <f t="shared" ref="P123" si="1259">IF(M123&gt;0,Q123/M123,0)</f>
        <v>0.23186676460113959</v>
      </c>
      <c r="Q123" s="53">
        <f t="shared" ref="Q123" si="1260">Q120+Q121+Q122</f>
        <v>10417.31</v>
      </c>
      <c r="R123" s="20">
        <f t="shared" ref="R123" si="1261">IF(M123&gt;0,T123/M123,0)</f>
        <v>0.11692775106837607</v>
      </c>
      <c r="S123" s="136"/>
      <c r="T123" s="53">
        <f t="shared" ref="T123" si="1262">T120+T121+T122</f>
        <v>5253.33</v>
      </c>
      <c r="U123" s="20">
        <f t="shared" ref="U123" si="1263">IF(M123&gt;0,V123/M123,0)</f>
        <v>0.22941791310541312</v>
      </c>
      <c r="V123" s="53">
        <f t="shared" ref="V123" si="1264">V120+V121+V122</f>
        <v>10307.288</v>
      </c>
      <c r="W123" s="20">
        <f t="shared" ref="W123" si="1265">IF(M123&gt;0,X123/M123,0)</f>
        <v>0.49508702813390315</v>
      </c>
      <c r="X123" s="53">
        <f t="shared" ref="X123" si="1266">X120+X121+X122</f>
        <v>22243.27</v>
      </c>
      <c r="Y123" s="20">
        <f t="shared" ref="Y123" si="1267">IF(M123&gt;0,Z123/M123,0)</f>
        <v>0.42</v>
      </c>
      <c r="Z123" s="53">
        <f t="shared" ref="Z123" si="1268">Z120+Z121+Z122</f>
        <v>18869.759999999998</v>
      </c>
      <c r="AA123" s="152">
        <f t="shared" ref="AA123" si="1269">IF(M123&gt;0,AB123/M123,0)</f>
        <v>2.5655889423076921E-3</v>
      </c>
      <c r="AB123" s="55">
        <f t="shared" ref="AB123" si="1270">SUM(AB120:AB122)</f>
        <v>115.26677999999998</v>
      </c>
      <c r="AC123" s="54">
        <f t="shared" ref="AC123" si="1271">IF(M123&gt;0,AD123/M123,0)</f>
        <v>2.5984837962962962E-3</v>
      </c>
      <c r="AD123" s="55">
        <f t="shared" ref="AD123" si="1272">SUM(AD120:AD122)</f>
        <v>116.74467999999999</v>
      </c>
      <c r="AE123" s="54">
        <f t="shared" ref="AE123" si="1273">IF(M123&gt;0,(AE120*M120+AE121*M121+AE122*M122)/M123,0)</f>
        <v>2.6843321403133905E-3</v>
      </c>
      <c r="AF123" s="54">
        <f t="shared" ref="AF123" si="1274">IF(K123&gt;0,(K120*AF120+K121*AF121+K122*AF122)/K123,0)</f>
        <v>2.7E-4</v>
      </c>
      <c r="AG123" s="51">
        <f t="shared" ref="AG123" si="1275">SUM(AG120:AG122)</f>
        <v>12.130559999999999</v>
      </c>
      <c r="AH123" s="52">
        <f t="shared" ref="AH123" si="1276">IF(K123&gt;0,(K120*AH120+K121*AH121+K122*AH122)/K123,0)</f>
        <v>0.20865675104173143</v>
      </c>
      <c r="AI123" s="57">
        <f t="shared" ref="AI123" si="1277">SUM(AI120:AI122)</f>
        <v>103.5614897</v>
      </c>
      <c r="AJ123" s="52">
        <f t="shared" ref="AJ123" si="1278">IF(AND(AD123&gt;0),((AD120*AJ120+AD121*AJ121+AD122*AJ122)/AD123),0)</f>
        <v>0.8972547476167877</v>
      </c>
      <c r="AK123" s="56">
        <f t="shared" si="678"/>
        <v>0.90052869527138879</v>
      </c>
      <c r="AL123" s="50">
        <f t="shared" ref="AL123" si="1279">SUM(AL120:AL122)</f>
        <v>545</v>
      </c>
      <c r="AM123" s="20">
        <f t="shared" ref="AM123" si="1280">IF(AL123&gt;0,(AM120*AL120+AM121*AL121+AM122*AL122)/AL123,0)</f>
        <v>8.9088073394495412E-2</v>
      </c>
      <c r="AN123" s="52">
        <f>IF(K123&gt;0,(AN120*K120+AN121*K121+AN122*K122)/K123,0)</f>
        <v>0.21858015216535029</v>
      </c>
      <c r="AO123" s="136">
        <f>IF(L123&gt;0,(AO120*K120+AO121*K121+AO122*K122)/K123,0)</f>
        <v>0.21244652030598921</v>
      </c>
      <c r="AP123" s="57">
        <f t="shared" ref="AP123" si="1281">SUM(AP120:AP122)</f>
        <v>108.4711144</v>
      </c>
      <c r="AQ123" s="137">
        <f t="shared" si="754"/>
        <v>105.4094158</v>
      </c>
      <c r="AR123" s="55"/>
      <c r="AS123" s="55">
        <f t="shared" ref="AS123" si="1282">SUM(AS120:AS122)</f>
        <v>536.44000000000005</v>
      </c>
      <c r="AT123" s="102"/>
      <c r="AU123" s="103" t="e">
        <f>AT122</f>
        <v>#REF!</v>
      </c>
      <c r="AV123" s="50">
        <f t="shared" ref="AV123" si="1283"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10"/>
      <c r="D124" s="11"/>
      <c r="E124" s="11"/>
      <c r="F124" s="11"/>
      <c r="G124" s="12"/>
      <c r="H124" s="12"/>
      <c r="I124" s="11"/>
      <c r="J124" s="12"/>
      <c r="K124" s="11"/>
      <c r="L124" s="13"/>
      <c r="M124" s="23">
        <f>ROUND(K124*(1-L124),0)</f>
        <v>0</v>
      </c>
      <c r="N124" s="14"/>
      <c r="O124" s="24">
        <f t="shared" ref="O124:O126" si="1284">M124*N124</f>
        <v>0</v>
      </c>
      <c r="P124" s="13"/>
      <c r="Q124" s="24">
        <f t="shared" ref="Q124:Q126" si="1285">M124*P124</f>
        <v>0</v>
      </c>
      <c r="R124" s="15"/>
      <c r="S124" s="143"/>
      <c r="T124" s="24">
        <f t="shared" ref="T124:T126" si="1286">M124*R124</f>
        <v>0</v>
      </c>
      <c r="U124" s="25"/>
      <c r="V124" s="24">
        <f t="shared" ref="V124:V126" si="1287">M124*U124</f>
        <v>0</v>
      </c>
      <c r="W124" s="15"/>
      <c r="X124" s="24">
        <f t="shared" ref="X124:X126" si="1288">M124*W124</f>
        <v>0</v>
      </c>
      <c r="Y124" s="15"/>
      <c r="Z124" s="24">
        <f t="shared" ref="Z124:Z126" si="1289">Y124*M124</f>
        <v>0</v>
      </c>
      <c r="AA124" s="145"/>
      <c r="AB124" s="18">
        <f t="shared" ref="AB124" si="1290">M124*AA124</f>
        <v>0</v>
      </c>
      <c r="AC124" s="16"/>
      <c r="AD124" s="17">
        <f t="shared" ref="AD124:AD126" si="1291">M124*AC124</f>
        <v>0</v>
      </c>
      <c r="AE124" s="26">
        <f>IF(M124&gt;0,(AG124+AP124)/M124,0)</f>
        <v>0</v>
      </c>
      <c r="AF124" s="16"/>
      <c r="AG124" s="23">
        <f t="shared" ref="AG124:AG126" si="1292">AF124*M124</f>
        <v>0</v>
      </c>
      <c r="AH124" s="114"/>
      <c r="AI124" s="29">
        <f t="shared" ref="AI124:AI126" si="1293">AL124*(1-AM124)*AH124</f>
        <v>0</v>
      </c>
      <c r="AJ124" s="27">
        <f t="shared" ref="AJ124:AJ126" si="1294">IF(AND(AH124&gt;0,AF124&gt;0,AC124&gt;0),((AC124-AF124)*AH124)/((AH124-AF124)*AC124),0)</f>
        <v>0</v>
      </c>
      <c r="AK124" s="59">
        <f t="shared" si="678"/>
        <v>0</v>
      </c>
      <c r="AL124" s="11"/>
      <c r="AM124" s="13"/>
      <c r="AN124" s="14"/>
      <c r="AO124" s="130"/>
      <c r="AP124" s="29">
        <f>AL124*(1-AM124)*AN124</f>
        <v>0</v>
      </c>
      <c r="AQ124" s="131">
        <f t="shared" ref="AQ124" si="1295">AL124*(1-AM124)*AO124</f>
        <v>0</v>
      </c>
      <c r="AR124" s="18"/>
      <c r="AS124" s="18"/>
      <c r="AT124" s="98" t="e">
        <f>AT122+AL124-AS124</f>
        <v>#REF!</v>
      </c>
      <c r="AU124" s="99"/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/>
      <c r="D125" s="33"/>
      <c r="E125" s="33"/>
      <c r="F125" s="33"/>
      <c r="G125" s="34"/>
      <c r="H125" s="34"/>
      <c r="I125" s="33"/>
      <c r="J125" s="34"/>
      <c r="K125" s="33"/>
      <c r="L125" s="35"/>
      <c r="M125" s="36">
        <f>ROUND(K125*(1-L125),0)</f>
        <v>0</v>
      </c>
      <c r="N125" s="37"/>
      <c r="O125" s="24">
        <f t="shared" si="1284"/>
        <v>0</v>
      </c>
      <c r="P125" s="35"/>
      <c r="Q125" s="24">
        <f t="shared" si="1285"/>
        <v>0</v>
      </c>
      <c r="R125" s="38"/>
      <c r="S125" s="134"/>
      <c r="T125" s="24">
        <f t="shared" si="1286"/>
        <v>0</v>
      </c>
      <c r="U125" s="27"/>
      <c r="V125" s="24">
        <f t="shared" si="1287"/>
        <v>0</v>
      </c>
      <c r="W125" s="38"/>
      <c r="X125" s="24">
        <f t="shared" si="1288"/>
        <v>0</v>
      </c>
      <c r="Y125" s="38"/>
      <c r="Z125" s="24">
        <f t="shared" si="1289"/>
        <v>0</v>
      </c>
      <c r="AA125" s="146"/>
      <c r="AB125" s="18">
        <f t="shared" si="763"/>
        <v>0</v>
      </c>
      <c r="AC125" s="39"/>
      <c r="AD125" s="17">
        <f t="shared" si="1291"/>
        <v>0</v>
      </c>
      <c r="AE125" s="26">
        <f>IF(M125&gt;0,(AG125+AP125)/M125,0)</f>
        <v>0</v>
      </c>
      <c r="AF125" s="39"/>
      <c r="AG125" s="36">
        <f t="shared" si="1292"/>
        <v>0</v>
      </c>
      <c r="AH125" s="27"/>
      <c r="AI125" s="40">
        <f t="shared" si="1293"/>
        <v>0</v>
      </c>
      <c r="AJ125" s="27">
        <f t="shared" si="1294"/>
        <v>0</v>
      </c>
      <c r="AK125" s="28">
        <f t="shared" si="678"/>
        <v>0</v>
      </c>
      <c r="AL125" s="33"/>
      <c r="AM125" s="35"/>
      <c r="AN125" s="37"/>
      <c r="AO125" s="132"/>
      <c r="AP125" s="40">
        <f>AL125*(1-AM125)*AN125</f>
        <v>0</v>
      </c>
      <c r="AQ125" s="133">
        <f t="shared" si="723"/>
        <v>0</v>
      </c>
      <c r="AR125" s="41"/>
      <c r="AS125" s="41"/>
      <c r="AT125" s="117" t="e">
        <f>AT124+AL125-AS125</f>
        <v>#REF!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45"/>
      <c r="D126" s="42"/>
      <c r="E126" s="42"/>
      <c r="F126" s="42"/>
      <c r="G126" s="36"/>
      <c r="H126" s="36"/>
      <c r="I126" s="42"/>
      <c r="J126" s="36"/>
      <c r="K126" s="42"/>
      <c r="L126" s="38"/>
      <c r="M126" s="36">
        <f>ROUND(K126*(1-L126),0)</f>
        <v>0</v>
      </c>
      <c r="N126" s="27"/>
      <c r="O126" s="24">
        <f t="shared" si="1284"/>
        <v>0</v>
      </c>
      <c r="P126" s="38"/>
      <c r="Q126" s="24">
        <f t="shared" si="1285"/>
        <v>0</v>
      </c>
      <c r="R126" s="38"/>
      <c r="S126" s="134"/>
      <c r="T126" s="24">
        <f t="shared" si="1286"/>
        <v>0</v>
      </c>
      <c r="U126" s="27"/>
      <c r="V126" s="24">
        <f t="shared" si="1287"/>
        <v>0</v>
      </c>
      <c r="W126" s="38"/>
      <c r="X126" s="24">
        <f t="shared" si="1288"/>
        <v>0</v>
      </c>
      <c r="Y126" s="38"/>
      <c r="Z126" s="24">
        <f t="shared" si="1289"/>
        <v>0</v>
      </c>
      <c r="AA126" s="147"/>
      <c r="AB126" s="148">
        <f t="shared" si="763"/>
        <v>0</v>
      </c>
      <c r="AC126" s="46"/>
      <c r="AD126" s="17">
        <f t="shared" si="1291"/>
        <v>0</v>
      </c>
      <c r="AE126" s="26">
        <f>IF(M126&gt;0,(AG126+AP126)/M126,0)</f>
        <v>0</v>
      </c>
      <c r="AF126" s="46"/>
      <c r="AG126" s="36">
        <f t="shared" si="1292"/>
        <v>0</v>
      </c>
      <c r="AH126" s="27"/>
      <c r="AI126" s="40">
        <f t="shared" si="1293"/>
        <v>0</v>
      </c>
      <c r="AJ126" s="27">
        <f t="shared" si="1294"/>
        <v>0</v>
      </c>
      <c r="AK126" s="28">
        <f t="shared" si="678"/>
        <v>0</v>
      </c>
      <c r="AL126" s="42"/>
      <c r="AM126" s="38"/>
      <c r="AN126" s="27"/>
      <c r="AO126" s="134"/>
      <c r="AP126" s="40">
        <f>AL126*(1-AM126)*AN126</f>
        <v>0</v>
      </c>
      <c r="AQ126" s="135">
        <f t="shared" si="723"/>
        <v>0</v>
      </c>
      <c r="AR126" s="17"/>
      <c r="AS126" s="17"/>
      <c r="AT126" s="117" t="e">
        <f>AT125+AL126-AS126</f>
        <v>#REF!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0</v>
      </c>
      <c r="E127" s="60"/>
      <c r="F127" s="50">
        <f>SUM(F124:F126)</f>
        <v>0</v>
      </c>
      <c r="G127" s="61"/>
      <c r="H127" s="61"/>
      <c r="I127" s="50">
        <f>SUM(I124:I126)</f>
        <v>0</v>
      </c>
      <c r="J127" s="51"/>
      <c r="K127" s="50">
        <f>SUM(K124:K126)</f>
        <v>0</v>
      </c>
      <c r="L127" s="20">
        <f>IF(K127&gt;0,(K124*L124+K125*L125+K126*L126)/K127,0)</f>
        <v>0</v>
      </c>
      <c r="M127" s="51">
        <f>M124+M125+M126</f>
        <v>0</v>
      </c>
      <c r="N127" s="52">
        <f>IF(M127&gt;0,O127/M127,0)</f>
        <v>0</v>
      </c>
      <c r="O127" s="53">
        <f t="shared" ref="O127" si="1296">O124+O125+O126</f>
        <v>0</v>
      </c>
      <c r="P127" s="20">
        <f>IF(M127&gt;0,Q127/M127,0)</f>
        <v>0</v>
      </c>
      <c r="Q127" s="53">
        <f t="shared" ref="Q127" si="1297">Q124+Q125+Q126</f>
        <v>0</v>
      </c>
      <c r="R127" s="20">
        <f>IF(M127&gt;0,T127/M127,0)</f>
        <v>0</v>
      </c>
      <c r="S127" s="136"/>
      <c r="T127" s="53">
        <f t="shared" ref="T127" si="1298">T124+T125+T126</f>
        <v>0</v>
      </c>
      <c r="U127" s="20">
        <f>IF(M127&gt;0,V127/M127,0)</f>
        <v>0</v>
      </c>
      <c r="V127" s="53">
        <f t="shared" ref="V127" si="1299">V124+V125+V126</f>
        <v>0</v>
      </c>
      <c r="W127" s="20">
        <f>IF(M127&gt;0,X127/M127,0)</f>
        <v>0</v>
      </c>
      <c r="X127" s="53">
        <f t="shared" ref="X127" si="1300">X124+X125+X126</f>
        <v>0</v>
      </c>
      <c r="Y127" s="20">
        <f>IF(M127&gt;0,Z127/M127,0)</f>
        <v>0</v>
      </c>
      <c r="Z127" s="53">
        <f t="shared" ref="Z127" si="1301">Z124+Z125+Z126</f>
        <v>0</v>
      </c>
      <c r="AA127" s="152">
        <f t="shared" ref="AA127" si="1302">IF(M127&gt;0,AB127/M127,0)</f>
        <v>0</v>
      </c>
      <c r="AB127" s="55">
        <f t="shared" ref="AB127" si="1303">SUM(AB124:AB126)</f>
        <v>0</v>
      </c>
      <c r="AC127" s="54">
        <f>IF(M127&gt;0,AD127/M127,0)</f>
        <v>0</v>
      </c>
      <c r="AD127" s="55">
        <f t="shared" ref="AD127" si="1304">SUM(AD124:AD126)</f>
        <v>0</v>
      </c>
      <c r="AE127" s="54">
        <f t="shared" ref="AE127" si="1305">IF(M127&gt;0,(AE124*M124+AE125*M125+AE126*M126)/M127,0)</f>
        <v>0</v>
      </c>
      <c r="AF127" s="54">
        <f>IF(K127&gt;0,(K124*AF124+K125*AF125+K126*AF126)/K127,0)</f>
        <v>0</v>
      </c>
      <c r="AG127" s="51">
        <f t="shared" ref="AG127" si="1306">SUM(AG124:AG126)</f>
        <v>0</v>
      </c>
      <c r="AH127" s="52">
        <f>IF(K127&gt;0,(K124*AH124+K125*AH125+K126*AH126)/K127,0)</f>
        <v>0</v>
      </c>
      <c r="AI127" s="57">
        <f>SUM(AI124:AI126)</f>
        <v>0</v>
      </c>
      <c r="AJ127" s="52">
        <f>IF(AND(AD127&gt;0),((AD124*AJ124+AD125*AJ125+AD126*AJ126)/AD127),0)</f>
        <v>0</v>
      </c>
      <c r="AK127" s="56">
        <f t="shared" si="678"/>
        <v>0</v>
      </c>
      <c r="AL127" s="50">
        <f>SUM(AL124:AL126)</f>
        <v>0</v>
      </c>
      <c r="AM127" s="20">
        <f>IF(AL127&gt;0,(AM124*AL124+AM125*AL125+AM126*AL126)/AL127,0)</f>
        <v>0</v>
      </c>
      <c r="AN127" s="52">
        <f>IF(K127&gt;0,(AN124*K124+AN125*K125+AN126*K126)/K127,0)</f>
        <v>0</v>
      </c>
      <c r="AO127" s="136">
        <f>IF(L127&gt;0,(AO124*K124+AO125*K125+AO126*K126)/K127,0)</f>
        <v>0</v>
      </c>
      <c r="AP127" s="57">
        <f>SUM(AP124:AP126)</f>
        <v>0</v>
      </c>
      <c r="AQ127" s="137">
        <f t="shared" ref="AQ127" si="1307">SUM(AQ124:AQ126)</f>
        <v>0</v>
      </c>
      <c r="AR127" s="62"/>
      <c r="AS127" s="55">
        <f>SUM(AS124:AS126)</f>
        <v>0</v>
      </c>
      <c r="AT127" s="102"/>
      <c r="AU127" s="103" t="e">
        <f>AT126</f>
        <v>#REF!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1416433</v>
      </c>
      <c r="E128" s="68"/>
      <c r="F128" s="68">
        <f>SUM(F127,F123,F119,F115,F111,F107,F103,F99,F95,F91,F87,F83,F79,F75,F71,F67,F63,F59,F55,F51,F47,F43,F39,F35,F31,F27,F23,F19,F15,F11,F7)</f>
        <v>1457286</v>
      </c>
      <c r="G128" s="74"/>
      <c r="H128" s="68"/>
      <c r="I128" s="68">
        <f>SUM(I127,I123,I119,I115,I111,I107,I103,I99,I95,I91,I87,I83,I79,I75,I71,I67,I63,I59,I55,I51,I47,I43,I39,I35,I31,I27,I23,I19,I15,I11,I7)</f>
        <v>1495686</v>
      </c>
      <c r="J128" s="74"/>
      <c r="K128" s="68">
        <f>SUM(K127,K123,K119,K115,K111,K107,K103,K99,K95,K91,K87,K83,K79,K75,K71,K67,K63,K59,K55,K51,K47,K43,K39,K35,K31,K27,K23,K19,K15,K11,K7)</f>
        <v>1456503</v>
      </c>
      <c r="L128" s="69">
        <f>1-M128/K128</f>
        <v>6.7553585540160221E-2</v>
      </c>
      <c r="M128" s="68">
        <f>SUM(M127,M123,M119,M115,M111,M107,M103,M99,M95,M91,M87,M83,M79,M75,M71,M67,M63,M59,M55,M51,M47,M43,M39,M35,M31,M27,M23,M19,M15,M11,M7)</f>
        <v>1358111</v>
      </c>
      <c r="N128" s="70">
        <f>IF(AND(M128&gt;0),(O128/M128),0)</f>
        <v>0.65438183256007798</v>
      </c>
      <c r="O128" s="68">
        <f>SUM(O127,O123,O119,O115,O111,O107,O103,O99,O95,O91,O87,O83,O79,O75,O71,O67,O63,O59,O55,O51,O47,O43,O39,O35,O31,O27,O23,O19,O15,O11,O7)</f>
        <v>888723.16500000004</v>
      </c>
      <c r="P128" s="70">
        <f>Q128/M128</f>
        <v>0.28332296697398074</v>
      </c>
      <c r="Q128" s="68">
        <f>SUM(Q127,Q123,Q119,Q115,Q111,Q107,Q103,Q99,Q95,Q91,Q87,Q83,Q79,Q75,Q71,Q67,Q63,Q59,Q55,Q51,Q47,Q43,Q39,Q35,Q31,Q27,Q23,Q19,Q15,Q11,Q7)</f>
        <v>384784.03799999994</v>
      </c>
      <c r="R128" s="70">
        <f>T128/M128</f>
        <v>6.2295200465941288E-2</v>
      </c>
      <c r="S128" s="138"/>
      <c r="T128" s="68">
        <f>SUM(T127,T123,T119,T115,T111,T107,T103,T99,T95,T91,T87,T83,T79,T75,T71,T67,T63,T59,T55,T51,T47,T43,T39,T35,T31,T27,T23,T19,T15,T11,T7)</f>
        <v>84603.796999999991</v>
      </c>
      <c r="U128" s="70">
        <f>V128/M128</f>
        <v>0.22744018566965443</v>
      </c>
      <c r="V128" s="68">
        <f>SUM(V127,V123,V119,V115,V111,V107,V103,V99,V95,V91,V87,V83,V79,V75,V71,V67,V63,V59,V55,V51,V47,V43,V39,V35,V31,V27,V23,V19,V15,V11,V7)</f>
        <v>308889.01800000004</v>
      </c>
      <c r="W128" s="70">
        <f>X128/M128</f>
        <v>0.49492553406901196</v>
      </c>
      <c r="X128" s="68">
        <f>SUM(X127,X123,X119,X115,X111,X107,X103,X99,X95,X91,X87,X83,X79,X75,X71,X67,X63,X59,X55,X51,X47,X43,X39,X35,X31,X27,X23,X19,X15,X11,X7)</f>
        <v>672163.81199999992</v>
      </c>
      <c r="Y128" s="70">
        <f>IF(AND(M128&gt;0),(Z128/M128),0)</f>
        <v>0.41993484332282111</v>
      </c>
      <c r="Z128" s="68">
        <f>SUM(Z127,Z123,Z119,Z115,Z111,Z107,Z103,Z99,Z95,Z91,Z87,Z83,Z79,Z75,Z71,Z67,Z63,Z59,Z55,Z51,Z47,Z43,Z39,Z35,Z31,Z27,Z23,Z19,Z15,Z11,Z7)</f>
        <v>570318.12999999989</v>
      </c>
      <c r="AA128" s="153">
        <f>IF(AND(K128&gt;0),(AB128/K128),0)</f>
        <v>2.329916024889753E-3</v>
      </c>
      <c r="AB128" s="68">
        <f>SUM(AB127,AB123,AB119,AB115,AB111,AB107,AB103,AB99,AB95,AB91,AB87,AB83,AB79,AB75,AB71,AB67,AB63,AB59,AB55,AB51,AB47,AB43,AB39,AB35,AB31,AB27,AB23,AB19,AB15,AB11,AB7)</f>
        <v>3393.5296800000001</v>
      </c>
      <c r="AC128" s="71">
        <f>IF(AND(M128&gt;0),(AD128/M128),0)</f>
        <v>2.5594884512385222E-3</v>
      </c>
      <c r="AD128" s="68">
        <f>SUM(AD127,AD123,AD119,AD115,AD111,AD107,AD103,AD99,AD95,AD91,AD87,AD83,AD79,AD75,AD71,AD67,AD63,AD59,AD55,AD51,AD47,AD43,AD39,AD35,AD31,AD27,AD23,AD19,AD15,AD11,AD7)</f>
        <v>3476.0694200000007</v>
      </c>
      <c r="AE128" s="72">
        <f>(AG128+AP128)/M128</f>
        <v>2.6028593920526381E-3</v>
      </c>
      <c r="AF128" s="73">
        <f>AG128/(M128-AL128)</f>
        <v>2.899793119683652E-4</v>
      </c>
      <c r="AG128" s="74">
        <f>SUM(AG127,AG123,AG119,AG115,AG111,AG107,AG103,AG99,AG95,AG91,AG87,AG83,AG79,AG75,AG71,AG67,AG63,AG59,AG55,AG51,AG47,AG43,AG39,AG35,AG31,AG27,AG23,AG19,AG15,AG11,AG7)</f>
        <v>389.24560999999994</v>
      </c>
      <c r="AH128" s="70">
        <f>AI128/AL128</f>
        <v>0.19204542678447017</v>
      </c>
      <c r="AI128" s="68">
        <f>SUM(AI127,AI123,AI119,AI115,AI111,AI107,AI103,AI99,AI95,AI91,AI87,AI83,AI79,AI75,AI71,AI67,AI63,AI59,AI55,AI51,AI47,AI43,AI39,AI35,AI31,AI27,AI23,AI19,AI15,AI11,AI7)</f>
        <v>3032.2052434999996</v>
      </c>
      <c r="AJ128" s="75">
        <f>((AC128-AF128)*AH128)/((AH128-AF128)*AC128)</f>
        <v>0.88804509724422431</v>
      </c>
      <c r="AK128" s="76">
        <f>((AE128-AF128)*AN128)/((AN128-AF128)*AE128)</f>
        <v>0.88988721463559528</v>
      </c>
      <c r="AL128" s="68">
        <f>SUM(AL127,AL123,AL119,AL115,AL111,AL107,AL103,AL99,AL95,AL91,AL87,AL83,AL79,AL75,AL71,AL67,AL63,AL59,AL55,AL51,AL47,AL43,AL39,AL35,AL31,AL27,AL23,AL19,AL15,AL11,AL7)</f>
        <v>15789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8.7559820127937171E-2</v>
      </c>
      <c r="AN128" s="70">
        <f>AP128/AL128</f>
        <v>0.19923531330673255</v>
      </c>
      <c r="AO128" s="138">
        <f>AQ128/AL128</f>
        <v>0.19719862083729178</v>
      </c>
      <c r="AP128" s="68">
        <f>SUM(AP127,AP123,AP119,AP115,AP111,AP107,AP103,AP99,AP95,AP91,AP87,AP83,AP79,AP75,AP71,AP67,AP63,AP59,AP55,AP51,AP47,AP43,AP39,AP35,AP31,AP27,AP23,AP19,AP15,AP11,AP7)</f>
        <v>3145.7263618000002</v>
      </c>
      <c r="AQ128" s="139">
        <f>SUM(AQ127,AQ123,AQ119,AQ115,AQ111,AQ107,AQ103,AQ99,AQ95,AQ91,AQ87,AQ83,AQ79,AQ75,AQ71,AQ67,AQ63,AQ59,AQ55,AQ51,AQ47,AQ43,AQ39,AQ35,AQ31,AQ27,AQ23,AQ19,AQ15,AQ11,AQ7)</f>
        <v>3113.5690243999998</v>
      </c>
      <c r="AR128" s="68"/>
      <c r="AS128" s="104">
        <f>SUM(AS127,AS123,AS119,AS115,AS111,AS107,AS103,AS99,AS95,AS91,AS87,AS83,AS79,AS75,AS71,AS67,AS63,AS59,AS55,AS51,AS47,AS43,AS39,AS35,AS31,AS27,AS23,AS19,AS15,AS11,AS7)</f>
        <v>15870.600000000002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  <row r="131" spans="37:37" x14ac:dyDescent="0.2">
      <c r="AK131" s="79"/>
    </row>
    <row r="132" spans="37:37" x14ac:dyDescent="0.2">
      <c r="AK132" s="79"/>
    </row>
  </sheetData>
  <protectedRanges>
    <protectedRange sqref="Q1:Q3 V1:V3 X1:X3 Z1:Z3 AP1:AQ1048576 O1:O3 T1:T3 AG1:AG3 AK1:AK1048576 AD1:AE3 AD128:AE1048576 O128:O1048576 Q128:Q1048576 T128:T1048576 V128:V1048576 X128:X1048576 Z128:Z1048576 AG128:AG1048576 M1:M1048576" name="Range1_1_1_1_1_1_1_1_1"/>
    <protectedRange sqref="AH3:AJ3 AH7:AJ7 AH129:AJ1048576 AI1:AJ2 AH4:AI6 AJ127:AJ128 AI128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A3:AB3 AA128:AB1048576" name="Range1_1_1_1_1_1_1_1_1_1"/>
    <protectedRange sqref="AB4:AB127" name="Range1_1_1_1_1_2_2_1_1"/>
    <protectedRange sqref="AB1" name="Range1_1_1_1_1_1_1_1_1_1_1"/>
  </protectedRanges>
  <mergeCells count="36">
    <mergeCell ref="AZ1:BA1"/>
    <mergeCell ref="A36:A39"/>
    <mergeCell ref="A100:A103"/>
    <mergeCell ref="A40:A43"/>
    <mergeCell ref="A44:A47"/>
    <mergeCell ref="A88:A91"/>
    <mergeCell ref="A92:A95"/>
    <mergeCell ref="A96:A99"/>
    <mergeCell ref="A48:A51"/>
    <mergeCell ref="A52:A55"/>
    <mergeCell ref="A56:A59"/>
    <mergeCell ref="A60:A63"/>
    <mergeCell ref="A64:A67"/>
    <mergeCell ref="A68:A71"/>
    <mergeCell ref="A84:A87"/>
    <mergeCell ref="AX1:AY1"/>
    <mergeCell ref="A124:A127"/>
    <mergeCell ref="A104:A107"/>
    <mergeCell ref="A108:A111"/>
    <mergeCell ref="A112:A115"/>
    <mergeCell ref="A116:A119"/>
    <mergeCell ref="A120:A123"/>
    <mergeCell ref="A72:A75"/>
    <mergeCell ref="A76:A79"/>
    <mergeCell ref="A80:A83"/>
    <mergeCell ref="C1:C2"/>
    <mergeCell ref="A20:A23"/>
    <mergeCell ref="A4:A7"/>
    <mergeCell ref="A8:A11"/>
    <mergeCell ref="A12:A15"/>
    <mergeCell ref="A16:A19"/>
    <mergeCell ref="B1:B2"/>
    <mergeCell ref="A24:A27"/>
    <mergeCell ref="A28:A31"/>
    <mergeCell ref="A32:A35"/>
    <mergeCell ref="A1:A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28"/>
  <sheetViews>
    <sheetView zoomScale="110" zoomScaleNormal="110" workbookViewId="0">
      <pane xSplit="3" ySplit="2" topLeftCell="D104" activePane="bottomRight" state="frozen"/>
      <selection pane="topRight" activeCell="D1" sqref="D1"/>
      <selection pane="bottomLeft" activeCell="A3" sqref="A3"/>
      <selection pane="bottomRight" activeCell="D122" sqref="D122"/>
    </sheetView>
  </sheetViews>
  <sheetFormatPr defaultColWidth="9.140625" defaultRowHeight="12.75" x14ac:dyDescent="0.2"/>
  <cols>
    <col min="1" max="1" width="3.28515625" style="78" bestFit="1" customWidth="1"/>
    <col min="2" max="2" width="4.42578125" style="21" customWidth="1"/>
    <col min="3" max="3" width="14" style="31" customWidth="1"/>
    <col min="4" max="4" width="14.5703125" style="31" customWidth="1"/>
    <col min="5" max="5" width="10.85546875" style="31" customWidth="1"/>
    <col min="6" max="6" width="11.28515625" style="31" customWidth="1"/>
    <col min="7" max="7" width="9.7109375" style="80" customWidth="1"/>
    <col min="8" max="8" width="9.7109375" style="31" customWidth="1"/>
    <col min="9" max="9" width="11.140625" style="31" customWidth="1"/>
    <col min="10" max="10" width="10.7109375" style="80" customWidth="1"/>
    <col min="11" max="11" width="13.140625" style="31" customWidth="1"/>
    <col min="12" max="12" width="12.5703125" style="31" customWidth="1"/>
    <col min="13" max="13" width="13.140625" style="31" customWidth="1"/>
    <col min="14" max="14" width="9" style="31" customWidth="1"/>
    <col min="15" max="15" width="5" style="31" hidden="1" customWidth="1"/>
    <col min="16" max="16" width="6.85546875" style="31" customWidth="1"/>
    <col min="17" max="17" width="1.5703125" style="31" hidden="1" customWidth="1"/>
    <col min="18" max="18" width="7.140625" style="31" customWidth="1"/>
    <col min="19" max="19" width="13.85546875" style="31" customWidth="1"/>
    <col min="20" max="20" width="0.5703125" style="31" hidden="1" customWidth="1"/>
    <col min="21" max="21" width="8.85546875" style="31" customWidth="1"/>
    <col min="22" max="22" width="6.7109375" style="31" hidden="1" customWidth="1"/>
    <col min="23" max="23" width="9.140625" style="31" customWidth="1"/>
    <col min="24" max="24" width="0.85546875" style="31" hidden="1" customWidth="1"/>
    <col min="25" max="25" width="9.85546875" style="31" customWidth="1"/>
    <col min="26" max="26" width="0.42578125" style="31" hidden="1" customWidth="1"/>
    <col min="27" max="27" width="12.5703125" style="154" customWidth="1"/>
    <col min="28" max="28" width="1.42578125" style="31" hidden="1" customWidth="1"/>
    <col min="29" max="29" width="12.7109375" style="31" customWidth="1"/>
    <col min="30" max="30" width="7.5703125" style="31" hidden="1" customWidth="1"/>
    <col min="31" max="31" width="11.7109375" style="31" hidden="1" customWidth="1"/>
    <col min="32" max="32" width="12.140625" style="31" customWidth="1"/>
    <col min="33" max="33" width="0.140625" style="31" hidden="1" customWidth="1"/>
    <col min="34" max="34" width="12.85546875" style="79" customWidth="1"/>
    <col min="35" max="35" width="0.5703125" style="81" hidden="1" customWidth="1"/>
    <col min="36" max="36" width="13.85546875" style="31" customWidth="1"/>
    <col min="37" max="37" width="10.28515625" style="31" customWidth="1"/>
    <col min="38" max="38" width="11.85546875" style="31" customWidth="1"/>
    <col min="39" max="39" width="11.5703125" style="80" customWidth="1"/>
    <col min="40" max="40" width="12.28515625" style="81" customWidth="1"/>
    <col min="41" max="41" width="12.42578125" style="81" customWidth="1"/>
    <col min="42" max="42" width="11.85546875" style="31" customWidth="1"/>
    <col min="43" max="43" width="12.140625" style="140" customWidth="1"/>
    <col min="44" max="44" width="10.85546875" style="31" customWidth="1"/>
    <col min="45" max="45" width="12.7109375" style="107" customWidth="1"/>
    <col min="46" max="46" width="11.5703125" style="108" customWidth="1"/>
    <col min="47" max="47" width="11.85546875" style="109" customWidth="1"/>
    <col min="48" max="48" width="12.140625" style="82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64</v>
      </c>
      <c r="H1" s="125" t="s">
        <v>65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66</v>
      </c>
      <c r="V1" s="125"/>
      <c r="W1" s="125" t="s">
        <v>60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20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 t="e">
        <f>Юни!AU127</f>
        <v>#REF!</v>
      </c>
      <c r="AU3" s="97"/>
      <c r="AV3" s="88"/>
      <c r="AW3" s="85"/>
      <c r="AX3" s="85"/>
      <c r="AY3" s="85"/>
      <c r="AZ3" s="85"/>
      <c r="BA3" s="85"/>
    </row>
    <row r="4" spans="1:53" ht="13.5" thickBot="1" x14ac:dyDescent="0.25">
      <c r="A4" s="186">
        <v>1</v>
      </c>
      <c r="B4" s="22">
        <v>1</v>
      </c>
      <c r="C4" s="10" t="s">
        <v>52</v>
      </c>
      <c r="D4" s="11">
        <v>6200</v>
      </c>
      <c r="E4" s="11">
        <v>1</v>
      </c>
      <c r="F4" s="11">
        <v>9687</v>
      </c>
      <c r="G4" s="12">
        <v>0.7</v>
      </c>
      <c r="H4" s="12">
        <v>8.3000000000000007</v>
      </c>
      <c r="I4" s="11">
        <v>9177</v>
      </c>
      <c r="J4" s="12">
        <v>4.5</v>
      </c>
      <c r="K4" s="11">
        <v>15547</v>
      </c>
      <c r="L4" s="13">
        <v>6.6000000000000003E-2</v>
      </c>
      <c r="M4" s="23">
        <f>ROUND(K4*(1-L4),0)</f>
        <v>14521</v>
      </c>
      <c r="N4" s="14">
        <v>0.61799999999999999</v>
      </c>
      <c r="O4" s="24">
        <f t="shared" ref="O4:O6" si="0">M4*N4</f>
        <v>8973.9779999999992</v>
      </c>
      <c r="P4" s="13">
        <v>0.33</v>
      </c>
      <c r="Q4" s="24">
        <f t="shared" ref="Q4:Q6" si="1">M4*P4</f>
        <v>4791.93</v>
      </c>
      <c r="R4" s="15">
        <v>5.1999999999999998E-2</v>
      </c>
      <c r="S4" s="142">
        <v>0.22520000000000001</v>
      </c>
      <c r="T4" s="24">
        <f t="shared" ref="T4:T6" si="2">M4*R4</f>
        <v>755.09199999999998</v>
      </c>
      <c r="U4" s="25">
        <v>0.215</v>
      </c>
      <c r="V4" s="24">
        <f t="shared" ref="V4:V6" si="3">M4*U4</f>
        <v>3122.0149999999999</v>
      </c>
      <c r="W4" s="15">
        <v>0.51200000000000001</v>
      </c>
      <c r="X4" s="24">
        <f>M4*W4</f>
        <v>7434.7520000000004</v>
      </c>
      <c r="Y4" s="15">
        <v>0.42</v>
      </c>
      <c r="Z4" s="124">
        <f t="shared" ref="Z4:Z6" si="4">Y4*M4</f>
        <v>6098.82</v>
      </c>
      <c r="AA4" s="145">
        <v>2.6900000000000001E-3</v>
      </c>
      <c r="AB4" s="18">
        <f>M4*AA4</f>
        <v>39.061489999999999</v>
      </c>
      <c r="AC4" s="16">
        <v>2.7499999999999998E-3</v>
      </c>
      <c r="AD4" s="18">
        <f>M4*AC4</f>
        <v>39.932749999999999</v>
      </c>
      <c r="AE4" s="26">
        <f>IF(M4&gt;0,(AG4+AP4)/M4,0)</f>
        <v>2.6280345706218579E-3</v>
      </c>
      <c r="AF4" s="16">
        <v>2.7999999999999998E-4</v>
      </c>
      <c r="AG4" s="23">
        <f t="shared" ref="AG4" si="5">AF4*M4</f>
        <v>4.0658799999999999</v>
      </c>
      <c r="AH4" s="114">
        <v>0.2097</v>
      </c>
      <c r="AI4" s="29">
        <f>AL4*(1-AM4)*AH4</f>
        <v>33.614910000000002</v>
      </c>
      <c r="AJ4" s="27">
        <f>IF(AND(AH4&gt;0,AF4&gt;0,AC4&gt;0),((AC4-AF4)*AH4)/((AH4-AF4)*AC4),0)</f>
        <v>0.89938271069013132</v>
      </c>
      <c r="AK4" s="59">
        <f t="shared" ref="AK4:AK67" si="6">IF(AND(AE4&gt;0,AN4&gt;0,AF4&gt;0),((AN4*(AE4-AF4))/(AE4*(AN4-AF4))),0)</f>
        <v>0.89463420418602846</v>
      </c>
      <c r="AL4" s="11">
        <v>175</v>
      </c>
      <c r="AM4" s="13">
        <v>8.4000000000000005E-2</v>
      </c>
      <c r="AN4" s="14">
        <v>0.2127</v>
      </c>
      <c r="AO4" s="130">
        <v>0.21149999999999999</v>
      </c>
      <c r="AP4" s="29">
        <f>AL4*(1-AM4)*AN4</f>
        <v>34.09581</v>
      </c>
      <c r="AQ4" s="131">
        <f>AL4*(1-AM4)*AO4</f>
        <v>33.903449999999999</v>
      </c>
      <c r="AR4" s="18">
        <v>1.55</v>
      </c>
      <c r="AS4" s="18">
        <v>580.66</v>
      </c>
      <c r="AT4" s="110" t="e">
        <f>AT3+AL4-AS4</f>
        <v>#REF!</v>
      </c>
      <c r="AU4" s="99"/>
      <c r="AV4" s="11"/>
      <c r="AW4" s="30"/>
      <c r="AX4" s="19"/>
      <c r="AY4" s="19"/>
      <c r="AZ4" s="19"/>
      <c r="BA4" s="19"/>
    </row>
    <row r="5" spans="1:53" x14ac:dyDescent="0.2">
      <c r="A5" s="184"/>
      <c r="B5" s="32">
        <v>2</v>
      </c>
      <c r="C5" s="180" t="s">
        <v>63</v>
      </c>
      <c r="D5" s="33">
        <v>20722</v>
      </c>
      <c r="E5" s="33">
        <v>3</v>
      </c>
      <c r="F5" s="33">
        <v>19202</v>
      </c>
      <c r="G5" s="34">
        <v>0.5</v>
      </c>
      <c r="H5" s="34">
        <v>8</v>
      </c>
      <c r="I5" s="33">
        <v>18771</v>
      </c>
      <c r="J5" s="34">
        <v>2.8</v>
      </c>
      <c r="K5" s="33">
        <v>15611</v>
      </c>
      <c r="L5" s="35">
        <v>6.9000000000000006E-2</v>
      </c>
      <c r="M5" s="36">
        <f>ROUND(K5*(1-L5),0)</f>
        <v>14534</v>
      </c>
      <c r="N5" s="37">
        <v>0.60299999999999998</v>
      </c>
      <c r="O5" s="24">
        <f t="shared" si="0"/>
        <v>8764.0020000000004</v>
      </c>
      <c r="P5" s="35">
        <v>0.33200000000000002</v>
      </c>
      <c r="Q5" s="24">
        <f t="shared" si="1"/>
        <v>4825.2880000000005</v>
      </c>
      <c r="R5" s="38">
        <v>6.5000000000000002E-2</v>
      </c>
      <c r="S5" s="134">
        <v>0.22509999999999999</v>
      </c>
      <c r="T5" s="24">
        <f t="shared" si="2"/>
        <v>944.71</v>
      </c>
      <c r="U5" s="27">
        <v>0.22900000000000001</v>
      </c>
      <c r="V5" s="24">
        <f t="shared" si="3"/>
        <v>3328.2860000000001</v>
      </c>
      <c r="W5" s="38">
        <v>0.48799999999999999</v>
      </c>
      <c r="X5" s="24">
        <f>M5*W5</f>
        <v>7092.5919999999996</v>
      </c>
      <c r="Y5" s="38">
        <v>0.42</v>
      </c>
      <c r="Z5" s="24">
        <f t="shared" si="4"/>
        <v>6104.28</v>
      </c>
      <c r="AA5" s="146">
        <v>2.6099999999999999E-3</v>
      </c>
      <c r="AB5" s="18">
        <f t="shared" ref="AB5:AB6" si="7">M5*AA5</f>
        <v>37.93374</v>
      </c>
      <c r="AC5" s="39">
        <v>2.64E-3</v>
      </c>
      <c r="AD5" s="17">
        <f>M5*AC5</f>
        <v>38.369759999999999</v>
      </c>
      <c r="AE5" s="26">
        <f>IF(M5&gt;0,(AG5+AP5)/M5,0)</f>
        <v>3.6857283335626802E-3</v>
      </c>
      <c r="AF5" s="39">
        <v>2.9999999999999997E-4</v>
      </c>
      <c r="AG5" s="36">
        <v>21.61</v>
      </c>
      <c r="AH5" s="27">
        <v>0.21609999999999999</v>
      </c>
      <c r="AI5" s="40">
        <f>AL5*(1-AM5)*AH5</f>
        <v>31.207433200000001</v>
      </c>
      <c r="AJ5" s="27">
        <f>IF(AND(AH5&gt;0,AF5&gt;0,AC5&gt;0),((AC5-AF5)*AH5)/((AH5-AF5)*AC5),0)</f>
        <v>0.88759583789704277</v>
      </c>
      <c r="AK5" s="28">
        <f t="shared" si="6"/>
        <v>0.9198519364551403</v>
      </c>
      <c r="AL5" s="33">
        <v>158</v>
      </c>
      <c r="AM5" s="35">
        <v>8.5999999999999993E-2</v>
      </c>
      <c r="AN5" s="37">
        <v>0.2213</v>
      </c>
      <c r="AO5" s="132">
        <v>0.21690000000000001</v>
      </c>
      <c r="AP5" s="40">
        <f>AL5*(1-AM5)*AN5</f>
        <v>31.9583756</v>
      </c>
      <c r="AQ5" s="133">
        <f t="shared" ref="AQ5:AQ6" si="8">AL5*(1-AM5)*AO5</f>
        <v>31.322962800000003</v>
      </c>
      <c r="AR5" s="41">
        <v>1.58</v>
      </c>
      <c r="AS5" s="41"/>
      <c r="AT5" s="110" t="e">
        <f>AT4+AL5-AS5</f>
        <v>#REF!</v>
      </c>
      <c r="AU5" s="100"/>
      <c r="AV5" s="42"/>
      <c r="AW5" s="43"/>
      <c r="AX5" s="44"/>
      <c r="AY5" s="44"/>
      <c r="AZ5" s="44"/>
      <c r="BA5" s="44"/>
    </row>
    <row r="6" spans="1:53" x14ac:dyDescent="0.2">
      <c r="A6" s="184"/>
      <c r="B6" s="32">
        <v>3</v>
      </c>
      <c r="C6" s="10" t="s">
        <v>50</v>
      </c>
      <c r="D6" s="42">
        <v>17725</v>
      </c>
      <c r="E6" s="42">
        <v>2</v>
      </c>
      <c r="F6" s="42">
        <v>18040</v>
      </c>
      <c r="G6" s="36">
        <v>1.3</v>
      </c>
      <c r="H6" s="36">
        <v>7.9</v>
      </c>
      <c r="I6" s="42">
        <v>17477</v>
      </c>
      <c r="J6" s="36">
        <v>2.2999999999999998</v>
      </c>
      <c r="K6" s="42">
        <v>15973</v>
      </c>
      <c r="L6" s="38">
        <v>6.6000000000000003E-2</v>
      </c>
      <c r="M6" s="36">
        <f>ROUND(K6*(1-L6),0)</f>
        <v>14919</v>
      </c>
      <c r="N6" s="27">
        <v>0.64200000000000002</v>
      </c>
      <c r="O6" s="24">
        <f t="shared" si="0"/>
        <v>9577.9979999999996</v>
      </c>
      <c r="P6" s="38">
        <v>0.313</v>
      </c>
      <c r="Q6" s="24">
        <f t="shared" si="1"/>
        <v>4669.6469999999999</v>
      </c>
      <c r="R6" s="38">
        <v>4.4999999999999998E-2</v>
      </c>
      <c r="S6" s="134">
        <v>0.21759999999999999</v>
      </c>
      <c r="T6" s="24">
        <f t="shared" si="2"/>
        <v>671.35500000000002</v>
      </c>
      <c r="U6" s="27">
        <v>0.222</v>
      </c>
      <c r="V6" s="24">
        <f t="shared" si="3"/>
        <v>3312.018</v>
      </c>
      <c r="W6" s="38">
        <v>0.48099999999999998</v>
      </c>
      <c r="X6" s="24">
        <f>M6*W6</f>
        <v>7176.0389999999998</v>
      </c>
      <c r="Y6" s="38">
        <v>0.42</v>
      </c>
      <c r="Z6" s="24">
        <f t="shared" si="4"/>
        <v>6265.98</v>
      </c>
      <c r="AA6" s="147">
        <v>2.5999999999999999E-3</v>
      </c>
      <c r="AB6" s="148">
        <f t="shared" si="7"/>
        <v>38.789400000000001</v>
      </c>
      <c r="AC6" s="46">
        <v>2.6199999999999999E-3</v>
      </c>
      <c r="AD6" s="17">
        <f>M6*AC6</f>
        <v>39.087780000000002</v>
      </c>
      <c r="AE6" s="26">
        <f>IF(M6&gt;0,(AG6+AP6)/M6,0)</f>
        <v>3.6774365171928416E-3</v>
      </c>
      <c r="AF6" s="46">
        <v>2.9999999999999997E-4</v>
      </c>
      <c r="AG6" s="36">
        <v>21.36</v>
      </c>
      <c r="AH6" s="27">
        <v>0.21360000000000001</v>
      </c>
      <c r="AI6" s="40">
        <f>AL6*(1-AM6)*AH6</f>
        <v>32.993937600000002</v>
      </c>
      <c r="AJ6" s="27">
        <f>IF(AND(AH6&gt;0,AF6&gt;0,AC6&gt;0),((AC6-AF6)*AH6)/((AH6-AF6)*AC6),0)</f>
        <v>0.88674160681117875</v>
      </c>
      <c r="AK6" s="28">
        <f t="shared" si="6"/>
        <v>0.91969348520190808</v>
      </c>
      <c r="AL6" s="42">
        <v>169</v>
      </c>
      <c r="AM6" s="38">
        <v>8.5999999999999993E-2</v>
      </c>
      <c r="AN6" s="27">
        <v>0.21690000000000001</v>
      </c>
      <c r="AO6" s="134">
        <v>0.2114</v>
      </c>
      <c r="AP6" s="40">
        <f>AL6*(1-AM6)*AN6</f>
        <v>33.503675400000006</v>
      </c>
      <c r="AQ6" s="135">
        <f t="shared" si="8"/>
        <v>32.654112400000002</v>
      </c>
      <c r="AR6" s="17">
        <v>1.55</v>
      </c>
      <c r="AS6" s="17"/>
      <c r="AT6" s="110" t="e">
        <f>AT5+AL6-AS6</f>
        <v>#REF!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44647</v>
      </c>
      <c r="E7" s="50"/>
      <c r="F7" s="50">
        <f>SUM(F4:F6)</f>
        <v>46929</v>
      </c>
      <c r="G7" s="51"/>
      <c r="H7" s="51"/>
      <c r="I7" s="50">
        <f>SUM(I4:I6)</f>
        <v>45425</v>
      </c>
      <c r="J7" s="51"/>
      <c r="K7" s="50">
        <f>SUM(K4:K6)</f>
        <v>47131</v>
      </c>
      <c r="L7" s="20">
        <f>IF(K7&gt;0,(K4*L4+K5*L5+K6*L6)/K7,0)</f>
        <v>6.6993677197598189E-2</v>
      </c>
      <c r="M7" s="51">
        <f>M4+M5+M6</f>
        <v>43974</v>
      </c>
      <c r="N7" s="52">
        <f>IF(M7&gt;0,O7/M7,0)</f>
        <v>0.62118474553145042</v>
      </c>
      <c r="O7" s="53">
        <f>O4+O5+O6</f>
        <v>27315.977999999999</v>
      </c>
      <c r="P7" s="20">
        <f>IF(M7&gt;0,Q7/M7,0)</f>
        <v>0.32489345977168332</v>
      </c>
      <c r="Q7" s="53">
        <f>Q4+Q5+Q6</f>
        <v>14286.865000000002</v>
      </c>
      <c r="R7" s="20">
        <f>IF(M7&gt;0,T7/M7,0)</f>
        <v>5.3921794696866331E-2</v>
      </c>
      <c r="S7" s="136"/>
      <c r="T7" s="53">
        <f>T4+T5+T6</f>
        <v>2371.1570000000002</v>
      </c>
      <c r="U7" s="20">
        <f>IF(M7&gt;0,V7/M7,0)</f>
        <v>0.2220020694046482</v>
      </c>
      <c r="V7" s="53">
        <f>V4+V5+V6</f>
        <v>9762.3189999999995</v>
      </c>
      <c r="W7" s="20">
        <f>IF(M7&gt;0,X7/M7,0)</f>
        <v>0.49355034793286945</v>
      </c>
      <c r="X7" s="53">
        <f>X4+X5+X6</f>
        <v>21703.383000000002</v>
      </c>
      <c r="Y7" s="20">
        <f>IF(M7&gt;0,Z7/M7,0)</f>
        <v>0.42</v>
      </c>
      <c r="Z7" s="53">
        <f>Z4+Z5+Z6</f>
        <v>18469.079999999998</v>
      </c>
      <c r="AA7" s="152">
        <f>IF(M7&gt;0,AB7/M7,0)</f>
        <v>2.6330247418929367E-3</v>
      </c>
      <c r="AB7" s="55">
        <f t="shared" ref="AB7" si="9">SUM(AB4:AB6)</f>
        <v>115.78462999999999</v>
      </c>
      <c r="AC7" s="54">
        <f>IF(M7&gt;0,AD7/M7,0)</f>
        <v>2.669538590985582E-3</v>
      </c>
      <c r="AD7" s="55">
        <f>SUM(AD4:AD6)</f>
        <v>117.39028999999999</v>
      </c>
      <c r="AE7" s="54">
        <f>IF(M7&gt;0,(AE4*M4+AE5*M5+AE6*M6)/M7,0)</f>
        <v>3.3336458134352116E-3</v>
      </c>
      <c r="AF7" s="54">
        <f>IF(K7&gt;0,(K4*AF4+K5*AF5+K6*AF6)/K7,0)</f>
        <v>2.9340264369523243E-4</v>
      </c>
      <c r="AG7" s="51">
        <f>SUM(AG4:AG6)</f>
        <v>47.035879999999999</v>
      </c>
      <c r="AH7" s="52">
        <f>IF(K7&gt;0,(K4*AH4+K5*AH5+K6*AH6)/K7,0)</f>
        <v>0.21314157985190216</v>
      </c>
      <c r="AI7" s="57">
        <f>SUM(AI4:AI6)</f>
        <v>97.816280800000015</v>
      </c>
      <c r="AJ7" s="52">
        <f>IF(AND(AD7&gt;0),((AD4*AJ4+AD5*AJ5+AD6*AJ6)/AD7),0)</f>
        <v>0.89132095219546381</v>
      </c>
      <c r="AK7" s="56">
        <f t="shared" si="6"/>
        <v>0.91322237228681324</v>
      </c>
      <c r="AL7" s="50">
        <f>SUM(AL4:AL6)</f>
        <v>502</v>
      </c>
      <c r="AM7" s="20">
        <f>IF(AL7&gt;0,(AM4*AL4+AM5*AL5+AM6*AL6)/AL7,0)</f>
        <v>8.5302788844621516E-2</v>
      </c>
      <c r="AN7" s="52">
        <f>IF(K7&gt;0,(AN4*K4+AN5*K5+AN6*K6)/K7,0)</f>
        <v>0.21697194839914283</v>
      </c>
      <c r="AO7" s="136">
        <f>IF(K7&gt;0,(AO4*K4+AO5*K5+AO6*K6)/K7,0)</f>
        <v>0.21325472831045381</v>
      </c>
      <c r="AP7" s="57">
        <f>SUM(AP4:AP6)</f>
        <v>99.557861000000003</v>
      </c>
      <c r="AQ7" s="137">
        <f t="shared" ref="AQ7" si="10">SUM(AQ4:AQ6)</f>
        <v>97.880525200000008</v>
      </c>
      <c r="AR7" s="55"/>
      <c r="AS7" s="55">
        <f>SUM(AS4:AS6)</f>
        <v>580.66</v>
      </c>
      <c r="AT7" s="102"/>
      <c r="AU7" s="103" t="e">
        <f>AT6</f>
        <v>#REF!</v>
      </c>
      <c r="AV7" s="50">
        <f>SUM(AV4:AV6)</f>
        <v>0</v>
      </c>
      <c r="AW7" s="58"/>
      <c r="AX7" s="57"/>
      <c r="AY7" s="57"/>
      <c r="AZ7" s="57"/>
      <c r="BA7" s="57"/>
    </row>
    <row r="8" spans="1:53" ht="13.5" thickBot="1" x14ac:dyDescent="0.25">
      <c r="A8" s="186">
        <v>2</v>
      </c>
      <c r="B8" s="22">
        <v>1</v>
      </c>
      <c r="C8" s="10" t="s">
        <v>52</v>
      </c>
      <c r="D8" s="11">
        <v>3900</v>
      </c>
      <c r="E8" s="11">
        <v>1</v>
      </c>
      <c r="F8" s="11">
        <v>11916</v>
      </c>
      <c r="G8" s="12">
        <v>1.1000000000000001</v>
      </c>
      <c r="H8" s="12">
        <v>7.2</v>
      </c>
      <c r="I8" s="11">
        <v>11622</v>
      </c>
      <c r="J8" s="12">
        <v>4</v>
      </c>
      <c r="K8" s="11">
        <v>15819</v>
      </c>
      <c r="L8" s="13">
        <v>6.7000000000000004E-2</v>
      </c>
      <c r="M8" s="23">
        <f>ROUND(K8*(1-L8),0)</f>
        <v>14759</v>
      </c>
      <c r="N8" s="14">
        <v>0.61899999999999999</v>
      </c>
      <c r="O8" s="24">
        <f t="shared" ref="O8:O10" si="11">M8*N8</f>
        <v>9135.8209999999999</v>
      </c>
      <c r="P8" s="13">
        <v>0.34699999999999998</v>
      </c>
      <c r="Q8" s="24">
        <f t="shared" ref="Q8:Q10" si="12">M8*P8</f>
        <v>5121.3729999999996</v>
      </c>
      <c r="R8" s="15">
        <v>3.4000000000000002E-2</v>
      </c>
      <c r="S8" s="143">
        <v>0.2208</v>
      </c>
      <c r="T8" s="24">
        <f t="shared" ref="T8:T10" si="13">M8*R8</f>
        <v>501.80600000000004</v>
      </c>
      <c r="U8" s="25">
        <v>0.22500000000000001</v>
      </c>
      <c r="V8" s="24">
        <f t="shared" ref="V8:V10" si="14">M8*U8</f>
        <v>3320.7750000000001</v>
      </c>
      <c r="W8" s="15">
        <v>0.496</v>
      </c>
      <c r="X8" s="24">
        <f t="shared" ref="X8:X10" si="15">M8*W8</f>
        <v>7320.4639999999999</v>
      </c>
      <c r="Y8" s="15">
        <v>0.44</v>
      </c>
      <c r="Z8" s="24">
        <f t="shared" ref="Z8:Z10" si="16">Y8*M8</f>
        <v>6493.96</v>
      </c>
      <c r="AA8" s="145">
        <v>2.5999999999999999E-3</v>
      </c>
      <c r="AB8" s="18">
        <f>M8*AA8</f>
        <v>38.373399999999997</v>
      </c>
      <c r="AC8" s="16">
        <v>2.5799999999999998E-3</v>
      </c>
      <c r="AD8" s="17">
        <f t="shared" ref="AD8:AD10" si="17">M8*AC8</f>
        <v>38.078219999999995</v>
      </c>
      <c r="AE8" s="26">
        <f>IF(M8&gt;0,(AG8+AP8)/M8,0)</f>
        <v>2.682910088759401E-3</v>
      </c>
      <c r="AF8" s="16">
        <v>2.9E-4</v>
      </c>
      <c r="AG8" s="23">
        <f t="shared" ref="AG8:AG10" si="18">AF8*M8</f>
        <v>4.2801099999999996</v>
      </c>
      <c r="AH8" s="114">
        <v>0.2099</v>
      </c>
      <c r="AI8" s="29">
        <f t="shared" ref="AI8:AI10" si="19">AL8*(1-AM8)*AH8</f>
        <v>33.573505000000004</v>
      </c>
      <c r="AJ8" s="27">
        <f t="shared" ref="AJ8:AJ10" si="20">IF(AND(AH8&gt;0,AF8&gt;0,AC8&gt;0),((AC8-AF8)*AH8)/((AH8-AF8)*AC8),0)</f>
        <v>0.88882490886544929</v>
      </c>
      <c r="AK8" s="59">
        <f t="shared" si="6"/>
        <v>0.8930813947371975</v>
      </c>
      <c r="AL8" s="11">
        <v>175</v>
      </c>
      <c r="AM8" s="13">
        <v>8.5999999999999993E-2</v>
      </c>
      <c r="AN8" s="14">
        <v>0.2208</v>
      </c>
      <c r="AO8" s="130">
        <v>0.21820000000000001</v>
      </c>
      <c r="AP8" s="29">
        <f>AL8*(1-AM8)*AN8</f>
        <v>35.316960000000002</v>
      </c>
      <c r="AQ8" s="131">
        <f t="shared" ref="AQ8:AQ42" si="21">AL8*(1-AM8)*AO8</f>
        <v>34.901090000000003</v>
      </c>
      <c r="AR8" s="18">
        <v>1.58</v>
      </c>
      <c r="AS8" s="18">
        <v>594.16</v>
      </c>
      <c r="AT8" s="98" t="e">
        <f>AT6+AL8-AS8</f>
        <v>#REF!</v>
      </c>
      <c r="AU8" s="99"/>
      <c r="AV8" s="11"/>
      <c r="AW8" s="30"/>
      <c r="AX8" s="19"/>
      <c r="AY8" s="19"/>
      <c r="AZ8" s="19"/>
      <c r="BA8" s="19"/>
    </row>
    <row r="9" spans="1:53" x14ac:dyDescent="0.2">
      <c r="A9" s="184"/>
      <c r="B9" s="32">
        <v>2</v>
      </c>
      <c r="C9" s="10" t="s">
        <v>49</v>
      </c>
      <c r="D9" s="33">
        <v>23000</v>
      </c>
      <c r="E9" s="33">
        <v>7</v>
      </c>
      <c r="F9" s="33">
        <v>18893</v>
      </c>
      <c r="G9" s="34">
        <v>0.8</v>
      </c>
      <c r="H9" s="34">
        <v>5.5</v>
      </c>
      <c r="I9" s="33">
        <v>17979</v>
      </c>
      <c r="J9" s="34">
        <v>2.6</v>
      </c>
      <c r="K9" s="33">
        <v>15587</v>
      </c>
      <c r="L9" s="35">
        <v>7.0000000000000007E-2</v>
      </c>
      <c r="M9" s="36">
        <f>ROUND(K9*(1-L9),0)</f>
        <v>14496</v>
      </c>
      <c r="N9" s="37">
        <v>0.64300000000000002</v>
      </c>
      <c r="O9" s="24">
        <f t="shared" si="11"/>
        <v>9320.9279999999999</v>
      </c>
      <c r="P9" s="35">
        <v>0.31900000000000001</v>
      </c>
      <c r="Q9" s="24">
        <f t="shared" si="12"/>
        <v>4624.2240000000002</v>
      </c>
      <c r="R9" s="38">
        <v>3.7999999999999999E-2</v>
      </c>
      <c r="S9" s="134">
        <v>0.24329999999999999</v>
      </c>
      <c r="T9" s="24">
        <f t="shared" si="13"/>
        <v>550.84799999999996</v>
      </c>
      <c r="U9" s="27">
        <v>0.24199999999999999</v>
      </c>
      <c r="V9" s="24">
        <f t="shared" si="14"/>
        <v>3508.0319999999997</v>
      </c>
      <c r="W9" s="38">
        <v>0.48</v>
      </c>
      <c r="X9" s="24">
        <f t="shared" si="15"/>
        <v>6958.08</v>
      </c>
      <c r="Y9" s="38">
        <v>0.46</v>
      </c>
      <c r="Z9" s="24">
        <f t="shared" si="16"/>
        <v>6668.16</v>
      </c>
      <c r="AA9" s="146">
        <v>2.5200000000000001E-3</v>
      </c>
      <c r="AB9" s="18">
        <f t="shared" ref="AB9:AB10" si="22">M9*AA9</f>
        <v>36.529920000000004</v>
      </c>
      <c r="AC9" s="39">
        <v>2.6800000000000001E-3</v>
      </c>
      <c r="AD9" s="17">
        <f t="shared" si="17"/>
        <v>38.84928</v>
      </c>
      <c r="AE9" s="26">
        <f>IF(M9&gt;0,(AG9+AP9)/M9,0)</f>
        <v>2.5994567466887421E-3</v>
      </c>
      <c r="AF9" s="39">
        <v>3.1E-4</v>
      </c>
      <c r="AG9" s="36">
        <f t="shared" si="18"/>
        <v>4.49376</v>
      </c>
      <c r="AH9" s="27">
        <v>0.21260000000000001</v>
      </c>
      <c r="AI9" s="40">
        <f t="shared" si="19"/>
        <v>32.291814000000002</v>
      </c>
      <c r="AJ9" s="27">
        <f t="shared" si="20"/>
        <v>0.88561971338840229</v>
      </c>
      <c r="AK9" s="28">
        <f t="shared" si="6"/>
        <v>0.88199565701165616</v>
      </c>
      <c r="AL9" s="33">
        <v>166</v>
      </c>
      <c r="AM9" s="35">
        <v>8.5000000000000006E-2</v>
      </c>
      <c r="AN9" s="37">
        <v>0.2185</v>
      </c>
      <c r="AO9" s="132">
        <v>0.21690000000000001</v>
      </c>
      <c r="AP9" s="40">
        <f>AL9*(1-AM9)*AN9</f>
        <v>33.187965000000005</v>
      </c>
      <c r="AQ9" s="133">
        <f t="shared" si="21"/>
        <v>32.944941000000007</v>
      </c>
      <c r="AR9" s="41">
        <v>1.58</v>
      </c>
      <c r="AS9" s="41"/>
      <c r="AT9" s="110" t="e">
        <f>AT8+AL9-AS9</f>
        <v>#REF!</v>
      </c>
      <c r="AU9" s="101"/>
      <c r="AV9" s="42"/>
      <c r="AW9" s="43"/>
      <c r="AX9" s="44"/>
      <c r="AY9" s="44"/>
      <c r="AZ9" s="44"/>
      <c r="BA9" s="44"/>
    </row>
    <row r="10" spans="1:53" x14ac:dyDescent="0.2">
      <c r="A10" s="184"/>
      <c r="B10" s="32">
        <v>3</v>
      </c>
      <c r="C10" s="180" t="s">
        <v>63</v>
      </c>
      <c r="D10" s="42">
        <v>19820</v>
      </c>
      <c r="E10" s="42">
        <v>1</v>
      </c>
      <c r="F10" s="42">
        <v>19007</v>
      </c>
      <c r="G10" s="36">
        <v>0.7</v>
      </c>
      <c r="H10" s="36">
        <v>6.3</v>
      </c>
      <c r="I10" s="42">
        <v>19279</v>
      </c>
      <c r="J10" s="36">
        <v>1.4</v>
      </c>
      <c r="K10" s="42">
        <v>15798</v>
      </c>
      <c r="L10" s="38">
        <v>6.8000000000000005E-2</v>
      </c>
      <c r="M10" s="36">
        <f>ROUND(K10*(1-L10),0)</f>
        <v>14724</v>
      </c>
      <c r="N10" s="27">
        <v>0.65200000000000002</v>
      </c>
      <c r="O10" s="24">
        <f t="shared" si="11"/>
        <v>9600.0480000000007</v>
      </c>
      <c r="P10" s="38">
        <v>0.27300000000000002</v>
      </c>
      <c r="Q10" s="24">
        <f t="shared" si="12"/>
        <v>4019.6520000000005</v>
      </c>
      <c r="R10" s="38">
        <v>7.4999999999999997E-2</v>
      </c>
      <c r="S10" s="134">
        <v>0.2228</v>
      </c>
      <c r="T10" s="24">
        <f t="shared" si="13"/>
        <v>1104.3</v>
      </c>
      <c r="U10" s="27">
        <v>0.23400000000000001</v>
      </c>
      <c r="V10" s="24">
        <f t="shared" si="14"/>
        <v>3445.4160000000002</v>
      </c>
      <c r="W10" s="38">
        <v>0.49399999999999999</v>
      </c>
      <c r="X10" s="24">
        <f t="shared" si="15"/>
        <v>7273.6559999999999</v>
      </c>
      <c r="Y10" s="38">
        <v>0.44</v>
      </c>
      <c r="Z10" s="24">
        <f t="shared" si="16"/>
        <v>6478.56</v>
      </c>
      <c r="AA10" s="147">
        <v>2.5500000000000002E-3</v>
      </c>
      <c r="AB10" s="148">
        <f t="shared" si="22"/>
        <v>37.546200000000006</v>
      </c>
      <c r="AC10" s="46">
        <v>2.64E-3</v>
      </c>
      <c r="AD10" s="17">
        <f t="shared" si="17"/>
        <v>38.871360000000003</v>
      </c>
      <c r="AE10" s="26">
        <f>IF(M10&gt;0,(AG10+AP10)/M10,0)</f>
        <v>2.9033752648736752E-3</v>
      </c>
      <c r="AF10" s="46">
        <v>2.9E-4</v>
      </c>
      <c r="AG10" s="36">
        <f t="shared" si="18"/>
        <v>4.2699600000000002</v>
      </c>
      <c r="AH10" s="27">
        <v>0.21290000000000001</v>
      </c>
      <c r="AI10" s="40">
        <f t="shared" si="19"/>
        <v>37.874484199999998</v>
      </c>
      <c r="AJ10" s="27">
        <f t="shared" si="20"/>
        <v>0.89136568165071051</v>
      </c>
      <c r="AK10" s="28">
        <f t="shared" si="6"/>
        <v>0.90132468660664311</v>
      </c>
      <c r="AL10" s="42">
        <v>194</v>
      </c>
      <c r="AM10" s="38">
        <v>8.3000000000000004E-2</v>
      </c>
      <c r="AN10" s="27">
        <v>0.21629999999999999</v>
      </c>
      <c r="AO10" s="134">
        <v>0.20419999999999999</v>
      </c>
      <c r="AP10" s="40">
        <f>AL10*(1-AM10)*AN10</f>
        <v>38.479337399999999</v>
      </c>
      <c r="AQ10" s="135">
        <f t="shared" si="21"/>
        <v>36.326771600000001</v>
      </c>
      <c r="AR10" s="17">
        <v>1.58</v>
      </c>
      <c r="AS10" s="17"/>
      <c r="AT10" s="110" t="e">
        <f>AT9+AL10-AS10</f>
        <v>#REF!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46720</v>
      </c>
      <c r="E11" s="50"/>
      <c r="F11" s="50">
        <f t="shared" ref="F11" si="24">SUM(F8:F10)</f>
        <v>49816</v>
      </c>
      <c r="G11" s="51"/>
      <c r="H11" s="51"/>
      <c r="I11" s="50">
        <f t="shared" ref="I11:K11" si="25">SUM(I8:I10)</f>
        <v>48880</v>
      </c>
      <c r="J11" s="51"/>
      <c r="K11" s="50">
        <f t="shared" si="25"/>
        <v>47204</v>
      </c>
      <c r="L11" s="20">
        <f t="shared" ref="L11" si="26">IF(K11&gt;0,(K8*L8+K9*L9+K10*L10)/K11,0)</f>
        <v>6.8325290229641567E-2</v>
      </c>
      <c r="M11" s="51">
        <f t="shared" ref="M11" si="27">M8+M9+M10</f>
        <v>43979</v>
      </c>
      <c r="N11" s="52">
        <f t="shared" ref="N11" si="28">IF(M11&gt;0,O11/M11,0)</f>
        <v>0.63795895768434929</v>
      </c>
      <c r="O11" s="53">
        <f t="shared" ref="O11" si="29">O8+O9+O10</f>
        <v>28056.796999999999</v>
      </c>
      <c r="P11" s="20">
        <f t="shared" ref="P11" si="30">IF(M11&gt;0,Q11/M11,0)</f>
        <v>0.31299595261374746</v>
      </c>
      <c r="Q11" s="53">
        <f t="shared" ref="Q11" si="31">Q8+Q9+Q10</f>
        <v>13765.249</v>
      </c>
      <c r="R11" s="20">
        <f t="shared" ref="R11" si="32">IF(M11&gt;0,T11/M11,0)</f>
        <v>4.9045089701903175E-2</v>
      </c>
      <c r="S11" s="136"/>
      <c r="T11" s="53">
        <f t="shared" ref="T11" si="33">T8+T9+T10</f>
        <v>2156.9539999999997</v>
      </c>
      <c r="U11" s="20">
        <f t="shared" ref="U11" si="34">IF(M11&gt;0,V11/M11,0)</f>
        <v>0.23361656699788536</v>
      </c>
      <c r="V11" s="53">
        <f t="shared" ref="V11" si="35">V8+V9+V10</f>
        <v>10274.223</v>
      </c>
      <c r="W11" s="20">
        <f t="shared" ref="W11" si="36">IF(M11&gt;0,X11/M11,0)</f>
        <v>0.49005661793128541</v>
      </c>
      <c r="X11" s="53">
        <f t="shared" ref="X11" si="37">X8+X9+X10</f>
        <v>21552.2</v>
      </c>
      <c r="Y11" s="20">
        <f t="shared" ref="Y11" si="38">IF(M11&gt;0,Z11/M11,0)</f>
        <v>0.44659223720412017</v>
      </c>
      <c r="Z11" s="53">
        <f t="shared" ref="Z11" si="39">Z8+Z9+Z10</f>
        <v>19640.68</v>
      </c>
      <c r="AA11" s="152">
        <f>IF(M11&gt;0,AB11/M11,0)</f>
        <v>2.5568912435480571E-3</v>
      </c>
      <c r="AB11" s="55">
        <f t="shared" ref="AB11" si="40">SUM(AB8:AB10)</f>
        <v>112.44952000000001</v>
      </c>
      <c r="AC11" s="54">
        <f t="shared" ref="AC11" si="41">IF(M11&gt;0,AD11/M11,0)</f>
        <v>2.6330489551831555E-3</v>
      </c>
      <c r="AD11" s="55">
        <f t="shared" ref="AD11" si="42">SUM(AD8:AD10)</f>
        <v>115.79885999999999</v>
      </c>
      <c r="AE11" s="54">
        <f t="shared" ref="AE11" si="43">IF(M11&gt;0,(AE8*M8+AE9*M9+AE10*M10)/M11,0)</f>
        <v>2.7292137702085084E-3</v>
      </c>
      <c r="AF11" s="54">
        <f t="shared" ref="AF11" si="44">IF(K11&gt;0,(K8*AF8+K9*AF9+K10*AF10)/K11,0)</f>
        <v>2.9660410134734345E-4</v>
      </c>
      <c r="AG11" s="51">
        <f t="shared" ref="AG11" si="45">SUM(AG8:AG10)</f>
        <v>13.04383</v>
      </c>
      <c r="AH11" s="52">
        <f t="shared" ref="AH11" si="46">IF(K11&gt;0,(K8*AH8+K9*AH9+K10*AH10)/K11,0)</f>
        <v>0.21179557876451149</v>
      </c>
      <c r="AI11" s="57">
        <f t="shared" ref="AI11" si="47">SUM(AI8:AI10)</f>
        <v>103.7398032</v>
      </c>
      <c r="AJ11" s="52">
        <f t="shared" ref="AJ11" si="48">IF(AND(AD11&gt;0),((AD8*AJ8+AD9*AJ9+AD10*AJ10)/AD11),0)</f>
        <v>0.8886024866159693</v>
      </c>
      <c r="AK11" s="56">
        <f t="shared" si="6"/>
        <v>0.89253389444857301</v>
      </c>
      <c r="AL11" s="50">
        <f t="shared" ref="AL11" si="49">SUM(AL8:AL10)</f>
        <v>535</v>
      </c>
      <c r="AM11" s="20">
        <f t="shared" ref="AM11" si="50">IF(AL11&gt;0,(AM8*AL8+AM9*AL9+AM10*AL10)/AL11,0)</f>
        <v>8.4601869158878504E-2</v>
      </c>
      <c r="AN11" s="52">
        <f>IF(K11&gt;0,(AN8*K8+AN9*K9+AN10*K10)/K11,0)</f>
        <v>0.2185344907211253</v>
      </c>
      <c r="AO11" s="136">
        <f>IF(K11&gt;0,(AO8*K8+AO9*K9+AO10*K10)/K11,0)</f>
        <v>0.21308528302686217</v>
      </c>
      <c r="AP11" s="57">
        <f t="shared" ref="AP11" si="51">SUM(AP8:AP10)</f>
        <v>106.98426240000001</v>
      </c>
      <c r="AQ11" s="137">
        <f t="shared" ref="AQ11:AQ43" si="52">SUM(AQ8:AQ10)</f>
        <v>104.17280260000001</v>
      </c>
      <c r="AR11" s="55"/>
      <c r="AS11" s="55">
        <f t="shared" ref="AS11" si="53">SUM(AS8:AS10)</f>
        <v>594.16</v>
      </c>
      <c r="AT11" s="102"/>
      <c r="AU11" s="103" t="e">
        <f>AT10</f>
        <v>#REF!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ht="13.5" thickBot="1" x14ac:dyDescent="0.25">
      <c r="A12" s="186">
        <v>3</v>
      </c>
      <c r="B12" s="22">
        <v>1</v>
      </c>
      <c r="C12" s="45" t="s">
        <v>51</v>
      </c>
      <c r="D12" s="11">
        <v>5757</v>
      </c>
      <c r="E12" s="11">
        <v>1</v>
      </c>
      <c r="F12" s="11">
        <v>8402</v>
      </c>
      <c r="G12" s="12">
        <v>0.6</v>
      </c>
      <c r="H12" s="12">
        <v>6.2</v>
      </c>
      <c r="I12" s="11">
        <v>7958</v>
      </c>
      <c r="J12" s="12">
        <v>3.9</v>
      </c>
      <c r="K12" s="11">
        <v>15954</v>
      </c>
      <c r="L12" s="13">
        <v>0.06</v>
      </c>
      <c r="M12" s="23">
        <f>ROUND(K12*(1-L12),0)</f>
        <v>14997</v>
      </c>
      <c r="N12" s="14">
        <v>0.76700000000000002</v>
      </c>
      <c r="O12" s="24">
        <f t="shared" ref="O12:O14" si="55">M12*N12</f>
        <v>11502.699000000001</v>
      </c>
      <c r="P12" s="13">
        <v>0.189</v>
      </c>
      <c r="Q12" s="24">
        <f t="shared" ref="Q12:Q14" si="56">M12*P12</f>
        <v>2834.433</v>
      </c>
      <c r="R12" s="15">
        <v>4.3999999999999997E-2</v>
      </c>
      <c r="S12" s="143">
        <v>0.21959999999999999</v>
      </c>
      <c r="T12" s="24">
        <f t="shared" ref="T12:T14" si="57">M12*R12</f>
        <v>659.86799999999994</v>
      </c>
      <c r="U12" s="25">
        <v>0.218</v>
      </c>
      <c r="V12" s="24">
        <f t="shared" ref="V12:V14" si="58">M12*U12</f>
        <v>3269.346</v>
      </c>
      <c r="W12" s="15">
        <v>0.52700000000000002</v>
      </c>
      <c r="X12" s="24">
        <f t="shared" ref="X12:X14" si="59">M12*W12</f>
        <v>7903.4190000000008</v>
      </c>
      <c r="Y12" s="15">
        <v>0.44</v>
      </c>
      <c r="Z12" s="24">
        <f t="shared" ref="Z12:Z14" si="60">Y12*M12</f>
        <v>6598.68</v>
      </c>
      <c r="AA12" s="145">
        <v>2.6900000000000001E-3</v>
      </c>
      <c r="AB12" s="18">
        <f t="shared" ref="AB12:AB42" si="61">M12*AA12</f>
        <v>40.341930000000005</v>
      </c>
      <c r="AC12" s="16">
        <v>2.5899999999999999E-3</v>
      </c>
      <c r="AD12" s="17">
        <f t="shared" ref="AD12:AD14" si="62">M12*AC12</f>
        <v>38.842230000000001</v>
      </c>
      <c r="AE12" s="26">
        <f>IF(M12&gt;0,(AG12+AP12)/M12,0)</f>
        <v>2.6738768553710738E-3</v>
      </c>
      <c r="AF12" s="16">
        <v>2.7999999999999998E-4</v>
      </c>
      <c r="AG12" s="23">
        <f t="shared" ref="AG12:AG14" si="63">AF12*M12</f>
        <v>4.19916</v>
      </c>
      <c r="AH12" s="114">
        <v>0.21540000000000001</v>
      </c>
      <c r="AI12" s="29">
        <f t="shared" ref="AI12:AI14" si="64">AL12*(1-AM12)*AH12</f>
        <v>33.739394400000002</v>
      </c>
      <c r="AJ12" s="27">
        <f t="shared" ref="AJ12:AJ14" si="65">IF(AND(AH12&gt;0,AF12&gt;0,AC12&gt;0),((AC12-AF12)*AH12)/((AH12-AF12)*AC12),0)</f>
        <v>0.89305277758234247</v>
      </c>
      <c r="AK12" s="59">
        <f t="shared" si="6"/>
        <v>0.89637818751925646</v>
      </c>
      <c r="AL12" s="11">
        <v>171</v>
      </c>
      <c r="AM12" s="13">
        <v>8.4000000000000005E-2</v>
      </c>
      <c r="AN12" s="14">
        <v>0.22919999999999999</v>
      </c>
      <c r="AO12" s="130">
        <v>0.22090000000000001</v>
      </c>
      <c r="AP12" s="29">
        <f>AL12*(1-AM12)*AN12</f>
        <v>35.900971199999994</v>
      </c>
      <c r="AQ12" s="131">
        <f t="shared" ref="AQ12" si="66">AL12*(1-AM12)*AO12</f>
        <v>34.600892399999999</v>
      </c>
      <c r="AR12" s="18">
        <v>1.58</v>
      </c>
      <c r="AS12" s="18"/>
      <c r="AT12" s="98" t="e">
        <f>AT10+AL12-AS12</f>
        <v>#REF!</v>
      </c>
      <c r="AU12" s="99"/>
      <c r="AV12" s="11"/>
      <c r="AW12" s="30"/>
      <c r="AX12" s="19"/>
      <c r="AY12" s="19"/>
      <c r="AZ12" s="19"/>
      <c r="BA12" s="19"/>
    </row>
    <row r="13" spans="1:53" x14ac:dyDescent="0.2">
      <c r="A13" s="184"/>
      <c r="B13" s="32">
        <v>2</v>
      </c>
      <c r="C13" s="10" t="s">
        <v>49</v>
      </c>
      <c r="D13" s="33">
        <v>20000</v>
      </c>
      <c r="E13" s="33">
        <v>4</v>
      </c>
      <c r="F13" s="33">
        <v>17889</v>
      </c>
      <c r="G13" s="34">
        <v>1.1000000000000001</v>
      </c>
      <c r="H13" s="34">
        <v>5.7</v>
      </c>
      <c r="I13" s="33">
        <v>16838</v>
      </c>
      <c r="J13" s="34">
        <v>3.8</v>
      </c>
      <c r="K13" s="33">
        <v>15944</v>
      </c>
      <c r="L13" s="35">
        <v>6.3E-2</v>
      </c>
      <c r="M13" s="36">
        <f>ROUND(K13*(1-L13),0)</f>
        <v>14940</v>
      </c>
      <c r="N13" s="37">
        <v>0.67800000000000005</v>
      </c>
      <c r="O13" s="24">
        <f t="shared" si="55"/>
        <v>10129.320000000002</v>
      </c>
      <c r="P13" s="35">
        <v>0.26200000000000001</v>
      </c>
      <c r="Q13" s="24">
        <f t="shared" si="56"/>
        <v>3914.28</v>
      </c>
      <c r="R13" s="38">
        <v>0.06</v>
      </c>
      <c r="S13" s="134">
        <v>0.21909999999999999</v>
      </c>
      <c r="T13" s="24">
        <f t="shared" si="57"/>
        <v>896.4</v>
      </c>
      <c r="U13" s="27">
        <v>0.22900000000000001</v>
      </c>
      <c r="V13" s="24">
        <f t="shared" si="58"/>
        <v>3421.26</v>
      </c>
      <c r="W13" s="38">
        <v>0.51100000000000001</v>
      </c>
      <c r="X13" s="24">
        <f t="shared" si="59"/>
        <v>7634.34</v>
      </c>
      <c r="Y13" s="38">
        <v>0.42</v>
      </c>
      <c r="Z13" s="24">
        <f t="shared" si="60"/>
        <v>6274.8</v>
      </c>
      <c r="AA13" s="146">
        <v>2.5999999999999999E-3</v>
      </c>
      <c r="AB13" s="18">
        <f t="shared" si="61"/>
        <v>38.844000000000001</v>
      </c>
      <c r="AC13" s="39">
        <v>2.4299999999999999E-3</v>
      </c>
      <c r="AD13" s="17">
        <f t="shared" si="62"/>
        <v>36.304200000000002</v>
      </c>
      <c r="AE13" s="26">
        <f>IF(M13&gt;0,(AG13+AP13)/M13,0)</f>
        <v>2.7919216064257032E-3</v>
      </c>
      <c r="AF13" s="39">
        <v>2.7999999999999998E-4</v>
      </c>
      <c r="AG13" s="36">
        <f t="shared" si="63"/>
        <v>4.1831999999999994</v>
      </c>
      <c r="AH13" s="27">
        <v>0.2117</v>
      </c>
      <c r="AI13" s="40">
        <f t="shared" si="64"/>
        <v>35.2158716</v>
      </c>
      <c r="AJ13" s="27">
        <f t="shared" si="65"/>
        <v>0.88594543733866205</v>
      </c>
      <c r="AK13" s="28">
        <f t="shared" si="6"/>
        <v>0.9008287009377467</v>
      </c>
      <c r="AL13" s="33">
        <v>182</v>
      </c>
      <c r="AM13" s="35">
        <v>8.5999999999999993E-2</v>
      </c>
      <c r="AN13" s="37">
        <v>0.22559999999999999</v>
      </c>
      <c r="AO13" s="132">
        <v>0.21640000000000001</v>
      </c>
      <c r="AP13" s="40">
        <f>AL13*(1-AM13)*AN13</f>
        <v>37.528108800000005</v>
      </c>
      <c r="AQ13" s="133">
        <f t="shared" si="21"/>
        <v>35.997707200000008</v>
      </c>
      <c r="AR13" s="41">
        <v>1.58</v>
      </c>
      <c r="AS13" s="41"/>
      <c r="AT13" s="110" t="e">
        <f>AT12+AL13-AS13</f>
        <v>#REF!</v>
      </c>
      <c r="AU13" s="101"/>
      <c r="AV13" s="42"/>
      <c r="AW13" s="43"/>
      <c r="AX13" s="44"/>
      <c r="AY13" s="44"/>
      <c r="AZ13" s="44"/>
      <c r="BA13" s="44"/>
    </row>
    <row r="14" spans="1:53" x14ac:dyDescent="0.2">
      <c r="A14" s="184"/>
      <c r="B14" s="32">
        <v>3</v>
      </c>
      <c r="C14" s="10" t="s">
        <v>50</v>
      </c>
      <c r="D14" s="42">
        <v>21473</v>
      </c>
      <c r="E14" s="42">
        <v>0</v>
      </c>
      <c r="F14" s="42">
        <v>18193</v>
      </c>
      <c r="G14" s="36">
        <v>0.4</v>
      </c>
      <c r="H14" s="36">
        <v>6</v>
      </c>
      <c r="I14" s="42">
        <v>18737</v>
      </c>
      <c r="J14" s="36">
        <v>1.9</v>
      </c>
      <c r="K14" s="42">
        <v>15765</v>
      </c>
      <c r="L14" s="38">
        <v>6.4000000000000001E-2</v>
      </c>
      <c r="M14" s="36">
        <f>ROUND(K14*(1-L14),0)</f>
        <v>14756</v>
      </c>
      <c r="N14" s="27">
        <v>0.67300000000000004</v>
      </c>
      <c r="O14" s="24">
        <f t="shared" si="55"/>
        <v>9930.7880000000005</v>
      </c>
      <c r="P14" s="38">
        <v>0.28999999999999998</v>
      </c>
      <c r="Q14" s="24">
        <f t="shared" si="56"/>
        <v>4279.24</v>
      </c>
      <c r="R14" s="38">
        <v>3.6999999999999998E-2</v>
      </c>
      <c r="S14" s="134">
        <v>0.22550000000000001</v>
      </c>
      <c r="T14" s="24">
        <f t="shared" si="57"/>
        <v>545.97199999999998</v>
      </c>
      <c r="U14" s="27">
        <v>0.24099999999999999</v>
      </c>
      <c r="V14" s="24">
        <f t="shared" si="58"/>
        <v>3556.1959999999999</v>
      </c>
      <c r="W14" s="38">
        <v>0.49099999999999999</v>
      </c>
      <c r="X14" s="24">
        <f t="shared" si="59"/>
        <v>7245.1959999999999</v>
      </c>
      <c r="Y14" s="38">
        <v>0.43</v>
      </c>
      <c r="Z14" s="24">
        <f t="shared" si="60"/>
        <v>6345.08</v>
      </c>
      <c r="AA14" s="147">
        <v>2.4499999999999999E-3</v>
      </c>
      <c r="AB14" s="148">
        <f t="shared" si="61"/>
        <v>36.152200000000001</v>
      </c>
      <c r="AC14" s="46">
        <v>2.32E-3</v>
      </c>
      <c r="AD14" s="17">
        <f t="shared" si="62"/>
        <v>34.233919999999998</v>
      </c>
      <c r="AE14" s="26">
        <f>IF(M14&gt;0,(AG14+AP14)/M14,0)</f>
        <v>2.7370020330712932E-3</v>
      </c>
      <c r="AF14" s="46">
        <v>2.7E-4</v>
      </c>
      <c r="AG14" s="36">
        <f t="shared" si="63"/>
        <v>3.9841199999999999</v>
      </c>
      <c r="AH14" s="27">
        <v>0.2167</v>
      </c>
      <c r="AI14" s="40">
        <f t="shared" si="64"/>
        <v>35.614211600000004</v>
      </c>
      <c r="AJ14" s="27">
        <f t="shared" si="65"/>
        <v>0.8847230210612016</v>
      </c>
      <c r="AK14" s="28">
        <f t="shared" si="6"/>
        <v>0.90245197268601807</v>
      </c>
      <c r="AL14" s="42">
        <v>181</v>
      </c>
      <c r="AM14" s="38">
        <v>9.1999999999999998E-2</v>
      </c>
      <c r="AN14" s="27">
        <v>0.2215</v>
      </c>
      <c r="AO14" s="134">
        <v>0.2167</v>
      </c>
      <c r="AP14" s="40">
        <f>AL14*(1-AM14)*AN14</f>
        <v>36.403082000000005</v>
      </c>
      <c r="AQ14" s="135">
        <f t="shared" si="21"/>
        <v>35.614211600000004</v>
      </c>
      <c r="AR14" s="17">
        <v>1.58</v>
      </c>
      <c r="AS14" s="17"/>
      <c r="AT14" s="110" t="e">
        <f>AT13+AL14-AS14</f>
        <v>#REF!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47230</v>
      </c>
      <c r="E15" s="50"/>
      <c r="F15" s="50">
        <f t="shared" ref="F15" si="68">SUM(F12:F14)</f>
        <v>44484</v>
      </c>
      <c r="G15" s="51"/>
      <c r="H15" s="51"/>
      <c r="I15" s="50">
        <f t="shared" ref="I15:K15" si="69">SUM(I12:I14)</f>
        <v>43533</v>
      </c>
      <c r="J15" s="51"/>
      <c r="K15" s="50">
        <f t="shared" si="69"/>
        <v>47663</v>
      </c>
      <c r="L15" s="20">
        <f t="shared" ref="L15" si="70">IF(K15&gt;0,(K12*L12+K13*L13+K14*L14)/K15,0)</f>
        <v>6.2326584562448863E-2</v>
      </c>
      <c r="M15" s="51">
        <f t="shared" ref="M15" si="71">M12+M13+M14</f>
        <v>44693</v>
      </c>
      <c r="N15" s="52">
        <f t="shared" ref="N15" si="72">IF(M15&gt;0,O15/M15,0)</f>
        <v>0.70621365761976151</v>
      </c>
      <c r="O15" s="53">
        <f t="shared" ref="O15" si="73">O12+O13+O14</f>
        <v>31562.807000000001</v>
      </c>
      <c r="P15" s="20">
        <f t="shared" ref="P15" si="74">IF(M15&gt;0,Q15/M15,0)</f>
        <v>0.24674899872463249</v>
      </c>
      <c r="Q15" s="53">
        <f t="shared" ref="Q15" si="75">Q12+Q13+Q14</f>
        <v>11027.953</v>
      </c>
      <c r="R15" s="20">
        <f t="shared" ref="R15" si="76">IF(M15&gt;0,T15/M15,0)</f>
        <v>4.7037343655606016E-2</v>
      </c>
      <c r="S15" s="136"/>
      <c r="T15" s="53">
        <f t="shared" ref="T15" si="77">T12+T13+T14</f>
        <v>2102.2399999999998</v>
      </c>
      <c r="U15" s="20">
        <f t="shared" ref="U15" si="78">IF(M15&gt;0,V15/M15,0)</f>
        <v>0.22927084778376927</v>
      </c>
      <c r="V15" s="53">
        <f t="shared" ref="V15" si="79">V12+V13+V14</f>
        <v>10246.802</v>
      </c>
      <c r="W15" s="20">
        <f t="shared" ref="W15" si="80">IF(M15&gt;0,X15/M15,0)</f>
        <v>0.5097656232519634</v>
      </c>
      <c r="X15" s="53">
        <f t="shared" ref="X15" si="81">X12+X13+X14</f>
        <v>22782.955000000002</v>
      </c>
      <c r="Y15" s="20">
        <f t="shared" ref="Y15" si="82">IF(M15&gt;0,Z15/M15,0)</f>
        <v>0.43001275367507208</v>
      </c>
      <c r="Z15" s="53">
        <f t="shared" ref="Z15" si="83">Z12+Z13+Z14</f>
        <v>19218.559999999998</v>
      </c>
      <c r="AA15" s="152">
        <f>IF(M15&gt;0,AB15/M15,0)</f>
        <v>2.5806754972814536E-3</v>
      </c>
      <c r="AB15" s="55">
        <f t="shared" ref="AB15" si="84">SUM(AB12:AB14)</f>
        <v>115.33813000000001</v>
      </c>
      <c r="AC15" s="54">
        <f t="shared" ref="AC15" si="85">IF(M15&gt;0,AD15/M15,0)</f>
        <v>2.4473709529456516E-3</v>
      </c>
      <c r="AD15" s="55">
        <f t="shared" ref="AD15" si="86">SUM(AD12:AD14)</f>
        <v>109.38035000000001</v>
      </c>
      <c r="AE15" s="54">
        <f t="shared" ref="AE15" si="87">IF(M15&gt;0,(AE12*M12+AE13*M13+AE14*M14)/M15,0)</f>
        <v>2.7341785514510102E-3</v>
      </c>
      <c r="AF15" s="54">
        <f t="shared" ref="AF15" si="88">IF(K15&gt;0,(K12*AF12+K13*AF13+K14*AF14)/K15,0)</f>
        <v>2.7669240291211208E-4</v>
      </c>
      <c r="AG15" s="51">
        <f t="shared" ref="AG15" si="89">SUM(AG12:AG14)</f>
        <v>12.366479999999999</v>
      </c>
      <c r="AH15" s="52">
        <f t="shared" ref="AH15" si="90">IF(K15&gt;0,(K12*AH12+K13*AH13+K14*AH14)/K15,0)</f>
        <v>0.21459228122442986</v>
      </c>
      <c r="AI15" s="57">
        <f t="shared" ref="AI15" si="91">SUM(AI12:AI14)</f>
        <v>104.5694776</v>
      </c>
      <c r="AJ15" s="52">
        <f t="shared" ref="AJ15" si="92">IF(AND(AD15&gt;0),((AD12*AJ12+AD13*AJ13+AD14*AJ14)/AD15),0)</f>
        <v>0.88808674373770002</v>
      </c>
      <c r="AK15" s="56">
        <f t="shared" si="6"/>
        <v>0.89990681659852723</v>
      </c>
      <c r="AL15" s="50">
        <f t="shared" ref="AL15" si="93">SUM(AL12:AL14)</f>
        <v>534</v>
      </c>
      <c r="AM15" s="20">
        <f t="shared" ref="AM15" si="94">IF(AL15&gt;0,(AM12*AL12+AM13*AL13+AM14*AL14)/AL15,0)</f>
        <v>8.7393258426966297E-2</v>
      </c>
      <c r="AN15" s="52">
        <f>IF(K15&gt;0,(AN12*K12+AN13*K13+AN14*K14)/K15,0)</f>
        <v>0.22544889536957388</v>
      </c>
      <c r="AO15" s="136">
        <f>IF(K15&gt;0,(AO12*K12+AO13*K13+AO14*K14)/K15,0)</f>
        <v>0.21800549063214655</v>
      </c>
      <c r="AP15" s="57">
        <f t="shared" ref="AP15" si="95">SUM(AP12:AP14)</f>
        <v>109.83216200000001</v>
      </c>
      <c r="AQ15" s="137">
        <f t="shared" si="52"/>
        <v>106.2128112</v>
      </c>
      <c r="AR15" s="55"/>
      <c r="AS15" s="55">
        <f t="shared" ref="AS15" si="96">SUM(AS12:AS14)</f>
        <v>0</v>
      </c>
      <c r="AT15" s="102"/>
      <c r="AU15" s="103" t="e">
        <f>AT14</f>
        <v>#REF!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ht="13.5" thickBot="1" x14ac:dyDescent="0.25">
      <c r="A16" s="186">
        <v>4</v>
      </c>
      <c r="B16" s="22">
        <v>1</v>
      </c>
      <c r="C16" s="10" t="s">
        <v>51</v>
      </c>
      <c r="D16" s="11">
        <v>3855</v>
      </c>
      <c r="E16" s="11">
        <v>0</v>
      </c>
      <c r="F16" s="11">
        <v>8785</v>
      </c>
      <c r="G16" s="12">
        <v>0.4</v>
      </c>
      <c r="H16" s="12">
        <v>5.6</v>
      </c>
      <c r="I16" s="11">
        <v>8959</v>
      </c>
      <c r="J16" s="12">
        <v>4.7</v>
      </c>
      <c r="K16" s="11">
        <v>15752</v>
      </c>
      <c r="L16" s="13">
        <v>6.3E-2</v>
      </c>
      <c r="M16" s="23">
        <f>ROUND(K16*(1-L16),0)</f>
        <v>14760</v>
      </c>
      <c r="N16" s="14">
        <v>0.77</v>
      </c>
      <c r="O16" s="24">
        <f t="shared" ref="O16:O18" si="98">M16*N16</f>
        <v>11365.2</v>
      </c>
      <c r="P16" s="13">
        <v>0.19900000000000001</v>
      </c>
      <c r="Q16" s="24">
        <f t="shared" ref="Q16:Q18" si="99">M16*P16</f>
        <v>2937.2400000000002</v>
      </c>
      <c r="R16" s="15">
        <v>3.1E-2</v>
      </c>
      <c r="S16" s="143">
        <v>0.21690000000000001</v>
      </c>
      <c r="T16" s="24">
        <f t="shared" ref="T16:T18" si="100">M16*R16</f>
        <v>457.56</v>
      </c>
      <c r="U16" s="25">
        <v>0.23599999999999999</v>
      </c>
      <c r="V16" s="24">
        <f t="shared" ref="V16:V18" si="101">M16*U16</f>
        <v>3483.3599999999997</v>
      </c>
      <c r="W16" s="15">
        <v>0.497</v>
      </c>
      <c r="X16" s="24">
        <f t="shared" ref="X16:X18" si="102">M16*W16</f>
        <v>7335.72</v>
      </c>
      <c r="Y16" s="15">
        <v>0.43</v>
      </c>
      <c r="Z16" s="24">
        <f t="shared" ref="Z16:Z18" si="103">Y16*M16</f>
        <v>6346.8</v>
      </c>
      <c r="AA16" s="145">
        <v>2.5100000000000001E-3</v>
      </c>
      <c r="AB16" s="18">
        <f t="shared" ref="AB16" si="104">M16*AA16</f>
        <v>37.047600000000003</v>
      </c>
      <c r="AC16" s="16">
        <v>2.3E-3</v>
      </c>
      <c r="AD16" s="17">
        <f t="shared" ref="AD16:AD18" si="105">M16*AC16</f>
        <v>33.948</v>
      </c>
      <c r="AE16" s="26">
        <f>IF(M16&gt;0,(AG16+AP16)/M16,0)</f>
        <v>2.6764688685636849E-3</v>
      </c>
      <c r="AF16" s="16">
        <v>2.7E-4</v>
      </c>
      <c r="AG16" s="23">
        <f t="shared" ref="AG16:AG18" si="106">AF16*M16</f>
        <v>3.9851999999999999</v>
      </c>
      <c r="AH16" s="114">
        <v>0.218</v>
      </c>
      <c r="AI16" s="29">
        <f t="shared" ref="AI16:AI18" si="107">AL16*(1-AM16)*AH16</f>
        <v>33.020241999999996</v>
      </c>
      <c r="AJ16" s="27">
        <f t="shared" ref="AJ16:AJ18" si="108">IF(AND(AH16&gt;0,AF16&gt;0,AC16&gt;0),((AC16-AF16)*AH16)/((AH16-AF16)*AC16),0)</f>
        <v>0.88370319042931111</v>
      </c>
      <c r="AK16" s="59">
        <f t="shared" si="6"/>
        <v>0.90015724268629371</v>
      </c>
      <c r="AL16" s="11">
        <v>167</v>
      </c>
      <c r="AM16" s="13">
        <v>9.2999999999999999E-2</v>
      </c>
      <c r="AN16" s="14">
        <v>0.23449999999999999</v>
      </c>
      <c r="AO16" s="130">
        <v>0.22120000000000001</v>
      </c>
      <c r="AP16" s="29">
        <f>AL16*(1-AM16)*AN16</f>
        <v>35.519480499999993</v>
      </c>
      <c r="AQ16" s="131">
        <f t="shared" ref="AQ16" si="109">AL16*(1-AM16)*AO16</f>
        <v>33.504942800000002</v>
      </c>
      <c r="AR16" s="18">
        <v>1.58</v>
      </c>
      <c r="AS16" s="18"/>
      <c r="AT16" s="98" t="e">
        <f>AT14+AL16-AS16</f>
        <v>#REF!</v>
      </c>
      <c r="AU16" s="99"/>
      <c r="AV16" s="11"/>
      <c r="AW16" s="30"/>
      <c r="AX16" s="19"/>
      <c r="AY16" s="19"/>
      <c r="AZ16" s="19"/>
      <c r="BA16" s="19"/>
    </row>
    <row r="17" spans="1:53" x14ac:dyDescent="0.2">
      <c r="A17" s="184"/>
      <c r="B17" s="32">
        <v>2</v>
      </c>
      <c r="C17" s="10" t="s">
        <v>49</v>
      </c>
      <c r="D17" s="33">
        <v>20400</v>
      </c>
      <c r="E17" s="33">
        <v>4</v>
      </c>
      <c r="F17" s="33">
        <v>19985</v>
      </c>
      <c r="G17" s="34">
        <v>0.9</v>
      </c>
      <c r="H17" s="34">
        <v>7.2</v>
      </c>
      <c r="I17" s="33">
        <v>18750</v>
      </c>
      <c r="J17" s="34">
        <v>2.9</v>
      </c>
      <c r="K17" s="33">
        <v>16145</v>
      </c>
      <c r="L17" s="35">
        <v>6.2E-2</v>
      </c>
      <c r="M17" s="36">
        <f>ROUND(K17*(1-L17),0)</f>
        <v>15144</v>
      </c>
      <c r="N17" s="37">
        <v>0.76100000000000001</v>
      </c>
      <c r="O17" s="24">
        <f t="shared" si="98"/>
        <v>11524.584000000001</v>
      </c>
      <c r="P17" s="35">
        <v>0.17899999999999999</v>
      </c>
      <c r="Q17" s="24">
        <f t="shared" si="99"/>
        <v>2710.7759999999998</v>
      </c>
      <c r="R17" s="38">
        <v>0.06</v>
      </c>
      <c r="S17" s="134">
        <v>0.22459999999999999</v>
      </c>
      <c r="T17" s="24">
        <f t="shared" si="100"/>
        <v>908.64</v>
      </c>
      <c r="U17" s="27">
        <v>0.222</v>
      </c>
      <c r="V17" s="24">
        <f t="shared" si="101"/>
        <v>3361.9679999999998</v>
      </c>
      <c r="W17" s="38">
        <v>0.52</v>
      </c>
      <c r="X17" s="24">
        <f t="shared" si="102"/>
        <v>7874.88</v>
      </c>
      <c r="Y17" s="38">
        <v>0.44</v>
      </c>
      <c r="Z17" s="24">
        <f t="shared" si="103"/>
        <v>6663.36</v>
      </c>
      <c r="AA17" s="146">
        <v>2.6800000000000001E-3</v>
      </c>
      <c r="AB17" s="18">
        <f t="shared" si="61"/>
        <v>40.585920000000002</v>
      </c>
      <c r="AC17" s="39">
        <v>2.4299999999999999E-3</v>
      </c>
      <c r="AD17" s="17">
        <f t="shared" si="105"/>
        <v>36.79992</v>
      </c>
      <c r="AE17" s="26">
        <f>IF(M17&gt;0,(AG17+AP17)/M17,0)</f>
        <v>2.6983165874273638E-3</v>
      </c>
      <c r="AF17" s="39">
        <v>2.7999999999999998E-4</v>
      </c>
      <c r="AG17" s="36">
        <f t="shared" si="106"/>
        <v>4.2403199999999996</v>
      </c>
      <c r="AH17" s="27">
        <v>0.20880000000000001</v>
      </c>
      <c r="AI17" s="40">
        <f t="shared" si="107"/>
        <v>34.695460799999999</v>
      </c>
      <c r="AJ17" s="27">
        <f t="shared" si="108"/>
        <v>0.88596173384203303</v>
      </c>
      <c r="AK17" s="28">
        <f t="shared" si="6"/>
        <v>0.89737163469567494</v>
      </c>
      <c r="AL17" s="33">
        <v>182</v>
      </c>
      <c r="AM17" s="35">
        <v>8.6999999999999994E-2</v>
      </c>
      <c r="AN17" s="37">
        <v>0.22040000000000001</v>
      </c>
      <c r="AO17" s="132">
        <v>0.20669999999999999</v>
      </c>
      <c r="AP17" s="40">
        <f>AL17*(1-AM17)*AN17</f>
        <v>36.622986400000002</v>
      </c>
      <c r="AQ17" s="133">
        <f t="shared" si="21"/>
        <v>34.346512199999999</v>
      </c>
      <c r="AR17" s="41">
        <v>1.5</v>
      </c>
      <c r="AS17" s="41"/>
      <c r="AT17" s="110" t="e">
        <f>AT16+AL17-AS17</f>
        <v>#REF!</v>
      </c>
      <c r="AU17" s="101"/>
      <c r="AV17" s="42"/>
      <c r="AW17" s="43"/>
      <c r="AX17" s="44"/>
      <c r="AY17" s="44"/>
      <c r="AZ17" s="44"/>
      <c r="BA17" s="44"/>
    </row>
    <row r="18" spans="1:53" x14ac:dyDescent="0.2">
      <c r="A18" s="184"/>
      <c r="B18" s="32">
        <v>3</v>
      </c>
      <c r="C18" s="10" t="s">
        <v>52</v>
      </c>
      <c r="D18" s="42">
        <v>18165</v>
      </c>
      <c r="E18" s="42">
        <v>2</v>
      </c>
      <c r="F18" s="42">
        <v>17423</v>
      </c>
      <c r="G18" s="36">
        <v>0.8</v>
      </c>
      <c r="H18" s="36">
        <v>7.6</v>
      </c>
      <c r="I18" s="42">
        <v>17475</v>
      </c>
      <c r="J18" s="36">
        <v>2.4</v>
      </c>
      <c r="K18" s="42">
        <v>16526</v>
      </c>
      <c r="L18" s="38">
        <v>5.7000000000000002E-2</v>
      </c>
      <c r="M18" s="36">
        <f>ROUND(K18*(1-L18),0)</f>
        <v>15584</v>
      </c>
      <c r="N18" s="27">
        <v>0.72899999999999998</v>
      </c>
      <c r="O18" s="24">
        <f t="shared" si="98"/>
        <v>11360.735999999999</v>
      </c>
      <c r="P18" s="38">
        <v>0.221</v>
      </c>
      <c r="Q18" s="24">
        <f t="shared" si="99"/>
        <v>3444.0639999999999</v>
      </c>
      <c r="R18" s="38">
        <v>0.05</v>
      </c>
      <c r="S18" s="134">
        <v>0.20749999999999999</v>
      </c>
      <c r="T18" s="24">
        <f t="shared" si="100"/>
        <v>779.2</v>
      </c>
      <c r="U18" s="27">
        <v>0.20699999999999999</v>
      </c>
      <c r="V18" s="24">
        <f t="shared" si="101"/>
        <v>3225.8879999999999</v>
      </c>
      <c r="W18" s="38">
        <v>0.51800000000000002</v>
      </c>
      <c r="X18" s="24">
        <f t="shared" si="102"/>
        <v>8072.5120000000006</v>
      </c>
      <c r="Y18" s="38">
        <v>0.43</v>
      </c>
      <c r="Z18" s="24">
        <f t="shared" si="103"/>
        <v>6701.12</v>
      </c>
      <c r="AA18" s="147">
        <v>2.6099999999999999E-3</v>
      </c>
      <c r="AB18" s="148">
        <f t="shared" si="61"/>
        <v>40.674239999999998</v>
      </c>
      <c r="AC18" s="46">
        <v>2.33E-3</v>
      </c>
      <c r="AD18" s="17">
        <f t="shared" si="105"/>
        <v>36.310720000000003</v>
      </c>
      <c r="AE18" s="26">
        <f>IF(M18&gt;0,(AG18+AP18)/M18,0)</f>
        <v>2.7745551527207394E-3</v>
      </c>
      <c r="AF18" s="46">
        <v>2.7999999999999998E-4</v>
      </c>
      <c r="AG18" s="36">
        <f t="shared" si="106"/>
        <v>4.3635199999999994</v>
      </c>
      <c r="AH18" s="27">
        <v>0.21859999999999999</v>
      </c>
      <c r="AI18" s="40">
        <f t="shared" si="107"/>
        <v>39.803781000000001</v>
      </c>
      <c r="AJ18" s="27">
        <f t="shared" si="108"/>
        <v>0.88095672454655682</v>
      </c>
      <c r="AK18" s="28">
        <f t="shared" si="6"/>
        <v>0.90026359512132625</v>
      </c>
      <c r="AL18" s="42">
        <v>199</v>
      </c>
      <c r="AM18" s="38">
        <v>8.5000000000000006E-2</v>
      </c>
      <c r="AN18" s="27">
        <v>0.2135</v>
      </c>
      <c r="AO18" s="134">
        <v>0.19750000000000001</v>
      </c>
      <c r="AP18" s="40">
        <f>AL18*(1-AM18)*AN18</f>
        <v>38.875147500000004</v>
      </c>
      <c r="AQ18" s="135">
        <f t="shared" si="21"/>
        <v>35.9617875</v>
      </c>
      <c r="AR18" s="17">
        <v>1.56</v>
      </c>
      <c r="AS18" s="17"/>
      <c r="AT18" s="110" t="e">
        <f>AT17+AL18-AS18</f>
        <v>#REF!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42420</v>
      </c>
      <c r="E19" s="50"/>
      <c r="F19" s="50">
        <f t="shared" ref="F19" si="111">SUM(F16:F18)</f>
        <v>46193</v>
      </c>
      <c r="G19" s="51"/>
      <c r="H19" s="51"/>
      <c r="I19" s="50">
        <f t="shared" ref="I19:K19" si="112">SUM(I16:I18)</f>
        <v>45184</v>
      </c>
      <c r="J19" s="51"/>
      <c r="K19" s="50">
        <f t="shared" si="112"/>
        <v>48423</v>
      </c>
      <c r="L19" s="20">
        <f t="shared" ref="L19" si="113">IF(K19&gt;0,(K16*L16+K17*L17+K18*L18)/K19,0)</f>
        <v>6.0618879458108746E-2</v>
      </c>
      <c r="M19" s="51">
        <f t="shared" ref="M19" si="114">M16+M17+M18</f>
        <v>45488</v>
      </c>
      <c r="N19" s="52">
        <f t="shared" ref="N19" si="115">IF(M19&gt;0,O19/M19,0)</f>
        <v>0.75295726345409775</v>
      </c>
      <c r="O19" s="53">
        <f t="shared" ref="O19" si="116">O16+O17+O18</f>
        <v>34250.519999999997</v>
      </c>
      <c r="P19" s="20">
        <f t="shared" ref="P19" si="117">IF(M19&gt;0,Q19/M19,0)</f>
        <v>0.19987864931410482</v>
      </c>
      <c r="Q19" s="53">
        <f t="shared" ref="Q19" si="118">Q16+Q17+Q18</f>
        <v>9092.08</v>
      </c>
      <c r="R19" s="20">
        <f t="shared" ref="R19" si="119">IF(M19&gt;0,T19/M19,0)</f>
        <v>4.7164087231797401E-2</v>
      </c>
      <c r="S19" s="136"/>
      <c r="T19" s="53">
        <f t="shared" ref="T19" si="120">T16+T17+T18</f>
        <v>2145.4</v>
      </c>
      <c r="U19" s="20">
        <f t="shared" ref="U19" si="121">IF(M19&gt;0,V19/M19,0)</f>
        <v>0.2214037988040802</v>
      </c>
      <c r="V19" s="53">
        <f t="shared" ref="V19" si="122">V16+V17+V18</f>
        <v>10071.216</v>
      </c>
      <c r="W19" s="20">
        <f t="shared" ref="W19" si="123">IF(M19&gt;0,X19/M19,0)</f>
        <v>0.51185174111853682</v>
      </c>
      <c r="X19" s="53">
        <f t="shared" ref="X19" si="124">X16+X17+X18</f>
        <v>23283.112000000001</v>
      </c>
      <c r="Y19" s="20">
        <f t="shared" ref="Y19" si="125">IF(M19&gt;0,Z19/M19,0)</f>
        <v>0.43332922968695037</v>
      </c>
      <c r="Z19" s="53">
        <f t="shared" ref="Z19" si="126">Z16+Z17+Z18</f>
        <v>19711.28</v>
      </c>
      <c r="AA19" s="152">
        <f>IF(M19&gt;0,AB19/M19,0)</f>
        <v>2.6008564896236371E-3</v>
      </c>
      <c r="AB19" s="55">
        <f t="shared" ref="AB19" si="127">SUM(AB16:AB18)</f>
        <v>118.30776</v>
      </c>
      <c r="AC19" s="54">
        <f t="shared" ref="AC19" si="128">IF(M19&gt;0,AD19/M19,0)</f>
        <v>2.3535578614139992E-3</v>
      </c>
      <c r="AD19" s="55">
        <f t="shared" ref="AD19" si="129">SUM(AD16:AD18)</f>
        <v>107.05864</v>
      </c>
      <c r="AE19" s="54">
        <f t="shared" ref="AE19" si="130">IF(M19&gt;0,(AE16*M16+AE17*M17+AE18*M18)/M19,0)</f>
        <v>2.7173464298276468E-3</v>
      </c>
      <c r="AF19" s="54">
        <f t="shared" ref="AF19" si="131">IF(K19&gt;0,(K16*AF16+K17*AF17+K18*AF18)/K19,0)</f>
        <v>2.7674700039237552E-4</v>
      </c>
      <c r="AG19" s="51">
        <f t="shared" ref="AG19" si="132">SUM(AG16:AG18)</f>
        <v>12.589039999999999</v>
      </c>
      <c r="AH19" s="52">
        <f t="shared" ref="AH19" si="133">IF(K19&gt;0,(K16*AH16+K17*AH17+K18*AH18)/K19,0)</f>
        <v>0.21513734382421579</v>
      </c>
      <c r="AI19" s="57">
        <f t="shared" ref="AI19" si="134">SUM(AI16:AI18)</f>
        <v>107.5194838</v>
      </c>
      <c r="AJ19" s="52">
        <f t="shared" ref="AJ19" si="135">IF(AND(AD19&gt;0),((AD16*AJ16+AD17*AJ17+AD18*AJ18)/AD19),0)</f>
        <v>0.88354802372110763</v>
      </c>
      <c r="AK19" s="56">
        <f t="shared" si="6"/>
        <v>0.89927328166179044</v>
      </c>
      <c r="AL19" s="50">
        <f t="shared" ref="AL19" si="136">SUM(AL16:AL18)</f>
        <v>548</v>
      </c>
      <c r="AM19" s="20">
        <f t="shared" ref="AM19" si="137">IF(AL19&gt;0,(AM16*AL16+AM17*AL17+AM18*AL18)/AL19,0)</f>
        <v>8.8102189781021897E-2</v>
      </c>
      <c r="AN19" s="52">
        <f>IF(K19&gt;0,(AN16*K16+AN17*K17+AN18*K18)/K19,0)</f>
        <v>0.22263186915308839</v>
      </c>
      <c r="AO19" s="136">
        <f>IF(K19&gt;0,(AO16*K16+AO17*K17+AO18*K18)/K19,0)</f>
        <v>0.2082770357061727</v>
      </c>
      <c r="AP19" s="57">
        <f t="shared" ref="AP19" si="138">SUM(AP16:AP18)</f>
        <v>111.01761439999999</v>
      </c>
      <c r="AQ19" s="137">
        <f t="shared" si="52"/>
        <v>103.8132425</v>
      </c>
      <c r="AR19" s="55"/>
      <c r="AS19" s="55">
        <f t="shared" ref="AS19" si="139">SUM(AS16:AS18)</f>
        <v>0</v>
      </c>
      <c r="AT19" s="102"/>
      <c r="AU19" s="103" t="e">
        <f>AT18</f>
        <v>#REF!</v>
      </c>
      <c r="AV19" s="50">
        <f t="shared" ref="AV19" si="140">SUM(AV16:AV18)</f>
        <v>0</v>
      </c>
      <c r="AW19" s="58"/>
      <c r="AX19" s="57"/>
      <c r="AY19" s="57"/>
      <c r="AZ19" s="57"/>
      <c r="BA19" s="57"/>
    </row>
    <row r="20" spans="1:53" ht="13.5" thickBot="1" x14ac:dyDescent="0.25">
      <c r="A20" s="186">
        <v>5</v>
      </c>
      <c r="B20" s="22">
        <v>1</v>
      </c>
      <c r="C20" s="10" t="s">
        <v>51</v>
      </c>
      <c r="D20" s="11">
        <v>15071</v>
      </c>
      <c r="E20" s="11">
        <v>0</v>
      </c>
      <c r="F20" s="11">
        <v>19103</v>
      </c>
      <c r="G20" s="12">
        <v>0.4</v>
      </c>
      <c r="H20" s="12">
        <v>7.8</v>
      </c>
      <c r="I20" s="11">
        <v>18561</v>
      </c>
      <c r="J20" s="12">
        <v>1.9</v>
      </c>
      <c r="K20" s="11">
        <v>16408</v>
      </c>
      <c r="L20" s="13">
        <v>6.5000000000000002E-2</v>
      </c>
      <c r="M20" s="23">
        <f>ROUND(K20*(1-L20),0)</f>
        <v>15341</v>
      </c>
      <c r="N20" s="14">
        <v>0.72499999999999998</v>
      </c>
      <c r="O20" s="24">
        <f t="shared" ref="O20:O22" si="141">M20*N20</f>
        <v>11122.225</v>
      </c>
      <c r="P20" s="13">
        <v>0.23899999999999999</v>
      </c>
      <c r="Q20" s="24">
        <f t="shared" ref="Q20:Q22" si="142">M20*P20</f>
        <v>3666.4989999999998</v>
      </c>
      <c r="R20" s="15">
        <v>3.5999999999999997E-2</v>
      </c>
      <c r="S20" s="143">
        <v>0.21029999999999999</v>
      </c>
      <c r="T20" s="24">
        <f t="shared" ref="T20:T22" si="143">M20*R20</f>
        <v>552.27599999999995</v>
      </c>
      <c r="U20" s="25">
        <v>0.21099999999999999</v>
      </c>
      <c r="V20" s="24">
        <f t="shared" ref="V20:V22" si="144">M20*U20</f>
        <v>3236.951</v>
      </c>
      <c r="W20" s="15">
        <v>0.51</v>
      </c>
      <c r="X20" s="24">
        <f t="shared" ref="X20:X22" si="145">M20*W20</f>
        <v>7823.91</v>
      </c>
      <c r="Y20" s="15">
        <v>0.42</v>
      </c>
      <c r="Z20" s="24">
        <f t="shared" ref="Z20:Z22" si="146">Y20*M20</f>
        <v>6443.2199999999993</v>
      </c>
      <c r="AA20" s="145">
        <v>2.5799999999999998E-3</v>
      </c>
      <c r="AB20" s="18">
        <f t="shared" ref="AB20" si="147">M20*AA20</f>
        <v>39.57978</v>
      </c>
      <c r="AC20" s="16">
        <v>2.2799999999999999E-3</v>
      </c>
      <c r="AD20" s="17">
        <f t="shared" ref="AD20:AD22" si="148">M20*AC20</f>
        <v>34.97748</v>
      </c>
      <c r="AE20" s="26">
        <f>IF(M20&gt;0,(AG20+AP20)/M20,0)</f>
        <v>2.7563825043999735E-3</v>
      </c>
      <c r="AF20" s="16">
        <v>2.7999999999999998E-4</v>
      </c>
      <c r="AG20" s="23">
        <f t="shared" ref="AG20:AG22" si="149">AF20*M20</f>
        <v>4.2954799999999995</v>
      </c>
      <c r="AH20" s="114">
        <v>0.21629999999999999</v>
      </c>
      <c r="AI20" s="29">
        <f t="shared" ref="AI20:AI22" si="150">AL20*(1-AM20)*AH20</f>
        <v>35.267282399999999</v>
      </c>
      <c r="AJ20" s="27">
        <f t="shared" ref="AJ20:AJ22" si="151">IF(AND(AH20&gt;0,AF20&gt;0,AC20&gt;0),((AC20-AF20)*AH20)/((AH20-AF20)*AC20),0)</f>
        <v>0.87832997919295985</v>
      </c>
      <c r="AK20" s="59">
        <f t="shared" si="6"/>
        <v>0.89949852433466615</v>
      </c>
      <c r="AL20" s="11">
        <v>178</v>
      </c>
      <c r="AM20" s="13">
        <v>8.4000000000000005E-2</v>
      </c>
      <c r="AN20" s="14">
        <v>0.23300000000000001</v>
      </c>
      <c r="AO20" s="130">
        <v>0.2223</v>
      </c>
      <c r="AP20" s="29">
        <f>AL20*(1-AM20)*AN20</f>
        <v>37.990183999999999</v>
      </c>
      <c r="AQ20" s="131">
        <f t="shared" ref="AQ20" si="152">AL20*(1-AM20)*AO20</f>
        <v>36.245570399999998</v>
      </c>
      <c r="AR20" s="18">
        <v>1.6</v>
      </c>
      <c r="AS20" s="18"/>
      <c r="AT20" s="98" t="e">
        <f>AT18+AL20-AS20</f>
        <v>#REF!</v>
      </c>
      <c r="AU20" s="99"/>
      <c r="AV20" s="11"/>
      <c r="AW20" s="30"/>
      <c r="AX20" s="19"/>
      <c r="AY20" s="19"/>
      <c r="AZ20" s="19"/>
      <c r="BA20" s="19"/>
    </row>
    <row r="21" spans="1:53" x14ac:dyDescent="0.2">
      <c r="A21" s="184"/>
      <c r="B21" s="32">
        <v>2</v>
      </c>
      <c r="C21" s="180" t="s">
        <v>63</v>
      </c>
      <c r="D21" s="33">
        <v>21200</v>
      </c>
      <c r="E21" s="33">
        <v>4</v>
      </c>
      <c r="F21" s="33">
        <v>18439</v>
      </c>
      <c r="G21" s="34">
        <v>0.5</v>
      </c>
      <c r="H21" s="34">
        <v>6.5</v>
      </c>
      <c r="I21" s="33">
        <v>18500</v>
      </c>
      <c r="J21" s="34">
        <v>1.5</v>
      </c>
      <c r="K21" s="33">
        <v>16382</v>
      </c>
      <c r="L21" s="35">
        <v>5.3999999999999999E-2</v>
      </c>
      <c r="M21" s="36">
        <f>ROUND(K21*(1-L21),0)</f>
        <v>15497</v>
      </c>
      <c r="N21" s="37">
        <v>0.72399999999999998</v>
      </c>
      <c r="O21" s="24">
        <f t="shared" si="141"/>
        <v>11219.828</v>
      </c>
      <c r="P21" s="35">
        <v>0.24</v>
      </c>
      <c r="Q21" s="24">
        <f t="shared" si="142"/>
        <v>3719.2799999999997</v>
      </c>
      <c r="R21" s="38">
        <v>3.5999999999999997E-2</v>
      </c>
      <c r="S21" s="134">
        <v>0.2145</v>
      </c>
      <c r="T21" s="24">
        <f t="shared" si="143"/>
        <v>557.89199999999994</v>
      </c>
      <c r="U21" s="27">
        <v>0.21099999999999999</v>
      </c>
      <c r="V21" s="24">
        <f t="shared" si="144"/>
        <v>3269.8669999999997</v>
      </c>
      <c r="W21" s="38">
        <v>0.51800000000000002</v>
      </c>
      <c r="X21" s="24">
        <f t="shared" si="145"/>
        <v>8027.4459999999999</v>
      </c>
      <c r="Y21" s="38">
        <v>0.41</v>
      </c>
      <c r="Z21" s="24">
        <f t="shared" si="146"/>
        <v>6353.7699999999995</v>
      </c>
      <c r="AA21" s="146">
        <v>2.4099999999999998E-3</v>
      </c>
      <c r="AB21" s="18">
        <f t="shared" si="61"/>
        <v>37.347769999999997</v>
      </c>
      <c r="AC21" s="39">
        <v>2.3E-3</v>
      </c>
      <c r="AD21" s="17">
        <f t="shared" si="148"/>
        <v>35.643099999999997</v>
      </c>
      <c r="AE21" s="26">
        <f>IF(M21&gt;0,(AG21+AP21)/M21,0)</f>
        <v>2.6565533458088667E-3</v>
      </c>
      <c r="AF21" s="39">
        <v>2.7999999999999998E-4</v>
      </c>
      <c r="AG21" s="36">
        <f t="shared" si="149"/>
        <v>4.3391599999999997</v>
      </c>
      <c r="AH21" s="27">
        <v>0.2132</v>
      </c>
      <c r="AI21" s="40">
        <f t="shared" si="150"/>
        <v>35.465393600000006</v>
      </c>
      <c r="AJ21" s="27">
        <f t="shared" si="151"/>
        <v>0.87941582468206081</v>
      </c>
      <c r="AK21" s="28">
        <f t="shared" si="6"/>
        <v>0.89573308713042354</v>
      </c>
      <c r="AL21" s="33">
        <v>182</v>
      </c>
      <c r="AM21" s="35">
        <v>8.5999999999999993E-2</v>
      </c>
      <c r="AN21" s="37">
        <v>0.22140000000000001</v>
      </c>
      <c r="AO21" s="132">
        <v>0.21279999999999999</v>
      </c>
      <c r="AP21" s="40">
        <f>AL21*(1-AM21)*AN21</f>
        <v>36.829447200000004</v>
      </c>
      <c r="AQ21" s="133">
        <f t="shared" si="21"/>
        <v>35.398854399999998</v>
      </c>
      <c r="AR21" s="41">
        <v>1.5</v>
      </c>
      <c r="AS21" s="41"/>
      <c r="AT21" s="117" t="e">
        <f>AT20+AL21-AS21</f>
        <v>#REF!</v>
      </c>
      <c r="AU21" s="101"/>
      <c r="AV21" s="42"/>
      <c r="AW21" s="43"/>
      <c r="AX21" s="44"/>
      <c r="AY21" s="44"/>
      <c r="AZ21" s="44"/>
      <c r="BA21" s="44"/>
    </row>
    <row r="22" spans="1:53" x14ac:dyDescent="0.2">
      <c r="A22" s="184"/>
      <c r="B22" s="32">
        <v>3</v>
      </c>
      <c r="C22" s="10" t="s">
        <v>52</v>
      </c>
      <c r="D22" s="42">
        <v>18200</v>
      </c>
      <c r="E22" s="42">
        <v>1</v>
      </c>
      <c r="F22" s="42">
        <v>18280</v>
      </c>
      <c r="G22" s="36">
        <v>0.6</v>
      </c>
      <c r="H22" s="36">
        <v>7.1</v>
      </c>
      <c r="I22" s="42">
        <v>17560</v>
      </c>
      <c r="J22" s="36">
        <v>1.3</v>
      </c>
      <c r="K22" s="42">
        <v>16374</v>
      </c>
      <c r="L22" s="38">
        <v>7.0999999999999994E-2</v>
      </c>
      <c r="M22" s="36">
        <f>ROUND(K22*(1-L22),0)</f>
        <v>15211</v>
      </c>
      <c r="N22" s="27">
        <v>0.61499999999999999</v>
      </c>
      <c r="O22" s="24">
        <f t="shared" si="141"/>
        <v>9354.7649999999994</v>
      </c>
      <c r="P22" s="38">
        <v>0.33800000000000002</v>
      </c>
      <c r="Q22" s="24">
        <f t="shared" si="142"/>
        <v>5141.3180000000002</v>
      </c>
      <c r="R22" s="38">
        <v>4.7E-2</v>
      </c>
      <c r="S22" s="134">
        <v>0.21249999999999999</v>
      </c>
      <c r="T22" s="24">
        <f t="shared" si="143"/>
        <v>714.91700000000003</v>
      </c>
      <c r="U22" s="27">
        <v>0.20599999999999999</v>
      </c>
      <c r="V22" s="24">
        <f t="shared" si="144"/>
        <v>3133.4659999999999</v>
      </c>
      <c r="W22" s="38">
        <v>0.52400000000000002</v>
      </c>
      <c r="X22" s="24">
        <f t="shared" si="145"/>
        <v>7970.5640000000003</v>
      </c>
      <c r="Y22" s="38">
        <v>0.43</v>
      </c>
      <c r="Z22" s="24">
        <f t="shared" si="146"/>
        <v>6540.73</v>
      </c>
      <c r="AA22" s="147">
        <v>2.3900000000000002E-3</v>
      </c>
      <c r="AB22" s="148">
        <f t="shared" si="61"/>
        <v>36.354290000000006</v>
      </c>
      <c r="AC22" s="46">
        <v>2.2399999999999998E-3</v>
      </c>
      <c r="AD22" s="17">
        <f t="shared" si="148"/>
        <v>34.07264</v>
      </c>
      <c r="AE22" s="26">
        <f>IF(M22&gt;0,(AG22+AP22)/M22,0)</f>
        <v>2.6012739464860964E-3</v>
      </c>
      <c r="AF22" s="46">
        <v>2.7E-4</v>
      </c>
      <c r="AG22" s="36">
        <f t="shared" si="149"/>
        <v>4.1069700000000005</v>
      </c>
      <c r="AH22" s="27">
        <v>0.21240000000000001</v>
      </c>
      <c r="AI22" s="40">
        <f t="shared" si="150"/>
        <v>34.204896000000005</v>
      </c>
      <c r="AJ22" s="27">
        <f t="shared" si="151"/>
        <v>0.88058367173768104</v>
      </c>
      <c r="AK22" s="28">
        <f t="shared" si="6"/>
        <v>0.89730494137922545</v>
      </c>
      <c r="AL22" s="42">
        <v>176</v>
      </c>
      <c r="AM22" s="38">
        <v>8.5000000000000006E-2</v>
      </c>
      <c r="AN22" s="27">
        <v>0.22020000000000001</v>
      </c>
      <c r="AO22" s="134">
        <v>0.2114</v>
      </c>
      <c r="AP22" s="40">
        <f>AL22*(1-AM22)*AN22</f>
        <v>35.461008000000007</v>
      </c>
      <c r="AQ22" s="135">
        <f t="shared" si="21"/>
        <v>34.043856000000005</v>
      </c>
      <c r="AR22" s="17">
        <v>1.5</v>
      </c>
      <c r="AS22" s="17"/>
      <c r="AT22" s="117" t="e">
        <f>AT21+AL22-AS22</f>
        <v>#REF!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3">SUM(D20:D22)</f>
        <v>54471</v>
      </c>
      <c r="E23" s="50"/>
      <c r="F23" s="50">
        <f t="shared" ref="F23" si="154">SUM(F20:F22)</f>
        <v>55822</v>
      </c>
      <c r="G23" s="51"/>
      <c r="H23" s="51"/>
      <c r="I23" s="50">
        <f t="shared" ref="I23:K23" si="155">SUM(I20:I22)</f>
        <v>54621</v>
      </c>
      <c r="J23" s="51"/>
      <c r="K23" s="50">
        <f t="shared" si="155"/>
        <v>49164</v>
      </c>
      <c r="L23" s="20">
        <f t="shared" ref="L23" si="156">IF(K23&gt;0,(K20*L20+K21*L21+K22*L22)/K23,0)</f>
        <v>6.3332967211780986E-2</v>
      </c>
      <c r="M23" s="51">
        <f t="shared" ref="M23" si="157">M20+M21+M22</f>
        <v>46049</v>
      </c>
      <c r="N23" s="52">
        <f t="shared" ref="N23" si="158">IF(M23&gt;0,O23/M23,0)</f>
        <v>0.68832804186844443</v>
      </c>
      <c r="O23" s="53">
        <f t="shared" ref="O23" si="159">O20+O21+O22</f>
        <v>31696.817999999999</v>
      </c>
      <c r="P23" s="20">
        <f t="shared" ref="P23" si="160">IF(M23&gt;0,Q23/M23,0)</f>
        <v>0.27203841560077308</v>
      </c>
      <c r="Q23" s="53">
        <f t="shared" ref="Q23" si="161">Q20+Q21+Q22</f>
        <v>12527.097</v>
      </c>
      <c r="R23" s="20">
        <f t="shared" ref="R23" si="162">IF(M23&gt;0,T23/M23,0)</f>
        <v>3.9633542530782426E-2</v>
      </c>
      <c r="S23" s="136"/>
      <c r="T23" s="53">
        <f t="shared" ref="T23" si="163">T20+T21+T22</f>
        <v>1825.085</v>
      </c>
      <c r="U23" s="20">
        <f t="shared" ref="U23" si="164">IF(M23&gt;0,V23/M23,0)</f>
        <v>0.20934838975873526</v>
      </c>
      <c r="V23" s="53">
        <f t="shared" ref="V23" si="165">V20+V21+V22</f>
        <v>9640.2839999999997</v>
      </c>
      <c r="W23" s="20">
        <f t="shared" ref="W23" si="166">IF(M23&gt;0,X23/M23,0)</f>
        <v>0.51731677126539122</v>
      </c>
      <c r="X23" s="53">
        <f t="shared" ref="X23" si="167">X20+X21+X22</f>
        <v>23821.919999999998</v>
      </c>
      <c r="Y23" s="20">
        <f t="shared" ref="Y23" si="168">IF(M23&gt;0,Z23/M23,0)</f>
        <v>0.41993789224521699</v>
      </c>
      <c r="Z23" s="53">
        <f t="shared" ref="Z23" si="169">Z20+Z21+Z22</f>
        <v>19337.719999999998</v>
      </c>
      <c r="AA23" s="152">
        <f>IF(M23&gt;0,AB23/M23,0)</f>
        <v>2.4600282307976288E-3</v>
      </c>
      <c r="AB23" s="55">
        <f t="shared" ref="AB23" si="170">SUM(AB20:AB22)</f>
        <v>113.28184</v>
      </c>
      <c r="AC23" s="54">
        <f t="shared" ref="AC23" si="171">IF(M23&gt;0,AD23/M23,0)</f>
        <v>2.2735177745445067E-3</v>
      </c>
      <c r="AD23" s="55">
        <f t="shared" ref="AD23" si="172">SUM(AD20:AD22)</f>
        <v>104.69322</v>
      </c>
      <c r="AE23" s="54">
        <f t="shared" ref="AE23" si="173">IF(M23&gt;0,(AE20*M20+AE21*M21+AE22*M22)/M23,0)</f>
        <v>2.6715509392169212E-3</v>
      </c>
      <c r="AF23" s="54">
        <f t="shared" ref="AF23" si="174">IF(K23&gt;0,(K20*AF20+K21*AF21+K22*AF22)/K23,0)</f>
        <v>2.7666951427874053E-4</v>
      </c>
      <c r="AG23" s="51">
        <f t="shared" ref="AG23" si="175">SUM(AG20:AG22)</f>
        <v>12.74161</v>
      </c>
      <c r="AH23" s="52">
        <f t="shared" ref="AH23" si="176">IF(K23&gt;0,(K20*AH20+K21*AH21+K22*AH22)/K23,0)</f>
        <v>0.21396815556097962</v>
      </c>
      <c r="AI23" s="57">
        <f t="shared" ref="AI23" si="177">SUM(AI20:AI22)</f>
        <v>104.937572</v>
      </c>
      <c r="AJ23" s="52">
        <f t="shared" ref="AJ23" si="178">IF(AND(AD23&gt;0),((AD20*AJ20+AD21*AJ21+AD22*AJ22)/AD23),0)</f>
        <v>0.87943312755442538</v>
      </c>
      <c r="AK23" s="56">
        <f t="shared" si="6"/>
        <v>0.897542901665766</v>
      </c>
      <c r="AL23" s="50">
        <f t="shared" ref="AL23" si="179">SUM(AL20:AL22)</f>
        <v>536</v>
      </c>
      <c r="AM23" s="20">
        <f t="shared" ref="AM23" si="180">IF(AL23&gt;0,(AM20*AL20+AM21*AL21+AM22*AL22)/AL23,0)</f>
        <v>8.500746268656717E-2</v>
      </c>
      <c r="AN23" s="52">
        <f>IF(K23&gt;0,(AN20*K20+AN21*K21+AN22*K22)/K23,0)</f>
        <v>0.22487172728012367</v>
      </c>
      <c r="AO23" s="136">
        <f>IF(K23&gt;0,(AO20*K20+AO21*K21+AO22*K22)/K23,0)</f>
        <v>0.21550426328207628</v>
      </c>
      <c r="AP23" s="57">
        <f t="shared" ref="AP23" si="181">SUM(AP20:AP22)</f>
        <v>110.28063920000001</v>
      </c>
      <c r="AQ23" s="137">
        <f t="shared" si="52"/>
        <v>105.6882808</v>
      </c>
      <c r="AR23" s="55"/>
      <c r="AS23" s="55">
        <f t="shared" ref="AS23" si="182">SUM(AS20:AS22)</f>
        <v>0</v>
      </c>
      <c r="AT23" s="102"/>
      <c r="AU23" s="103" t="e">
        <f>AT22</f>
        <v>#REF!</v>
      </c>
      <c r="AV23" s="50">
        <f t="shared" ref="AV23" si="183">SUM(AV20:AV22)</f>
        <v>0</v>
      </c>
      <c r="AW23" s="58"/>
      <c r="AX23" s="57"/>
      <c r="AY23" s="57"/>
      <c r="AZ23" s="57"/>
      <c r="BA23" s="57"/>
    </row>
    <row r="24" spans="1:53" ht="13.5" thickBot="1" x14ac:dyDescent="0.25">
      <c r="A24" s="186">
        <v>6</v>
      </c>
      <c r="B24" s="22">
        <v>1</v>
      </c>
      <c r="C24" s="10" t="s">
        <v>51</v>
      </c>
      <c r="D24" s="11">
        <v>9614</v>
      </c>
      <c r="E24" s="11">
        <v>0</v>
      </c>
      <c r="F24" s="11">
        <v>11851</v>
      </c>
      <c r="G24" s="12">
        <v>0.7</v>
      </c>
      <c r="H24" s="12">
        <v>5.9</v>
      </c>
      <c r="I24" s="11">
        <v>11941</v>
      </c>
      <c r="J24" s="12">
        <v>2.6</v>
      </c>
      <c r="K24" s="11">
        <v>16337</v>
      </c>
      <c r="L24" s="13">
        <v>7.0000000000000007E-2</v>
      </c>
      <c r="M24" s="23">
        <f>ROUND(K24*(1-L24),0)</f>
        <v>15193</v>
      </c>
      <c r="N24" s="14">
        <v>0.61399999999999999</v>
      </c>
      <c r="O24" s="24">
        <f t="shared" ref="O24:O26" si="184">M24*N24</f>
        <v>9328.5020000000004</v>
      </c>
      <c r="P24" s="13">
        <v>0.32400000000000001</v>
      </c>
      <c r="Q24" s="24">
        <f t="shared" ref="Q24:Q26" si="185">M24*P24</f>
        <v>4922.5320000000002</v>
      </c>
      <c r="R24" s="15">
        <v>6.2E-2</v>
      </c>
      <c r="S24" s="143">
        <v>0.21779999999999999</v>
      </c>
      <c r="T24" s="24">
        <f t="shared" ref="T24:T26" si="186">M24*R24</f>
        <v>941.96600000000001</v>
      </c>
      <c r="U24" s="25">
        <v>0.224</v>
      </c>
      <c r="V24" s="24">
        <f t="shared" ref="V24:V26" si="187">M24*U24</f>
        <v>3403.232</v>
      </c>
      <c r="W24" s="15">
        <v>0.502</v>
      </c>
      <c r="X24" s="24">
        <f t="shared" ref="X24:X26" si="188">M24*W24</f>
        <v>7626.8860000000004</v>
      </c>
      <c r="Y24" s="15">
        <v>0.41</v>
      </c>
      <c r="Z24" s="24">
        <f t="shared" ref="Z24:Z26" si="189">Y24*M24</f>
        <v>6229.1299999999992</v>
      </c>
      <c r="AA24" s="145">
        <v>2.3999999999999998E-3</v>
      </c>
      <c r="AB24" s="18">
        <f t="shared" ref="AB24" si="190">M24*AA24</f>
        <v>36.463199999999993</v>
      </c>
      <c r="AC24" s="16">
        <v>2.2399999999999998E-3</v>
      </c>
      <c r="AD24" s="17">
        <f t="shared" ref="AD24:AD26" si="191">M24*AC24</f>
        <v>34.032319999999999</v>
      </c>
      <c r="AE24" s="26">
        <f>IF(M24&gt;0,(AG24+AP24)/M24,0)</f>
        <v>2.4988911998946885E-3</v>
      </c>
      <c r="AF24" s="16">
        <v>2.7E-4</v>
      </c>
      <c r="AG24" s="23">
        <f t="shared" ref="AG24:AG26" si="192">AF24*M24</f>
        <v>4.1021099999999997</v>
      </c>
      <c r="AH24" s="114">
        <v>0.2167</v>
      </c>
      <c r="AI24" s="29">
        <f t="shared" ref="AI24:AI26" si="193">AL24*(1-AM24)*AH24</f>
        <v>33.692516000000005</v>
      </c>
      <c r="AJ24" s="27">
        <f t="shared" ref="AJ24:AJ26" si="194">IF(AND(AH24&gt;0,AF24&gt;0,AC24&gt;0),((AC24-AF24)*AH24)/((AH24-AF24)*AC24),0)</f>
        <v>0.88056143193774306</v>
      </c>
      <c r="AK24" s="59">
        <f t="shared" si="6"/>
        <v>0.89305917673431745</v>
      </c>
      <c r="AL24" s="11">
        <v>169</v>
      </c>
      <c r="AM24" s="13">
        <v>0.08</v>
      </c>
      <c r="AN24" s="14">
        <v>0.21779999999999999</v>
      </c>
      <c r="AO24" s="130">
        <v>0.20960000000000001</v>
      </c>
      <c r="AP24" s="29">
        <f>AL24*(1-AM24)*AN24</f>
        <v>33.863544000000005</v>
      </c>
      <c r="AQ24" s="131">
        <f t="shared" ref="AQ24" si="195">AL24*(1-AM24)*AO24</f>
        <v>32.588608000000008</v>
      </c>
      <c r="AR24" s="18">
        <v>1.6</v>
      </c>
      <c r="AS24" s="18"/>
      <c r="AT24" s="98" t="e">
        <f>AT22+AL24-AS24</f>
        <v>#REF!</v>
      </c>
      <c r="AU24" s="99"/>
      <c r="AV24" s="11"/>
      <c r="AW24" s="30"/>
      <c r="AX24" s="19"/>
      <c r="AY24" s="19"/>
      <c r="AZ24" s="19"/>
      <c r="BA24" s="19"/>
    </row>
    <row r="25" spans="1:53" x14ac:dyDescent="0.2">
      <c r="A25" s="184"/>
      <c r="B25" s="32">
        <v>2</v>
      </c>
      <c r="C25" s="10" t="s">
        <v>50</v>
      </c>
      <c r="D25" s="33">
        <v>20565</v>
      </c>
      <c r="E25" s="33">
        <v>3</v>
      </c>
      <c r="F25" s="33">
        <v>17224</v>
      </c>
      <c r="G25" s="34">
        <v>1.4</v>
      </c>
      <c r="H25" s="34">
        <v>7.5</v>
      </c>
      <c r="I25" s="33">
        <v>16705</v>
      </c>
      <c r="J25" s="34">
        <v>3</v>
      </c>
      <c r="K25" s="33">
        <v>16339</v>
      </c>
      <c r="L25" s="35">
        <v>6.6000000000000003E-2</v>
      </c>
      <c r="M25" s="36">
        <f>ROUND(K25*(1-L25),0)</f>
        <v>15261</v>
      </c>
      <c r="N25" s="37">
        <v>0.71599999999999997</v>
      </c>
      <c r="O25" s="24">
        <f t="shared" si="184"/>
        <v>10926.876</v>
      </c>
      <c r="P25" s="35">
        <v>0.246</v>
      </c>
      <c r="Q25" s="24">
        <f t="shared" si="185"/>
        <v>3754.2060000000001</v>
      </c>
      <c r="R25" s="38">
        <v>3.7999999999999999E-2</v>
      </c>
      <c r="S25" s="134">
        <v>0.2049</v>
      </c>
      <c r="T25" s="24">
        <f t="shared" si="186"/>
        <v>579.91800000000001</v>
      </c>
      <c r="U25" s="27">
        <v>0.20799999999999999</v>
      </c>
      <c r="V25" s="24">
        <f t="shared" si="187"/>
        <v>3174.288</v>
      </c>
      <c r="W25" s="38">
        <v>0.51900000000000002</v>
      </c>
      <c r="X25" s="24">
        <f t="shared" si="188"/>
        <v>7920.4589999999998</v>
      </c>
      <c r="Y25" s="38">
        <v>0.4</v>
      </c>
      <c r="Z25" s="24">
        <f t="shared" si="189"/>
        <v>6104.4000000000005</v>
      </c>
      <c r="AA25" s="146">
        <v>2.4599999999999999E-3</v>
      </c>
      <c r="AB25" s="18">
        <f t="shared" si="61"/>
        <v>37.542059999999999</v>
      </c>
      <c r="AC25" s="39">
        <v>2.48E-3</v>
      </c>
      <c r="AD25" s="17">
        <f t="shared" si="191"/>
        <v>37.847279999999998</v>
      </c>
      <c r="AE25" s="26">
        <f>IF(M25&gt;0,(AG25+AP25)/M25,0)</f>
        <v>2.7913313347749163E-3</v>
      </c>
      <c r="AF25" s="39">
        <v>2.7E-4</v>
      </c>
      <c r="AG25" s="36">
        <f t="shared" si="192"/>
        <v>4.1204700000000001</v>
      </c>
      <c r="AH25" s="27">
        <v>0.21290000000000001</v>
      </c>
      <c r="AI25" s="40">
        <f t="shared" si="193"/>
        <v>36.817861499999999</v>
      </c>
      <c r="AJ25" s="27">
        <f t="shared" si="194"/>
        <v>0.89226059807055424</v>
      </c>
      <c r="AK25" s="28">
        <f t="shared" si="6"/>
        <v>0.90436940025049517</v>
      </c>
      <c r="AL25" s="33">
        <v>189</v>
      </c>
      <c r="AM25" s="35">
        <v>8.5000000000000006E-2</v>
      </c>
      <c r="AN25" s="37">
        <v>0.2225</v>
      </c>
      <c r="AO25" s="132">
        <v>0.2092</v>
      </c>
      <c r="AP25" s="40">
        <f>AL25*(1-AM25)*AN25</f>
        <v>38.478037499999999</v>
      </c>
      <c r="AQ25" s="133">
        <f t="shared" si="21"/>
        <v>36.178001999999999</v>
      </c>
      <c r="AR25" s="41">
        <v>1.6</v>
      </c>
      <c r="AS25" s="41"/>
      <c r="AT25" s="117" t="e">
        <f>AT24+AL25-AS25</f>
        <v>#REF!</v>
      </c>
      <c r="AU25" s="101"/>
      <c r="AV25" s="42"/>
      <c r="AW25" s="43"/>
      <c r="AX25" s="44"/>
      <c r="AY25" s="44"/>
      <c r="AZ25" s="44"/>
      <c r="BA25" s="44"/>
    </row>
    <row r="26" spans="1:53" x14ac:dyDescent="0.2">
      <c r="A26" s="184"/>
      <c r="B26" s="32">
        <v>3</v>
      </c>
      <c r="C26" s="45" t="s">
        <v>52</v>
      </c>
      <c r="D26" s="42">
        <v>18500</v>
      </c>
      <c r="E26" s="42">
        <v>1</v>
      </c>
      <c r="F26" s="42">
        <v>19028</v>
      </c>
      <c r="G26" s="36">
        <v>0.8</v>
      </c>
      <c r="H26" s="36">
        <v>8</v>
      </c>
      <c r="I26" s="42">
        <v>18559</v>
      </c>
      <c r="J26" s="36">
        <v>1</v>
      </c>
      <c r="K26" s="42">
        <v>16300</v>
      </c>
      <c r="L26" s="38">
        <v>6.7000000000000004E-2</v>
      </c>
      <c r="M26" s="36">
        <f>ROUND(K26*(1-L26),0)</f>
        <v>15208</v>
      </c>
      <c r="N26" s="27">
        <v>0.81399999999999995</v>
      </c>
      <c r="O26" s="24">
        <f t="shared" si="184"/>
        <v>12379.312</v>
      </c>
      <c r="P26" s="38">
        <v>0.14299999999999999</v>
      </c>
      <c r="Q26" s="24">
        <f t="shared" si="185"/>
        <v>2174.7439999999997</v>
      </c>
      <c r="R26" s="38">
        <v>4.2999999999999997E-2</v>
      </c>
      <c r="S26" s="134">
        <v>0.19989999999999999</v>
      </c>
      <c r="T26" s="24">
        <f t="shared" si="186"/>
        <v>653.94399999999996</v>
      </c>
      <c r="U26" s="27">
        <v>0.20100000000000001</v>
      </c>
      <c r="V26" s="24">
        <f t="shared" si="187"/>
        <v>3056.808</v>
      </c>
      <c r="W26" s="38">
        <v>0.52700000000000002</v>
      </c>
      <c r="X26" s="24">
        <f t="shared" si="188"/>
        <v>8014.616</v>
      </c>
      <c r="Y26" s="38">
        <v>0.4</v>
      </c>
      <c r="Z26" s="24">
        <f t="shared" si="189"/>
        <v>6083.2000000000007</v>
      </c>
      <c r="AA26" s="147">
        <v>2.4199999999999998E-3</v>
      </c>
      <c r="AB26" s="148">
        <f t="shared" si="61"/>
        <v>36.803359999999998</v>
      </c>
      <c r="AC26" s="46">
        <v>2.4199999999999998E-3</v>
      </c>
      <c r="AD26" s="17">
        <f t="shared" si="191"/>
        <v>36.803359999999998</v>
      </c>
      <c r="AE26" s="26">
        <f>IF(M26&gt;0,(AG26+AP26)/M26,0)</f>
        <v>2.6692019463440296E-3</v>
      </c>
      <c r="AF26" s="46">
        <v>2.7E-4</v>
      </c>
      <c r="AG26" s="36">
        <f t="shared" si="192"/>
        <v>4.10616</v>
      </c>
      <c r="AH26" s="27">
        <v>0.20649999999999999</v>
      </c>
      <c r="AI26" s="40">
        <f t="shared" si="193"/>
        <v>33.516808499999996</v>
      </c>
      <c r="AJ26" s="27">
        <f t="shared" si="194"/>
        <v>0.88959290016803039</v>
      </c>
      <c r="AK26" s="28">
        <f t="shared" si="6"/>
        <v>0.89992704319662609</v>
      </c>
      <c r="AL26" s="42">
        <v>177</v>
      </c>
      <c r="AM26" s="38">
        <v>8.3000000000000004E-2</v>
      </c>
      <c r="AN26" s="27">
        <v>0.2248</v>
      </c>
      <c r="AO26" s="134">
        <v>0.21590000000000001</v>
      </c>
      <c r="AP26" s="40">
        <f>AL26*(1-AM26)*AN26</f>
        <v>36.487063200000001</v>
      </c>
      <c r="AQ26" s="135">
        <f t="shared" si="21"/>
        <v>35.042513100000001</v>
      </c>
      <c r="AR26" s="17">
        <v>1.6</v>
      </c>
      <c r="AS26" s="17"/>
      <c r="AT26" s="117" t="e">
        <f>AT25+AL26-AS26</f>
        <v>#REF!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6">SUM(D24:D26)</f>
        <v>48679</v>
      </c>
      <c r="E27" s="50"/>
      <c r="F27" s="50">
        <f t="shared" ref="F27" si="197">SUM(F24:F26)</f>
        <v>48103</v>
      </c>
      <c r="G27" s="51"/>
      <c r="H27" s="51"/>
      <c r="I27" s="50">
        <f t="shared" ref="I27:K27" si="198">SUM(I24:I26)</f>
        <v>47205</v>
      </c>
      <c r="J27" s="51"/>
      <c r="K27" s="50">
        <f t="shared" si="198"/>
        <v>48976</v>
      </c>
      <c r="L27" s="20">
        <f t="shared" ref="L27" si="199">IF(K27&gt;0,(K24*L24+K25*L25+K26*L26)/K27,0)</f>
        <v>6.7667102254165307E-2</v>
      </c>
      <c r="M27" s="51">
        <f t="shared" ref="M27" si="200">M24+M25+M26</f>
        <v>45662</v>
      </c>
      <c r="N27" s="52">
        <f t="shared" ref="N27" si="201">IF(M27&gt;0,O27/M27,0)</f>
        <v>0.71470128334282346</v>
      </c>
      <c r="O27" s="53">
        <f t="shared" ref="O27" si="202">O24+O25+O26</f>
        <v>32634.690000000002</v>
      </c>
      <c r="P27" s="20">
        <f t="shared" ref="P27" si="203">IF(M27&gt;0,Q27/M27,0)</f>
        <v>0.23764797862555298</v>
      </c>
      <c r="Q27" s="53">
        <f t="shared" ref="Q27" si="204">Q24+Q25+Q26</f>
        <v>10851.482</v>
      </c>
      <c r="R27" s="20">
        <f t="shared" ref="R27" si="205">IF(M27&gt;0,T27/M27,0)</f>
        <v>4.7650738031623667E-2</v>
      </c>
      <c r="S27" s="136"/>
      <c r="T27" s="53">
        <f t="shared" ref="T27" si="206">T24+T25+T26</f>
        <v>2175.828</v>
      </c>
      <c r="U27" s="20">
        <f t="shared" ref="U27" si="207">IF(M27&gt;0,V27/M27,0)</f>
        <v>0.21099224738294428</v>
      </c>
      <c r="V27" s="53">
        <f t="shared" ref="V27" si="208">V24+V25+V26</f>
        <v>9634.3280000000013</v>
      </c>
      <c r="W27" s="20">
        <f t="shared" ref="W27" si="209">IF(M27&gt;0,X27/M27,0)</f>
        <v>0.51600808111777852</v>
      </c>
      <c r="X27" s="53">
        <f t="shared" ref="X27" si="210">X24+X25+X26</f>
        <v>23561.961000000003</v>
      </c>
      <c r="Y27" s="20">
        <f t="shared" ref="Y27" si="211">IF(M27&gt;0,Z27/M27,0)</f>
        <v>0.40332727432000348</v>
      </c>
      <c r="Z27" s="53">
        <f t="shared" ref="Z27" si="212">Z24+Z25+Z26</f>
        <v>18416.73</v>
      </c>
      <c r="AA27" s="152">
        <f>IF(M27&gt;0,AB27/M27,0)</f>
        <v>2.4267141167710568E-3</v>
      </c>
      <c r="AB27" s="55">
        <f t="shared" ref="AB27" si="213">SUM(AB24:AB26)</f>
        <v>110.80861999999999</v>
      </c>
      <c r="AC27" s="54">
        <f t="shared" ref="AC27" si="214">IF(M27&gt;0,AD27/M27,0)</f>
        <v>2.3801620603565326E-3</v>
      </c>
      <c r="AD27" s="55">
        <f t="shared" ref="AD27" si="215">SUM(AD24:AD26)</f>
        <v>108.68295999999999</v>
      </c>
      <c r="AE27" s="54">
        <f t="shared" ref="AE27" si="216">IF(M27&gt;0,(AE24*M24+AE25*M25+AE26*M26)/M27,0)</f>
        <v>2.6533525623056368E-3</v>
      </c>
      <c r="AF27" s="54">
        <f t="shared" ref="AF27" si="217">IF(K27&gt;0,(K24*AF24+K25*AF25+K26*AF26)/K27,0)</f>
        <v>2.7E-4</v>
      </c>
      <c r="AG27" s="51">
        <f t="shared" ref="AG27" si="218">SUM(AG24:AG26)</f>
        <v>12.32874</v>
      </c>
      <c r="AH27" s="52">
        <f t="shared" ref="AH27" si="219">IF(K27&gt;0,(K24*AH24+K25*AH25+K26*AH26)/K27,0)</f>
        <v>0.21203754900359359</v>
      </c>
      <c r="AI27" s="57">
        <f t="shared" ref="AI27" si="220">SUM(AI24:AI26)</f>
        <v>104.027186</v>
      </c>
      <c r="AJ27" s="52">
        <f t="shared" ref="AJ27" si="221">IF(AND(AD27&gt;0),((AD24*AJ24+AD25*AJ25+AD26*AJ26)/AD27),0)</f>
        <v>0.88769382870907554</v>
      </c>
      <c r="AK27" s="56">
        <f t="shared" si="6"/>
        <v>0.89933722349751999</v>
      </c>
      <c r="AL27" s="50">
        <f t="shared" ref="AL27" si="222">SUM(AL24:AL26)</f>
        <v>535</v>
      </c>
      <c r="AM27" s="20">
        <f t="shared" ref="AM27" si="223">IF(AL27&gt;0,(AM24*AL24+AM25*AL25+AM26*AL26)/AL27,0)</f>
        <v>8.2758878504672909E-2</v>
      </c>
      <c r="AN27" s="52">
        <f>IF(K27&gt;0,(AN24*K24+AN25*K25+AN26*K26)/K27,0)</f>
        <v>0.22169769070565173</v>
      </c>
      <c r="AO27" s="136">
        <f>IF(K27&gt;0,(AO24*K24+AO25*K25+AO26*K26)/K27,0)</f>
        <v>0.21156329630839593</v>
      </c>
      <c r="AP27" s="57">
        <f t="shared" ref="AP27" si="224">SUM(AP24:AP26)</f>
        <v>108.82864470000001</v>
      </c>
      <c r="AQ27" s="137">
        <f t="shared" si="52"/>
        <v>103.80912310000002</v>
      </c>
      <c r="AR27" s="55"/>
      <c r="AS27" s="55">
        <f t="shared" ref="AS27" si="225">SUM(AS24:AS26)</f>
        <v>0</v>
      </c>
      <c r="AT27" s="102"/>
      <c r="AU27" s="103" t="e">
        <f>AT26</f>
        <v>#REF!</v>
      </c>
      <c r="AV27" s="50">
        <f t="shared" ref="AV27" si="226">SUM(AV24:AV26)</f>
        <v>0</v>
      </c>
      <c r="AW27" s="58"/>
      <c r="AX27" s="57"/>
      <c r="AY27" s="57"/>
      <c r="AZ27" s="57"/>
      <c r="BA27" s="57"/>
    </row>
    <row r="28" spans="1:53" ht="13.5" thickBot="1" x14ac:dyDescent="0.25">
      <c r="A28" s="186">
        <v>7</v>
      </c>
      <c r="B28" s="22">
        <v>1</v>
      </c>
      <c r="C28" s="180" t="s">
        <v>63</v>
      </c>
      <c r="D28" s="11">
        <v>3900</v>
      </c>
      <c r="E28" s="11">
        <v>0</v>
      </c>
      <c r="F28" s="11">
        <v>7772</v>
      </c>
      <c r="G28" s="12">
        <v>1</v>
      </c>
      <c r="H28" s="12">
        <v>7.2</v>
      </c>
      <c r="I28" s="11">
        <v>8143</v>
      </c>
      <c r="J28" s="12">
        <v>4.9000000000000004</v>
      </c>
      <c r="K28" s="11">
        <v>15394</v>
      </c>
      <c r="L28" s="13">
        <v>6.6000000000000003E-2</v>
      </c>
      <c r="M28" s="23">
        <f>ROUND(K28*(1-L28),0)</f>
        <v>14378</v>
      </c>
      <c r="N28" s="14">
        <v>0.63400000000000001</v>
      </c>
      <c r="O28" s="24">
        <f t="shared" ref="O28:O30" si="227">M28*N28</f>
        <v>9115.652</v>
      </c>
      <c r="P28" s="13">
        <v>0.29599999999999999</v>
      </c>
      <c r="Q28" s="24">
        <f t="shared" ref="Q28:Q30" si="228">M28*P28</f>
        <v>4255.8879999999999</v>
      </c>
      <c r="R28" s="15">
        <v>7.0000000000000007E-2</v>
      </c>
      <c r="S28" s="143">
        <v>0.18709999999999999</v>
      </c>
      <c r="T28" s="24">
        <f t="shared" ref="T28:T30" si="229">M28*R28</f>
        <v>1006.4600000000002</v>
      </c>
      <c r="U28" s="25">
        <v>0.20799999999999999</v>
      </c>
      <c r="V28" s="24">
        <f t="shared" ref="V28:V30" si="230">M28*U28</f>
        <v>2990.6239999999998</v>
      </c>
      <c r="W28" s="15">
        <v>0.52300000000000002</v>
      </c>
      <c r="X28" s="24">
        <f t="shared" ref="X28:X30" si="231">M28*W28</f>
        <v>7519.6940000000004</v>
      </c>
      <c r="Y28" s="15">
        <v>0.4</v>
      </c>
      <c r="Z28" s="24">
        <f t="shared" ref="Z28:Z30" si="232">Y28*M28</f>
        <v>5751.2000000000007</v>
      </c>
      <c r="AA28" s="145">
        <v>2.4199999999999998E-3</v>
      </c>
      <c r="AB28" s="18">
        <f t="shared" ref="AB28" si="233">M28*AA28</f>
        <v>34.794759999999997</v>
      </c>
      <c r="AC28" s="16">
        <v>2.3600000000000001E-3</v>
      </c>
      <c r="AD28" s="17">
        <f t="shared" ref="AD28:AD30" si="234">M28*AC28</f>
        <v>33.932079999999999</v>
      </c>
      <c r="AE28" s="26">
        <f>IF(M28&gt;0,(AG28+AP28)/M28,0)</f>
        <v>2.5675865906245655E-3</v>
      </c>
      <c r="AF28" s="16">
        <v>2.7999999999999998E-4</v>
      </c>
      <c r="AG28" s="23">
        <f t="shared" ref="AG28:AG30" si="235">AF28*M28</f>
        <v>4.0258399999999996</v>
      </c>
      <c r="AH28" s="114">
        <v>0.20799999999999999</v>
      </c>
      <c r="AI28" s="29">
        <f t="shared" ref="AI28:AI30" si="236">AL28*(1-AM28)*AH28</f>
        <v>32.531199999999998</v>
      </c>
      <c r="AJ28" s="27">
        <f t="shared" ref="AJ28:AJ30" si="237">IF(AND(AH28&gt;0,AF28&gt;0,AC28&gt;0),((AC28-AF28)*AH28)/((AH28-AF28)*AC28),0)</f>
        <v>0.88254397216592084</v>
      </c>
      <c r="AK28" s="59">
        <f t="shared" si="6"/>
        <v>0.89213599416018563</v>
      </c>
      <c r="AL28" s="11">
        <v>170</v>
      </c>
      <c r="AM28" s="13">
        <v>0.08</v>
      </c>
      <c r="AN28" s="14">
        <v>0.21029999999999999</v>
      </c>
      <c r="AO28" s="130">
        <v>0.2094</v>
      </c>
      <c r="AP28" s="29">
        <f>AL28*(1-AM28)*AN28</f>
        <v>32.890920000000001</v>
      </c>
      <c r="AQ28" s="131">
        <f t="shared" ref="AQ28" si="238">AL28*(1-AM28)*AO28</f>
        <v>32.750160000000001</v>
      </c>
      <c r="AR28" s="18">
        <v>1.58</v>
      </c>
      <c r="AS28" s="18">
        <v>1017.68</v>
      </c>
      <c r="AT28" s="98" t="e">
        <f>AT26+AL28-AS28</f>
        <v>#REF!</v>
      </c>
      <c r="AU28" s="99"/>
      <c r="AV28" s="11"/>
      <c r="AW28" s="30"/>
      <c r="AX28" s="19"/>
      <c r="AY28" s="19"/>
      <c r="AZ28" s="19"/>
      <c r="BA28" s="19"/>
    </row>
    <row r="29" spans="1:53" x14ac:dyDescent="0.2">
      <c r="A29" s="184"/>
      <c r="B29" s="32">
        <v>2</v>
      </c>
      <c r="C29" s="10" t="s">
        <v>50</v>
      </c>
      <c r="D29" s="33">
        <v>19500</v>
      </c>
      <c r="E29" s="33">
        <v>4</v>
      </c>
      <c r="F29" s="33">
        <v>20007</v>
      </c>
      <c r="G29" s="34">
        <v>0.8</v>
      </c>
      <c r="H29" s="34">
        <v>7.5</v>
      </c>
      <c r="I29" s="33">
        <v>19470</v>
      </c>
      <c r="J29" s="34">
        <v>2</v>
      </c>
      <c r="K29" s="33">
        <v>16183</v>
      </c>
      <c r="L29" s="35">
        <v>6.5000000000000002E-2</v>
      </c>
      <c r="M29" s="36">
        <f>ROUND(K29*(1-L29),0)</f>
        <v>15131</v>
      </c>
      <c r="N29" s="37">
        <v>0.60699999999999998</v>
      </c>
      <c r="O29" s="24">
        <f t="shared" si="227"/>
        <v>9184.5169999999998</v>
      </c>
      <c r="P29" s="35">
        <v>0.33</v>
      </c>
      <c r="Q29" s="24">
        <f t="shared" si="228"/>
        <v>4993.2300000000005</v>
      </c>
      <c r="R29" s="38">
        <v>6.3E-2</v>
      </c>
      <c r="S29" s="134"/>
      <c r="T29" s="24">
        <f t="shared" si="229"/>
        <v>953.25300000000004</v>
      </c>
      <c r="U29" s="27">
        <v>0.19700000000000001</v>
      </c>
      <c r="V29" s="24">
        <f t="shared" si="230"/>
        <v>2980.8070000000002</v>
      </c>
      <c r="W29" s="38">
        <v>0.53700000000000003</v>
      </c>
      <c r="X29" s="24">
        <f t="shared" si="231"/>
        <v>8125.3470000000007</v>
      </c>
      <c r="Y29" s="38">
        <v>0.4</v>
      </c>
      <c r="Z29" s="24">
        <f t="shared" si="232"/>
        <v>6052.4000000000005</v>
      </c>
      <c r="AA29" s="146">
        <v>2.4399999999999999E-3</v>
      </c>
      <c r="AB29" s="18">
        <f t="shared" si="61"/>
        <v>36.919640000000001</v>
      </c>
      <c r="AC29" s="39">
        <v>2.5100000000000001E-3</v>
      </c>
      <c r="AD29" s="17">
        <f t="shared" si="234"/>
        <v>37.978810000000003</v>
      </c>
      <c r="AE29" s="26">
        <f>IF(M29&gt;0,(AG29+AP29)/M29,0)</f>
        <v>2.5745343665322848E-3</v>
      </c>
      <c r="AF29" s="39">
        <v>2.7999999999999998E-4</v>
      </c>
      <c r="AG29" s="36">
        <f t="shared" si="235"/>
        <v>4.2366799999999998</v>
      </c>
      <c r="AH29" s="27">
        <v>0.21290000000000001</v>
      </c>
      <c r="AI29" s="40">
        <f t="shared" si="236"/>
        <v>32.633950700000007</v>
      </c>
      <c r="AJ29" s="27">
        <f t="shared" si="237"/>
        <v>0.88961621297708249</v>
      </c>
      <c r="AK29" s="28">
        <f t="shared" si="6"/>
        <v>0.89234558983378398</v>
      </c>
      <c r="AL29" s="33">
        <v>169</v>
      </c>
      <c r="AM29" s="35">
        <v>9.2999999999999999E-2</v>
      </c>
      <c r="AN29" s="37">
        <v>0.22650000000000001</v>
      </c>
      <c r="AO29" s="132">
        <v>0.22409999999999999</v>
      </c>
      <c r="AP29" s="40">
        <f>AL29*(1-AM29)*AN29</f>
        <v>34.718599500000003</v>
      </c>
      <c r="AQ29" s="133">
        <f t="shared" si="21"/>
        <v>34.350720299999999</v>
      </c>
      <c r="AR29" s="41">
        <v>1.55</v>
      </c>
      <c r="AS29" s="41"/>
      <c r="AT29" s="117" t="e">
        <f>AT28+AL29-AS29</f>
        <v>#REF!</v>
      </c>
      <c r="AU29" s="101"/>
      <c r="AV29" s="42"/>
      <c r="AW29" s="43"/>
      <c r="AX29" s="44"/>
      <c r="AY29" s="44"/>
      <c r="AZ29" s="44"/>
      <c r="BA29" s="44"/>
    </row>
    <row r="30" spans="1:53" x14ac:dyDescent="0.2">
      <c r="A30" s="184"/>
      <c r="B30" s="32">
        <v>3</v>
      </c>
      <c r="C30" s="10" t="s">
        <v>49</v>
      </c>
      <c r="D30" s="42">
        <v>22000</v>
      </c>
      <c r="E30" s="42">
        <v>1</v>
      </c>
      <c r="F30" s="42">
        <v>19549</v>
      </c>
      <c r="G30" s="36">
        <v>0.5</v>
      </c>
      <c r="H30" s="36">
        <v>5.6</v>
      </c>
      <c r="I30" s="42">
        <v>18739</v>
      </c>
      <c r="J30" s="36">
        <v>1.5</v>
      </c>
      <c r="K30" s="42">
        <v>16151</v>
      </c>
      <c r="L30" s="38">
        <v>6.4000000000000001E-2</v>
      </c>
      <c r="M30" s="36">
        <f>ROUND(K30*(1-L30),0)</f>
        <v>15117</v>
      </c>
      <c r="N30" s="27">
        <v>0.63800000000000001</v>
      </c>
      <c r="O30" s="24">
        <f t="shared" si="227"/>
        <v>9644.6460000000006</v>
      </c>
      <c r="P30" s="38">
        <v>0.34300000000000003</v>
      </c>
      <c r="Q30" s="24">
        <f t="shared" si="228"/>
        <v>5185.1310000000003</v>
      </c>
      <c r="R30" s="38">
        <v>1.9E-2</v>
      </c>
      <c r="S30" s="134"/>
      <c r="T30" s="24">
        <f t="shared" si="229"/>
        <v>287.22300000000001</v>
      </c>
      <c r="U30" s="27">
        <v>0.2</v>
      </c>
      <c r="V30" s="24">
        <f t="shared" si="230"/>
        <v>3023.4</v>
      </c>
      <c r="W30" s="38">
        <v>0.52900000000000003</v>
      </c>
      <c r="X30" s="24">
        <f t="shared" si="231"/>
        <v>7996.893</v>
      </c>
      <c r="Y30" s="38">
        <v>0.39</v>
      </c>
      <c r="Z30" s="24">
        <f t="shared" si="232"/>
        <v>5895.63</v>
      </c>
      <c r="AA30" s="147">
        <v>2.5200000000000001E-3</v>
      </c>
      <c r="AB30" s="148">
        <f t="shared" si="61"/>
        <v>38.094840000000005</v>
      </c>
      <c r="AC30" s="46">
        <v>2.5600000000000002E-3</v>
      </c>
      <c r="AD30" s="17">
        <f t="shared" si="234"/>
        <v>38.69952</v>
      </c>
      <c r="AE30" s="26">
        <f>IF(M30&gt;0,(AG30+AP30)/M30,0)</f>
        <v>2.6995924588211948E-3</v>
      </c>
      <c r="AF30" s="46">
        <v>2.7999999999999998E-4</v>
      </c>
      <c r="AG30" s="36">
        <f t="shared" si="235"/>
        <v>4.2327599999999999</v>
      </c>
      <c r="AH30" s="27">
        <v>0.2142</v>
      </c>
      <c r="AI30" s="40">
        <f t="shared" si="236"/>
        <v>34.728674400000003</v>
      </c>
      <c r="AJ30" s="27">
        <f t="shared" si="237"/>
        <v>0.89179073952879595</v>
      </c>
      <c r="AK30" s="28">
        <f t="shared" si="6"/>
        <v>0.89739442818497028</v>
      </c>
      <c r="AL30" s="42">
        <v>177</v>
      </c>
      <c r="AM30" s="38">
        <v>8.4000000000000005E-2</v>
      </c>
      <c r="AN30" s="27">
        <v>0.22559999999999999</v>
      </c>
      <c r="AO30" s="134">
        <v>0.22389999999999999</v>
      </c>
      <c r="AP30" s="40">
        <f>AL30*(1-AM30)*AN30</f>
        <v>36.576979200000004</v>
      </c>
      <c r="AQ30" s="135">
        <f t="shared" si="21"/>
        <v>36.301354799999999</v>
      </c>
      <c r="AR30" s="17">
        <v>1.58</v>
      </c>
      <c r="AS30" s="17"/>
      <c r="AT30" s="117" t="e">
        <f>AT29+AL30-AS30</f>
        <v>#REF!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39">SUM(D28:D30)</f>
        <v>45400</v>
      </c>
      <c r="E31" s="50"/>
      <c r="F31" s="50">
        <f t="shared" ref="F31" si="240">SUM(F28:F30)</f>
        <v>47328</v>
      </c>
      <c r="G31" s="51"/>
      <c r="H31" s="51"/>
      <c r="I31" s="50">
        <f t="shared" ref="I31:K31" si="241">SUM(I28:I30)</f>
        <v>46352</v>
      </c>
      <c r="J31" s="51"/>
      <c r="K31" s="50">
        <f t="shared" si="241"/>
        <v>47728</v>
      </c>
      <c r="L31" s="20">
        <f t="shared" ref="L31" si="242">IF(K31&gt;0,(K28*L28+K29*L29+K30*L30)/K31,0)</f>
        <v>6.4984139289306075E-2</v>
      </c>
      <c r="M31" s="51">
        <f t="shared" ref="M31" si="243">M28+M29+M30</f>
        <v>44626</v>
      </c>
      <c r="N31" s="52">
        <f t="shared" ref="N31" si="244">IF(M31&gt;0,O31/M31,0)</f>
        <v>0.62620030923676784</v>
      </c>
      <c r="O31" s="53">
        <f t="shared" ref="O31" si="245">O28+O29+O30</f>
        <v>27944.815000000002</v>
      </c>
      <c r="P31" s="20">
        <f t="shared" ref="P31" si="246">IF(M31&gt;0,Q31/M31,0)</f>
        <v>0.32344931206023392</v>
      </c>
      <c r="Q31" s="53">
        <f t="shared" ref="Q31" si="247">Q28+Q29+Q30</f>
        <v>14434.249</v>
      </c>
      <c r="R31" s="20">
        <f t="shared" ref="R31" si="248">IF(M31&gt;0,T31/M31,0)</f>
        <v>5.0350378702998258E-2</v>
      </c>
      <c r="S31" s="136"/>
      <c r="T31" s="53">
        <f t="shared" ref="T31" si="249">T28+T29+T30</f>
        <v>2246.9360000000001</v>
      </c>
      <c r="U31" s="20">
        <f t="shared" ref="U31" si="250">IF(M31&gt;0,V31/M31,0)</f>
        <v>0.20156032357818313</v>
      </c>
      <c r="V31" s="53">
        <f t="shared" ref="V31" si="251">V28+V29+V30</f>
        <v>8994.8310000000001</v>
      </c>
      <c r="W31" s="20">
        <f t="shared" ref="W31" si="252">IF(M31&gt;0,X31/M31,0)</f>
        <v>0.5297793662887107</v>
      </c>
      <c r="X31" s="53">
        <f t="shared" ref="X31" si="253">X28+X29+X30</f>
        <v>23641.934000000001</v>
      </c>
      <c r="Y31" s="20">
        <f t="shared" ref="Y31" si="254">IF(M31&gt;0,Z31/M31,0)</f>
        <v>0.39661251288486538</v>
      </c>
      <c r="Z31" s="53">
        <f t="shared" ref="Z31" si="255">Z28+Z29+Z30</f>
        <v>17699.230000000003</v>
      </c>
      <c r="AA31" s="152">
        <f t="shared" ref="AA31" si="256">IF(M31&gt;0,AB31/M31,0)</f>
        <v>2.4606561197508181E-3</v>
      </c>
      <c r="AB31" s="55">
        <f t="shared" ref="AB31" si="257">SUM(AB28:AB30)</f>
        <v>109.80924</v>
      </c>
      <c r="AC31" s="54">
        <f t="shared" ref="AC31" si="258">IF(M31&gt;0,AD31/M31,0)</f>
        <v>2.4786091067987271E-3</v>
      </c>
      <c r="AD31" s="55">
        <f t="shared" ref="AD31" si="259">SUM(AD28:AD30)</f>
        <v>110.61041</v>
      </c>
      <c r="AE31" s="54">
        <f t="shared" ref="AE31" si="260">IF(M31&gt;0,(AE28*M28+AE29*M29+AE30*M30)/M31,0)</f>
        <v>2.6146591381705732E-3</v>
      </c>
      <c r="AF31" s="54">
        <f t="shared" ref="AF31" si="261">IF(K31&gt;0,(K28*AF28+K29*AF29+K30*AF30)/K31,0)</f>
        <v>2.7999999999999998E-4</v>
      </c>
      <c r="AG31" s="51">
        <f t="shared" ref="AG31" si="262">SUM(AG28:AG30)</f>
        <v>12.495279999999998</v>
      </c>
      <c r="AH31" s="52">
        <f t="shared" ref="AH31" si="263">IF(K31&gt;0,(K28*AH28+K29*AH29+K30*AH30)/K31,0)</f>
        <v>0.21175948918873619</v>
      </c>
      <c r="AI31" s="57">
        <f t="shared" ref="AI31" si="264">SUM(AI28:AI30)</f>
        <v>99.893825100000001</v>
      </c>
      <c r="AJ31" s="52">
        <f t="shared" ref="AJ31" si="265">IF(AND(AD31&gt;0),((AD28*AJ28+AD29*AJ29+AD30*AJ30)/AD31),0)</f>
        <v>0.88820746033612374</v>
      </c>
      <c r="AK31" s="56">
        <f t="shared" si="6"/>
        <v>0.89404434917638131</v>
      </c>
      <c r="AL31" s="50">
        <f t="shared" ref="AL31" si="266">SUM(AL28:AL30)</f>
        <v>516</v>
      </c>
      <c r="AM31" s="20">
        <f t="shared" ref="AM31" si="267">IF(AL31&gt;0,(AM28*AL28+AM29*AL29+AM30*AL30)/AL31,0)</f>
        <v>8.562984496124032E-2</v>
      </c>
      <c r="AN31" s="52">
        <f>IF(K31&gt;0,(AN28*K28+AN29*K29+AN30*K30)/K31,0)</f>
        <v>0.22097035911833723</v>
      </c>
      <c r="AO31" s="136">
        <f>IF(L31&gt;0,(AO28*K28+AO29*K29+AO30*K30)/K31,0)</f>
        <v>0.21929104089842441</v>
      </c>
      <c r="AP31" s="57">
        <f t="shared" ref="AP31" si="268">SUM(AP28:AP30)</f>
        <v>104.18649870000002</v>
      </c>
      <c r="AQ31" s="137">
        <f t="shared" si="52"/>
        <v>103.4022351</v>
      </c>
      <c r="AR31" s="55"/>
      <c r="AS31" s="55">
        <f t="shared" ref="AS31" si="269">SUM(AS28:AS30)</f>
        <v>1017.68</v>
      </c>
      <c r="AT31" s="102"/>
      <c r="AU31" s="103" t="e">
        <f>AT30</f>
        <v>#REF!</v>
      </c>
      <c r="AV31" s="50">
        <f t="shared" ref="AV31" si="270">SUM(AV28:AV30)</f>
        <v>0</v>
      </c>
      <c r="AW31" s="58"/>
      <c r="AX31" s="57"/>
      <c r="AY31" s="57"/>
      <c r="AZ31" s="57"/>
      <c r="BA31" s="57"/>
    </row>
    <row r="32" spans="1:53" ht="13.5" thickBot="1" x14ac:dyDescent="0.25">
      <c r="A32" s="186">
        <v>8</v>
      </c>
      <c r="B32" s="22">
        <v>1</v>
      </c>
      <c r="C32" s="180" t="s">
        <v>63</v>
      </c>
      <c r="D32" s="11">
        <v>3200</v>
      </c>
      <c r="E32" s="11">
        <v>0</v>
      </c>
      <c r="F32" s="11">
        <v>7187</v>
      </c>
      <c r="G32" s="12">
        <v>1.6</v>
      </c>
      <c r="H32" s="12">
        <v>6.5</v>
      </c>
      <c r="I32" s="11">
        <v>7748</v>
      </c>
      <c r="J32" s="12">
        <v>4.0999999999999996</v>
      </c>
      <c r="K32" s="11">
        <v>14986</v>
      </c>
      <c r="L32" s="13">
        <v>5.8000000000000003E-2</v>
      </c>
      <c r="M32" s="23">
        <f>ROUND(K32*(1-L32),0)</f>
        <v>14117</v>
      </c>
      <c r="N32" s="14">
        <v>0.7</v>
      </c>
      <c r="O32" s="24">
        <f t="shared" ref="O32:O34" si="271">M32*N32</f>
        <v>9881.9</v>
      </c>
      <c r="P32" s="13">
        <v>0.25</v>
      </c>
      <c r="Q32" s="24">
        <f t="shared" ref="Q32:Q34" si="272">M32*P32</f>
        <v>3529.25</v>
      </c>
      <c r="R32" s="15">
        <v>0.05</v>
      </c>
      <c r="S32" s="143">
        <v>0.19339999999999999</v>
      </c>
      <c r="T32" s="24">
        <f t="shared" ref="T32:T34" si="273">M32*R32</f>
        <v>705.85</v>
      </c>
      <c r="U32" s="25">
        <v>0.21</v>
      </c>
      <c r="V32" s="24">
        <f t="shared" ref="V32:V34" si="274">M32*U32</f>
        <v>2964.5699999999997</v>
      </c>
      <c r="W32" s="15">
        <v>0.51800000000000002</v>
      </c>
      <c r="X32" s="24">
        <f t="shared" ref="X32:X34" si="275">M32*W32</f>
        <v>7312.6060000000007</v>
      </c>
      <c r="Y32" s="15">
        <v>0.4</v>
      </c>
      <c r="Z32" s="24">
        <f t="shared" ref="Z32:Z34" si="276">Y32*M32</f>
        <v>5646.8</v>
      </c>
      <c r="AA32" s="145">
        <v>2.63E-3</v>
      </c>
      <c r="AB32" s="18">
        <f t="shared" ref="AB32" si="277">M32*AA32</f>
        <v>37.12771</v>
      </c>
      <c r="AC32" s="16">
        <v>2.5500000000000002E-3</v>
      </c>
      <c r="AD32" s="17">
        <f t="shared" ref="AD32:AD34" si="278">M32*AC32</f>
        <v>35.998350000000002</v>
      </c>
      <c r="AE32" s="26">
        <f>IF(M32&gt;0,(AG32+AP32)/M32,0)</f>
        <v>2.5826733016929941E-3</v>
      </c>
      <c r="AF32" s="16">
        <v>2.7999999999999998E-4</v>
      </c>
      <c r="AG32" s="23">
        <f t="shared" ref="AG32:AG34" si="279">AF32*M32</f>
        <v>3.9527599999999996</v>
      </c>
      <c r="AH32" s="114">
        <v>0.2145</v>
      </c>
      <c r="AI32" s="29">
        <f t="shared" ref="AI32:AI34" si="280">AL32*(1-AM32)*AH32</f>
        <v>30.028927500000002</v>
      </c>
      <c r="AJ32" s="27">
        <f t="shared" ref="AJ32:AJ34" si="281">IF(AND(AH32&gt;0,AF32&gt;0,AC32&gt;0),((AC32-AF32)*AH32)/((AH32-AF32)*AC32),0)</f>
        <v>0.89135962479474096</v>
      </c>
      <c r="AK32" s="59">
        <f t="shared" si="6"/>
        <v>0.89266162595409049</v>
      </c>
      <c r="AL32" s="11">
        <v>153</v>
      </c>
      <c r="AM32" s="13">
        <v>8.5000000000000006E-2</v>
      </c>
      <c r="AN32" s="14">
        <v>0.23219999999999999</v>
      </c>
      <c r="AO32" s="130">
        <v>0.2288</v>
      </c>
      <c r="AP32" s="29">
        <f>AL32*(1-AM32)*AN32</f>
        <v>32.506838999999999</v>
      </c>
      <c r="AQ32" s="131">
        <f t="shared" ref="AQ32" si="282">AL32*(1-AM32)*AO32</f>
        <v>32.030856</v>
      </c>
      <c r="AR32" s="18">
        <v>1.6</v>
      </c>
      <c r="AS32" s="18">
        <v>1025.94</v>
      </c>
      <c r="AT32" s="98" t="e">
        <f>AT30+AL32-AS32</f>
        <v>#REF!</v>
      </c>
      <c r="AU32" s="99"/>
      <c r="AV32" s="11"/>
      <c r="AW32" s="30"/>
      <c r="AX32" s="19"/>
      <c r="AY32" s="19"/>
      <c r="AZ32" s="19"/>
      <c r="BA32" s="19"/>
    </row>
    <row r="33" spans="1:53" x14ac:dyDescent="0.2">
      <c r="A33" s="184"/>
      <c r="B33" s="32">
        <v>2</v>
      </c>
      <c r="C33" s="10" t="s">
        <v>53</v>
      </c>
      <c r="D33" s="33">
        <v>20300</v>
      </c>
      <c r="E33" s="33">
        <v>3</v>
      </c>
      <c r="F33" s="33">
        <v>19179</v>
      </c>
      <c r="G33" s="34">
        <v>0.6</v>
      </c>
      <c r="H33" s="34">
        <v>6.9</v>
      </c>
      <c r="I33" s="33">
        <v>18250</v>
      </c>
      <c r="J33" s="34">
        <v>2.6</v>
      </c>
      <c r="K33" s="33">
        <v>14975</v>
      </c>
      <c r="L33" s="35">
        <v>6.8000000000000005E-2</v>
      </c>
      <c r="M33" s="36">
        <f>ROUND(K33*(1-L33),0)</f>
        <v>13957</v>
      </c>
      <c r="N33" s="37">
        <v>0.66800000000000004</v>
      </c>
      <c r="O33" s="24">
        <f t="shared" si="271"/>
        <v>9323.2759999999998</v>
      </c>
      <c r="P33" s="35">
        <v>0.27100000000000002</v>
      </c>
      <c r="Q33" s="24">
        <f t="shared" si="272"/>
        <v>3782.3470000000002</v>
      </c>
      <c r="R33" s="38">
        <v>6.0999999999999999E-2</v>
      </c>
      <c r="S33" s="134">
        <v>0.18959999999999999</v>
      </c>
      <c r="T33" s="24">
        <f t="shared" si="273"/>
        <v>851.37699999999995</v>
      </c>
      <c r="U33" s="27">
        <v>0.20399999999999999</v>
      </c>
      <c r="V33" s="24">
        <f t="shared" si="274"/>
        <v>2847.2279999999996</v>
      </c>
      <c r="W33" s="38">
        <v>0.51900000000000002</v>
      </c>
      <c r="X33" s="24">
        <f t="shared" si="275"/>
        <v>7243.683</v>
      </c>
      <c r="Y33" s="38">
        <v>0.41</v>
      </c>
      <c r="Z33" s="24">
        <f t="shared" si="276"/>
        <v>5722.37</v>
      </c>
      <c r="AA33" s="146">
        <v>2.63E-3</v>
      </c>
      <c r="AB33" s="18">
        <f t="shared" si="61"/>
        <v>36.706910000000001</v>
      </c>
      <c r="AC33" s="39">
        <v>2.6099999999999999E-3</v>
      </c>
      <c r="AD33" s="17">
        <f t="shared" si="278"/>
        <v>36.427769999999995</v>
      </c>
      <c r="AE33" s="26">
        <f>IF(M33&gt;0,(AG33+AP33)/M33,0)</f>
        <v>2.9101503904850616E-3</v>
      </c>
      <c r="AF33" s="39">
        <v>2.9E-4</v>
      </c>
      <c r="AG33" s="36">
        <f t="shared" si="279"/>
        <v>4.0475300000000001</v>
      </c>
      <c r="AH33" s="27">
        <v>0.21229999999999999</v>
      </c>
      <c r="AI33" s="40">
        <f t="shared" si="280"/>
        <v>34.383046499999999</v>
      </c>
      <c r="AJ33" s="27">
        <f t="shared" si="281"/>
        <v>0.89010476445031428</v>
      </c>
      <c r="AK33" s="28">
        <f t="shared" si="6"/>
        <v>0.9015066177950708</v>
      </c>
      <c r="AL33" s="33">
        <v>177</v>
      </c>
      <c r="AM33" s="35">
        <v>8.5000000000000006E-2</v>
      </c>
      <c r="AN33" s="37">
        <v>0.2258</v>
      </c>
      <c r="AO33" s="132">
        <v>0.22589999999999999</v>
      </c>
      <c r="AP33" s="40">
        <f>AL33*(1-AM33)*AN33</f>
        <v>36.569439000000003</v>
      </c>
      <c r="AQ33" s="133">
        <f t="shared" si="21"/>
        <v>36.585634499999998</v>
      </c>
      <c r="AR33" s="41">
        <v>1.6</v>
      </c>
      <c r="AS33" s="41"/>
      <c r="AT33" s="117" t="e">
        <f>AT32+AL33-AS33</f>
        <v>#REF!</v>
      </c>
      <c r="AU33" s="101"/>
      <c r="AV33" s="42"/>
      <c r="AW33" s="43"/>
      <c r="AX33" s="44"/>
      <c r="AY33" s="44"/>
      <c r="AZ33" s="44"/>
      <c r="BA33" s="44"/>
    </row>
    <row r="34" spans="1:53" x14ac:dyDescent="0.2">
      <c r="A34" s="184"/>
      <c r="B34" s="32">
        <v>3</v>
      </c>
      <c r="C34" s="10" t="s">
        <v>49</v>
      </c>
      <c r="D34" s="42">
        <v>19500</v>
      </c>
      <c r="E34" s="42">
        <v>2</v>
      </c>
      <c r="F34" s="42">
        <v>18067</v>
      </c>
      <c r="G34" s="36">
        <v>0.8</v>
      </c>
      <c r="H34" s="36">
        <v>5</v>
      </c>
      <c r="I34" s="42">
        <v>18275</v>
      </c>
      <c r="J34" s="36">
        <v>0.8</v>
      </c>
      <c r="K34" s="42">
        <v>14833</v>
      </c>
      <c r="L34" s="38">
        <v>6.6000000000000003E-2</v>
      </c>
      <c r="M34" s="36">
        <f>ROUND(K34*(1-L34),0)</f>
        <v>13854</v>
      </c>
      <c r="N34" s="27">
        <v>0.57199999999999995</v>
      </c>
      <c r="O34" s="24">
        <f t="shared" si="271"/>
        <v>7924.4879999999994</v>
      </c>
      <c r="P34" s="38">
        <v>0.32600000000000001</v>
      </c>
      <c r="Q34" s="24">
        <f t="shared" si="272"/>
        <v>4516.4040000000005</v>
      </c>
      <c r="R34" s="38">
        <v>0.10199999999999999</v>
      </c>
      <c r="S34" s="134">
        <v>0.20369999999999999</v>
      </c>
      <c r="T34" s="24">
        <f t="shared" si="273"/>
        <v>1413.1079999999999</v>
      </c>
      <c r="U34" s="27">
        <v>0.215</v>
      </c>
      <c r="V34" s="24">
        <f t="shared" si="274"/>
        <v>2978.61</v>
      </c>
      <c r="W34" s="38">
        <v>0.51400000000000001</v>
      </c>
      <c r="X34" s="24">
        <f t="shared" si="275"/>
        <v>7120.9560000000001</v>
      </c>
      <c r="Y34" s="38">
        <v>0.41</v>
      </c>
      <c r="Z34" s="24">
        <f t="shared" si="276"/>
        <v>5680.1399999999994</v>
      </c>
      <c r="AA34" s="147">
        <v>2.64E-3</v>
      </c>
      <c r="AB34" s="148">
        <f t="shared" si="61"/>
        <v>36.574559999999998</v>
      </c>
      <c r="AC34" s="46">
        <v>2.5899999999999999E-3</v>
      </c>
      <c r="AD34" s="17">
        <f t="shared" si="278"/>
        <v>35.881859999999996</v>
      </c>
      <c r="AE34" s="26">
        <f>IF(M34&gt;0,(AG34+AP34)/M34,0)</f>
        <v>2.6365801934459358E-3</v>
      </c>
      <c r="AF34" s="46">
        <v>2.9999999999999997E-4</v>
      </c>
      <c r="AG34" s="36">
        <f t="shared" si="279"/>
        <v>4.1561999999999992</v>
      </c>
      <c r="AH34" s="27">
        <v>0.21249999999999999</v>
      </c>
      <c r="AI34" s="40">
        <f t="shared" si="280"/>
        <v>31.338649999999998</v>
      </c>
      <c r="AJ34" s="27">
        <f t="shared" si="281"/>
        <v>0.88541988871866339</v>
      </c>
      <c r="AK34" s="28">
        <f t="shared" si="6"/>
        <v>0.88742913020986314</v>
      </c>
      <c r="AL34" s="42">
        <v>161</v>
      </c>
      <c r="AM34" s="38">
        <v>8.4000000000000005E-2</v>
      </c>
      <c r="AN34" s="27">
        <v>0.2195</v>
      </c>
      <c r="AO34" s="134">
        <v>0.21820000000000001</v>
      </c>
      <c r="AP34" s="40">
        <f>AL34*(1-AM34)*AN34</f>
        <v>32.370981999999998</v>
      </c>
      <c r="AQ34" s="135">
        <f t="shared" si="21"/>
        <v>32.179263200000001</v>
      </c>
      <c r="AR34" s="17">
        <v>1.58</v>
      </c>
      <c r="AS34" s="17"/>
      <c r="AT34" s="117" t="e">
        <f>AT33+AL34-AS34</f>
        <v>#REF!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3">SUM(D32:D34)</f>
        <v>43000</v>
      </c>
      <c r="E35" s="50"/>
      <c r="F35" s="50">
        <f t="shared" ref="F35" si="284">SUM(F32:F34)</f>
        <v>44433</v>
      </c>
      <c r="G35" s="51"/>
      <c r="H35" s="51"/>
      <c r="I35" s="50">
        <f t="shared" ref="I35:K35" si="285">SUM(I32:I34)</f>
        <v>44273</v>
      </c>
      <c r="J35" s="51"/>
      <c r="K35" s="50">
        <f t="shared" si="285"/>
        <v>44794</v>
      </c>
      <c r="L35" s="20">
        <f t="shared" ref="L35" si="286">IF(K35&gt;0,(K32*L32+K33*L33+K34*L34)/K35,0)</f>
        <v>6.399218645354289E-2</v>
      </c>
      <c r="M35" s="51">
        <f t="shared" ref="M35" si="287">M32+M33+M34</f>
        <v>41928</v>
      </c>
      <c r="N35" s="52">
        <f t="shared" ref="N35" si="288">IF(M35&gt;0,O35/M35,0)</f>
        <v>0.64705361572219033</v>
      </c>
      <c r="O35" s="53">
        <f t="shared" ref="O35" si="289">O32+O33+O34</f>
        <v>27129.663999999997</v>
      </c>
      <c r="P35" s="20">
        <f t="shared" ref="P35" si="290">IF(M35&gt;0,Q35/M35,0)</f>
        <v>0.28210267601602745</v>
      </c>
      <c r="Q35" s="53">
        <f t="shared" ref="Q35" si="291">Q32+Q33+Q34</f>
        <v>11828.001</v>
      </c>
      <c r="R35" s="20">
        <f t="shared" ref="R35" si="292">IF(M35&gt;0,T35/M35,0)</f>
        <v>7.0843708261782101E-2</v>
      </c>
      <c r="S35" s="136"/>
      <c r="T35" s="53">
        <f t="shared" ref="T35" si="293">T32+T33+T34</f>
        <v>2970.335</v>
      </c>
      <c r="U35" s="20">
        <f t="shared" ref="U35" si="294">IF(M35&gt;0,V35/M35,0)</f>
        <v>0.20965483686319403</v>
      </c>
      <c r="V35" s="53">
        <f t="shared" ref="V35" si="295">V32+V33+V34</f>
        <v>8790.4079999999994</v>
      </c>
      <c r="W35" s="20">
        <f t="shared" ref="W35" si="296">IF(M35&gt;0,X35/M35,0)</f>
        <v>0.51701118584239658</v>
      </c>
      <c r="X35" s="53">
        <f t="shared" ref="X35" si="297">X32+X33+X34</f>
        <v>21677.245000000003</v>
      </c>
      <c r="Y35" s="20">
        <f t="shared" ref="Y35" si="298">IF(M35&gt;0,Z35/M35,0)</f>
        <v>0.40663303758824648</v>
      </c>
      <c r="Z35" s="53">
        <f t="shared" ref="Z35" si="299">Z32+Z33+Z34</f>
        <v>17049.309999999998</v>
      </c>
      <c r="AA35" s="152">
        <f t="shared" ref="AA35" si="300">IF(M35&gt;0,AB35/M35,0)</f>
        <v>2.6333042358328562E-3</v>
      </c>
      <c r="AB35" s="55">
        <f t="shared" ref="AB35" si="301">SUM(AB32:AB34)</f>
        <v>110.40917999999999</v>
      </c>
      <c r="AC35" s="54">
        <f t="shared" ref="AC35" si="302">IF(M35&gt;0,AD35/M35,0)</f>
        <v>2.5831897538637662E-3</v>
      </c>
      <c r="AD35" s="55">
        <f t="shared" ref="AD35" si="303">SUM(AD32:AD34)</f>
        <v>108.30797999999999</v>
      </c>
      <c r="AE35" s="54">
        <f t="shared" ref="AE35" si="304">IF(M35&gt;0,(AE32*M32+AE33*M33+AE34*M34)/M35,0)</f>
        <v>2.7094960408319026E-3</v>
      </c>
      <c r="AF35" s="54">
        <f t="shared" ref="AF35" si="305">IF(K35&gt;0,(K32*AF32+K33*AF33+K34*AF34)/K35,0)</f>
        <v>2.8996584363977316E-4</v>
      </c>
      <c r="AG35" s="51">
        <f t="shared" ref="AG35" si="306">SUM(AG32:AG34)</f>
        <v>12.156489999999998</v>
      </c>
      <c r="AH35" s="52">
        <f t="shared" ref="AH35" si="307">IF(K35&gt;0,(K32*AH32+K33*AH33+K34*AH34)/K35,0)</f>
        <v>0.21310224583649595</v>
      </c>
      <c r="AI35" s="57">
        <f t="shared" ref="AI35" si="308">SUM(AI32:AI34)</f>
        <v>95.750624000000002</v>
      </c>
      <c r="AJ35" s="52">
        <f t="shared" ref="AJ35" si="309">IF(AND(AD35&gt;0),((AD32*AJ32+AD33*AJ33+AD34*AJ34)/AD35),0)</f>
        <v>0.88896976818096562</v>
      </c>
      <c r="AK35" s="56">
        <f t="shared" si="6"/>
        <v>0.89412956818593103</v>
      </c>
      <c r="AL35" s="50">
        <f t="shared" ref="AL35" si="310">SUM(AL32:AL34)</f>
        <v>491</v>
      </c>
      <c r="AM35" s="20">
        <f t="shared" ref="AM35" si="311">IF(AL35&gt;0,(AM32*AL32+AM33*AL33+AM34*AL34)/AL35,0)</f>
        <v>8.4672097759674145E-2</v>
      </c>
      <c r="AN35" s="52">
        <f>IF(K35&gt;0,(AN32*K32+AN33*K33+AN34*K34)/K35,0)</f>
        <v>0.22585497388043044</v>
      </c>
      <c r="AO35" s="136">
        <f>IF(L35&gt;0,(AO32*K32+AO33*K33+AO34*K34)/K35,0)</f>
        <v>0.22432044246997365</v>
      </c>
      <c r="AP35" s="57">
        <f t="shared" ref="AP35" si="312">SUM(AP32:AP34)</f>
        <v>101.44726</v>
      </c>
      <c r="AQ35" s="137">
        <f t="shared" si="52"/>
        <v>100.79575370000001</v>
      </c>
      <c r="AR35" s="55"/>
      <c r="AS35" s="55">
        <f t="shared" ref="AS35" si="313">SUM(AS32:AS34)</f>
        <v>1025.94</v>
      </c>
      <c r="AT35" s="102"/>
      <c r="AU35" s="103" t="e">
        <f>AT34</f>
        <v>#REF!</v>
      </c>
      <c r="AV35" s="50">
        <f t="shared" ref="AV35" si="314">SUM(AV32:AV34)</f>
        <v>0</v>
      </c>
      <c r="AW35" s="58"/>
      <c r="AX35" s="57"/>
      <c r="AY35" s="57"/>
      <c r="AZ35" s="57"/>
      <c r="BA35" s="57"/>
    </row>
    <row r="36" spans="1:53" ht="13.5" thickBot="1" x14ac:dyDescent="0.25">
      <c r="A36" s="186">
        <v>9</v>
      </c>
      <c r="B36" s="22">
        <v>1</v>
      </c>
      <c r="C36" s="10" t="s">
        <v>51</v>
      </c>
      <c r="D36" s="11">
        <v>5500</v>
      </c>
      <c r="E36" s="11">
        <v>1</v>
      </c>
      <c r="F36" s="11">
        <v>8229</v>
      </c>
      <c r="G36" s="12">
        <v>1.3</v>
      </c>
      <c r="H36" s="12">
        <v>6</v>
      </c>
      <c r="I36" s="11">
        <v>8186</v>
      </c>
      <c r="J36" s="12">
        <v>4.5</v>
      </c>
      <c r="K36" s="11">
        <v>14696</v>
      </c>
      <c r="L36" s="13">
        <v>0.06</v>
      </c>
      <c r="M36" s="23">
        <f>ROUND(K36*(1-L36),0)</f>
        <v>13814</v>
      </c>
      <c r="N36" s="14">
        <v>0.63500000000000001</v>
      </c>
      <c r="O36" s="24">
        <f t="shared" ref="O36:O38" si="315">M36*N36</f>
        <v>8771.89</v>
      </c>
      <c r="P36" s="13">
        <v>0.316</v>
      </c>
      <c r="Q36" s="24">
        <f t="shared" ref="Q36:Q38" si="316">M36*P36</f>
        <v>4365.2240000000002</v>
      </c>
      <c r="R36" s="15">
        <v>4.9000000000000002E-2</v>
      </c>
      <c r="S36" s="143">
        <v>0.20849999999999999</v>
      </c>
      <c r="T36" s="24">
        <f t="shared" ref="T36:T38" si="317">M36*R36</f>
        <v>676.88600000000008</v>
      </c>
      <c r="U36" s="25">
        <v>0.21199999999999999</v>
      </c>
      <c r="V36" s="24">
        <f t="shared" ref="V36:V38" si="318">M36*U36</f>
        <v>2928.5679999999998</v>
      </c>
      <c r="W36" s="15">
        <v>0.52700000000000002</v>
      </c>
      <c r="X36" s="24">
        <f t="shared" ref="X36:X38" si="319">M36*W36</f>
        <v>7279.9780000000001</v>
      </c>
      <c r="Y36" s="15">
        <v>0.41</v>
      </c>
      <c r="Z36" s="24">
        <f t="shared" ref="Z36:Z38" si="320">Y36*M36</f>
        <v>5663.74</v>
      </c>
      <c r="AA36" s="145">
        <v>2.82E-3</v>
      </c>
      <c r="AB36" s="18">
        <f t="shared" ref="AB36" si="321">M36*AA36</f>
        <v>38.955480000000001</v>
      </c>
      <c r="AC36" s="16">
        <v>2.7799999999999999E-3</v>
      </c>
      <c r="AD36" s="17">
        <f t="shared" ref="AD36:AD38" si="322">M36*AC36</f>
        <v>38.402920000000002</v>
      </c>
      <c r="AE36" s="26">
        <f>IF(M36&gt;0,(AG36+AP36)/M36,0)</f>
        <v>2.9642721297234689E-3</v>
      </c>
      <c r="AF36" s="16">
        <v>3.1E-4</v>
      </c>
      <c r="AG36" s="23">
        <f t="shared" ref="AG36:AG38" si="323">AF36*M36</f>
        <v>4.2823399999999996</v>
      </c>
      <c r="AH36" s="114">
        <v>0.2172</v>
      </c>
      <c r="AI36" s="29">
        <f t="shared" ref="AI36:AI38" si="324">AL36*(1-AM36)*AH36</f>
        <v>35.207251200000002</v>
      </c>
      <c r="AJ36" s="27">
        <f t="shared" ref="AJ36:AJ38" si="325">IF(AND(AH36&gt;0,AF36&gt;0,AC36&gt;0),((AC36-AF36)*AH36)/((AH36-AF36)*AC36),0)</f>
        <v>0.88975912266636514</v>
      </c>
      <c r="AK36" s="59">
        <f t="shared" si="6"/>
        <v>0.89665003822236145</v>
      </c>
      <c r="AL36" s="11">
        <v>176</v>
      </c>
      <c r="AM36" s="13">
        <v>7.9000000000000001E-2</v>
      </c>
      <c r="AN36" s="14">
        <v>0.22620000000000001</v>
      </c>
      <c r="AO36" s="130">
        <v>0.22789999999999999</v>
      </c>
      <c r="AP36" s="29">
        <f>AL36*(1-AM36)*AN36</f>
        <v>36.6661152</v>
      </c>
      <c r="AQ36" s="131">
        <f t="shared" ref="AQ36" si="326">AL36*(1-AM36)*AO36</f>
        <v>36.941678400000001</v>
      </c>
      <c r="AR36" s="18">
        <v>1.55</v>
      </c>
      <c r="AS36" s="18">
        <v>1023.4</v>
      </c>
      <c r="AT36" s="98" t="e">
        <f>AT34+AL36-AS36</f>
        <v>#REF!</v>
      </c>
      <c r="AU36" s="99"/>
      <c r="AV36" s="11"/>
      <c r="AW36" s="30"/>
      <c r="AX36" s="19"/>
      <c r="AY36" s="19"/>
      <c r="AZ36" s="19"/>
      <c r="BA36" s="19"/>
    </row>
    <row r="37" spans="1:53" x14ac:dyDescent="0.2">
      <c r="A37" s="184"/>
      <c r="B37" s="32">
        <v>2</v>
      </c>
      <c r="C37" s="10" t="s">
        <v>53</v>
      </c>
      <c r="D37" s="33">
        <v>20400</v>
      </c>
      <c r="E37" s="33">
        <v>5</v>
      </c>
      <c r="F37" s="33">
        <v>20517</v>
      </c>
      <c r="G37" s="34">
        <v>0.5</v>
      </c>
      <c r="H37" s="34">
        <v>6.3</v>
      </c>
      <c r="I37" s="33">
        <v>19924</v>
      </c>
      <c r="J37" s="34">
        <v>1.5</v>
      </c>
      <c r="K37" s="33">
        <v>14827</v>
      </c>
      <c r="L37" s="35">
        <v>6.6000000000000003E-2</v>
      </c>
      <c r="M37" s="36">
        <f>ROUND(K37*(1-L37),0)</f>
        <v>13848</v>
      </c>
      <c r="N37" s="37">
        <v>0.60799999999999998</v>
      </c>
      <c r="O37" s="24">
        <f t="shared" si="315"/>
        <v>8419.5839999999989</v>
      </c>
      <c r="P37" s="35">
        <v>0.252</v>
      </c>
      <c r="Q37" s="24">
        <f t="shared" si="316"/>
        <v>3489.6959999999999</v>
      </c>
      <c r="R37" s="38">
        <v>0.14000000000000001</v>
      </c>
      <c r="S37" s="134">
        <v>0.20050000000000001</v>
      </c>
      <c r="T37" s="24">
        <f t="shared" si="317"/>
        <v>1938.7200000000003</v>
      </c>
      <c r="U37" s="27">
        <v>0.21099999999999999</v>
      </c>
      <c r="V37" s="24">
        <f t="shared" si="318"/>
        <v>2921.9279999999999</v>
      </c>
      <c r="W37" s="38">
        <v>0.51500000000000001</v>
      </c>
      <c r="X37" s="24">
        <f t="shared" si="319"/>
        <v>7131.72</v>
      </c>
      <c r="Y37" s="38">
        <v>0.42</v>
      </c>
      <c r="Z37" s="24">
        <f t="shared" si="320"/>
        <v>5816.16</v>
      </c>
      <c r="AA37" s="146">
        <v>2.9499999999999999E-3</v>
      </c>
      <c r="AB37" s="18">
        <f t="shared" si="61"/>
        <v>40.851599999999998</v>
      </c>
      <c r="AC37" s="39">
        <v>2.8800000000000002E-3</v>
      </c>
      <c r="AD37" s="17">
        <f t="shared" si="322"/>
        <v>39.882240000000003</v>
      </c>
      <c r="AE37" s="26">
        <f>IF(M37&gt;0,(AG37+AP37)/M37,0)</f>
        <v>3.0723425765453488E-3</v>
      </c>
      <c r="AF37" s="39">
        <v>3.2000000000000003E-4</v>
      </c>
      <c r="AG37" s="36">
        <f t="shared" si="323"/>
        <v>4.4313600000000006</v>
      </c>
      <c r="AH37" s="27">
        <v>0.21410000000000001</v>
      </c>
      <c r="AI37" s="40">
        <f t="shared" si="324"/>
        <v>36.043734999999998</v>
      </c>
      <c r="AJ37" s="27">
        <f t="shared" si="325"/>
        <v>0.89021943638839518</v>
      </c>
      <c r="AK37" s="28">
        <f t="shared" si="6"/>
        <v>0.89711295244057487</v>
      </c>
      <c r="AL37" s="33">
        <v>185</v>
      </c>
      <c r="AM37" s="35">
        <v>0.09</v>
      </c>
      <c r="AN37" s="37">
        <v>0.22639999999999999</v>
      </c>
      <c r="AO37" s="132">
        <v>0.2243</v>
      </c>
      <c r="AP37" s="40">
        <f>AL37*(1-AM37)*AN37</f>
        <v>38.114439999999995</v>
      </c>
      <c r="AQ37" s="133">
        <f t="shared" si="21"/>
        <v>37.760905000000001</v>
      </c>
      <c r="AR37" s="41">
        <v>1.6</v>
      </c>
      <c r="AS37" s="41"/>
      <c r="AT37" s="117" t="e">
        <f>AT36+AL37-AS37</f>
        <v>#REF!</v>
      </c>
      <c r="AU37" s="101"/>
      <c r="AV37" s="42"/>
      <c r="AW37" s="43"/>
      <c r="AX37" s="44"/>
      <c r="AY37" s="44"/>
      <c r="AZ37" s="44"/>
      <c r="BA37" s="44"/>
    </row>
    <row r="38" spans="1:53" x14ac:dyDescent="0.2">
      <c r="A38" s="184"/>
      <c r="B38" s="32">
        <v>3</v>
      </c>
      <c r="C38" s="10" t="s">
        <v>49</v>
      </c>
      <c r="D38" s="42">
        <v>19455</v>
      </c>
      <c r="E38" s="42">
        <v>1</v>
      </c>
      <c r="F38" s="42">
        <v>16318</v>
      </c>
      <c r="G38" s="36">
        <v>0.7</v>
      </c>
      <c r="H38" s="36">
        <v>5.3</v>
      </c>
      <c r="I38" s="42">
        <v>16195</v>
      </c>
      <c r="J38" s="36">
        <v>1.2</v>
      </c>
      <c r="K38" s="42">
        <v>14984</v>
      </c>
      <c r="L38" s="38">
        <v>6.6000000000000003E-2</v>
      </c>
      <c r="M38" s="36">
        <f>ROUND(K38*(1-L38),0)</f>
        <v>13995</v>
      </c>
      <c r="N38" s="27">
        <v>0.55700000000000005</v>
      </c>
      <c r="O38" s="24">
        <f t="shared" si="315"/>
        <v>7795.2150000000011</v>
      </c>
      <c r="P38" s="38">
        <v>0.309</v>
      </c>
      <c r="Q38" s="24">
        <f t="shared" si="316"/>
        <v>4324.4549999999999</v>
      </c>
      <c r="R38" s="38">
        <v>0.13400000000000001</v>
      </c>
      <c r="S38" s="134">
        <v>0.19570000000000001</v>
      </c>
      <c r="T38" s="24">
        <f t="shared" si="317"/>
        <v>1875.3300000000002</v>
      </c>
      <c r="U38" s="27">
        <v>0.22</v>
      </c>
      <c r="V38" s="24">
        <f t="shared" si="318"/>
        <v>3078.9</v>
      </c>
      <c r="W38" s="38">
        <v>0.50600000000000001</v>
      </c>
      <c r="X38" s="24">
        <f t="shared" si="319"/>
        <v>7081.47</v>
      </c>
      <c r="Y38" s="38">
        <v>0.4</v>
      </c>
      <c r="Z38" s="24">
        <f t="shared" si="320"/>
        <v>5598</v>
      </c>
      <c r="AA38" s="147">
        <v>2.82E-3</v>
      </c>
      <c r="AB38" s="148">
        <f t="shared" si="61"/>
        <v>39.465899999999998</v>
      </c>
      <c r="AC38" s="46">
        <v>2.7000000000000001E-3</v>
      </c>
      <c r="AD38" s="17">
        <f t="shared" si="322"/>
        <v>37.786500000000004</v>
      </c>
      <c r="AE38" s="26">
        <f>IF(M38&gt;0,(AG38+AP38)/M38,0)</f>
        <v>2.8505174562343692E-3</v>
      </c>
      <c r="AF38" s="46">
        <v>3.3E-4</v>
      </c>
      <c r="AG38" s="36">
        <f t="shared" si="323"/>
        <v>4.6183500000000004</v>
      </c>
      <c r="AH38" s="27">
        <v>0.21149999999999999</v>
      </c>
      <c r="AI38" s="40">
        <f t="shared" si="324"/>
        <v>32.282936999999997</v>
      </c>
      <c r="AJ38" s="27">
        <f t="shared" si="325"/>
        <v>0.87914950040251938</v>
      </c>
      <c r="AK38" s="28">
        <f t="shared" si="6"/>
        <v>0.88549599254754574</v>
      </c>
      <c r="AL38" s="42">
        <v>167</v>
      </c>
      <c r="AM38" s="38">
        <v>8.5999999999999993E-2</v>
      </c>
      <c r="AN38" s="27">
        <v>0.2311</v>
      </c>
      <c r="AO38" s="134">
        <v>0.23400000000000001</v>
      </c>
      <c r="AP38" s="40">
        <f>AL38*(1-AM38)*AN38</f>
        <v>35.274641799999998</v>
      </c>
      <c r="AQ38" s="135">
        <f t="shared" si="21"/>
        <v>35.717292</v>
      </c>
      <c r="AR38" s="17">
        <v>1.55</v>
      </c>
      <c r="AS38" s="17"/>
      <c r="AT38" s="117" t="e">
        <f>AT37+AL38-AS38</f>
        <v>#REF!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7">SUM(D36:D38)</f>
        <v>45355</v>
      </c>
      <c r="E39" s="50"/>
      <c r="F39" s="50">
        <f t="shared" ref="F39" si="328">SUM(F36:F38)</f>
        <v>45064</v>
      </c>
      <c r="G39" s="51"/>
      <c r="H39" s="51"/>
      <c r="I39" s="50">
        <f t="shared" ref="I39:K39" si="329">SUM(I36:I38)</f>
        <v>44305</v>
      </c>
      <c r="J39" s="51"/>
      <c r="K39" s="50">
        <f t="shared" si="329"/>
        <v>44507</v>
      </c>
      <c r="L39" s="20">
        <f t="shared" ref="L39" si="330">IF(K39&gt;0,(K36*L36+K37*L37+K38*L38)/K39,0)</f>
        <v>6.401882849888782E-2</v>
      </c>
      <c r="M39" s="51">
        <f t="shared" ref="M39" si="331">M36+M37+M38</f>
        <v>41657</v>
      </c>
      <c r="N39" s="52">
        <f t="shared" ref="N39" si="332">IF(M39&gt;0,O39/M39,0)</f>
        <v>0.59981969416904724</v>
      </c>
      <c r="O39" s="53">
        <f t="shared" ref="O39" si="333">O36+O37+O38</f>
        <v>24986.688999999998</v>
      </c>
      <c r="P39" s="20">
        <f t="shared" ref="P39" si="334">IF(M39&gt;0,Q39/M39,0)</f>
        <v>0.29237283049667523</v>
      </c>
      <c r="Q39" s="53">
        <f t="shared" ref="Q39" si="335">Q36+Q37+Q38</f>
        <v>12179.375</v>
      </c>
      <c r="R39" s="20">
        <f t="shared" ref="R39" si="336">IF(M39&gt;0,T39/M39,0)</f>
        <v>0.10780747533427756</v>
      </c>
      <c r="S39" s="136"/>
      <c r="T39" s="53">
        <f t="shared" ref="T39" si="337">T36+T37+T38</f>
        <v>4490.9360000000006</v>
      </c>
      <c r="U39" s="20">
        <f t="shared" ref="U39" si="338">IF(M39&gt;0,V39/M39,0)</f>
        <v>0.21435523441438412</v>
      </c>
      <c r="V39" s="53">
        <f t="shared" ref="V39" si="339">V36+V37+V38</f>
        <v>8929.3959999999988</v>
      </c>
      <c r="W39" s="20">
        <f t="shared" ref="W39" si="340">IF(M39&gt;0,X39/M39,0)</f>
        <v>0.51595573373022541</v>
      </c>
      <c r="X39" s="53">
        <f t="shared" ref="X39" si="341">X36+X37+X38</f>
        <v>21493.168000000001</v>
      </c>
      <c r="Y39" s="20">
        <f t="shared" ref="Y39" si="342">IF(M39&gt;0,Z39/M39,0)</f>
        <v>0.4099647118131407</v>
      </c>
      <c r="Z39" s="53">
        <f t="shared" ref="Z39" si="343">Z36+Z37+Z38</f>
        <v>17077.900000000001</v>
      </c>
      <c r="AA39" s="152">
        <f t="shared" ref="AA39" si="344">IF(M39&gt;0,AB39/M39,0)</f>
        <v>2.8632157860623664E-3</v>
      </c>
      <c r="AB39" s="55">
        <f t="shared" ref="AB39" si="345">SUM(AB36:AB38)</f>
        <v>119.27297999999999</v>
      </c>
      <c r="AC39" s="54">
        <f t="shared" ref="AC39" si="346">IF(M39&gt;0,AD39/M39,0)</f>
        <v>2.7863662769762585E-3</v>
      </c>
      <c r="AD39" s="55">
        <f t="shared" ref="AD39" si="347">SUM(AD36:AD38)</f>
        <v>116.07166000000001</v>
      </c>
      <c r="AE39" s="54">
        <f t="shared" ref="AE39" si="348">IF(M39&gt;0,(AE36*M36+AE37*M37+AE38*M38)/M39,0)</f>
        <v>2.9619811076169672E-3</v>
      </c>
      <c r="AF39" s="54">
        <f t="shared" ref="AF39" si="349">IF(K39&gt;0,(K36*AF36+K37*AF37+K38*AF38)/K39,0)</f>
        <v>3.20064708922192E-4</v>
      </c>
      <c r="AG39" s="51">
        <f t="shared" ref="AG39" si="350">SUM(AG36:AG38)</f>
        <v>13.332049999999999</v>
      </c>
      <c r="AH39" s="52">
        <f t="shared" ref="AH39" si="351">IF(K39&gt;0,(K36*AH36+K37*AH37+K38*AH38)/K39,0)</f>
        <v>0.21424827330532276</v>
      </c>
      <c r="AI39" s="57">
        <f t="shared" ref="AI39" si="352">SUM(AI36:AI38)</f>
        <v>103.5339232</v>
      </c>
      <c r="AJ39" s="52">
        <f t="shared" ref="AJ39" si="353">IF(AND(AD39&gt;0),((AD36*AJ36+AD37*AJ37+AD38*AJ38)/AD39),0)</f>
        <v>0.8864633814894447</v>
      </c>
      <c r="AK39" s="56">
        <f t="shared" si="6"/>
        <v>0.89319667639175193</v>
      </c>
      <c r="AL39" s="50">
        <f t="shared" ref="AL39" si="354">SUM(AL36:AL38)</f>
        <v>528</v>
      </c>
      <c r="AM39" s="20">
        <f t="shared" ref="AM39" si="355">IF(AL39&gt;0,(AM36*AL36+AM37*AL37+AM38*AL38)/AL39,0)</f>
        <v>8.5068181818181807E-2</v>
      </c>
      <c r="AN39" s="52">
        <f>IF(K39&gt;0,(AN36*K36+AN37*K37+AN38*K38)/K39,0)</f>
        <v>0.22791629181926437</v>
      </c>
      <c r="AO39" s="136">
        <f>IF(L39&gt;0,(AO36*K36+AO37*K37+AO38*K38)/K39,0)</f>
        <v>0.2287543644819916</v>
      </c>
      <c r="AP39" s="57">
        <f t="shared" ref="AP39" si="356">SUM(AP36:AP38)</f>
        <v>110.05519699999999</v>
      </c>
      <c r="AQ39" s="137">
        <f t="shared" si="52"/>
        <v>110.41987540000001</v>
      </c>
      <c r="AR39" s="55"/>
      <c r="AS39" s="55">
        <f t="shared" ref="AS39" si="357">SUM(AS36:AS38)</f>
        <v>1023.4</v>
      </c>
      <c r="AT39" s="102"/>
      <c r="AU39" s="103" t="e">
        <f>AT38</f>
        <v>#REF!</v>
      </c>
      <c r="AV39" s="50">
        <f t="shared" ref="AV39" si="358">SUM(AV36:AV38)</f>
        <v>0</v>
      </c>
      <c r="AW39" s="58"/>
      <c r="AX39" s="57"/>
      <c r="AY39" s="57"/>
      <c r="AZ39" s="57"/>
      <c r="BA39" s="57"/>
    </row>
    <row r="40" spans="1:53" ht="13.5" thickBot="1" x14ac:dyDescent="0.25">
      <c r="A40" s="186">
        <v>10</v>
      </c>
      <c r="B40" s="22">
        <v>1</v>
      </c>
      <c r="C40" s="10" t="s">
        <v>51</v>
      </c>
      <c r="D40" s="11">
        <v>4600</v>
      </c>
      <c r="E40" s="11">
        <v>0</v>
      </c>
      <c r="F40" s="11">
        <v>11089</v>
      </c>
      <c r="G40" s="12">
        <v>1.1000000000000001</v>
      </c>
      <c r="H40" s="12">
        <v>6.6</v>
      </c>
      <c r="I40" s="11">
        <v>10645</v>
      </c>
      <c r="J40" s="12">
        <v>3.4</v>
      </c>
      <c r="K40" s="11">
        <v>15313</v>
      </c>
      <c r="L40" s="13">
        <v>6.2E-2</v>
      </c>
      <c r="M40" s="23">
        <f>ROUND(K40*(1-L40),0)</f>
        <v>14364</v>
      </c>
      <c r="N40" s="14">
        <v>0.61599999999999999</v>
      </c>
      <c r="O40" s="24">
        <f t="shared" ref="O40:O42" si="359">M40*N40</f>
        <v>8848.2240000000002</v>
      </c>
      <c r="P40" s="13">
        <v>0.317</v>
      </c>
      <c r="Q40" s="24">
        <f t="shared" ref="Q40:Q42" si="360">M40*P40</f>
        <v>4553.3879999999999</v>
      </c>
      <c r="R40" s="15">
        <v>6.7000000000000004E-2</v>
      </c>
      <c r="S40" s="143">
        <v>0.19700000000000001</v>
      </c>
      <c r="T40" s="24">
        <f t="shared" ref="T40:T42" si="361">M40*R40</f>
        <v>962.38800000000003</v>
      </c>
      <c r="U40" s="25">
        <v>0.215</v>
      </c>
      <c r="V40" s="24">
        <f t="shared" ref="V40:V42" si="362">M40*U40</f>
        <v>3088.2599999999998</v>
      </c>
      <c r="W40" s="15">
        <v>0.51</v>
      </c>
      <c r="X40" s="24">
        <f t="shared" ref="X40:X42" si="363">M40*W40</f>
        <v>7325.64</v>
      </c>
      <c r="Y40" s="15">
        <v>0.4</v>
      </c>
      <c r="Z40" s="24">
        <f t="shared" ref="Z40:Z42" si="364">Y40*M40</f>
        <v>5745.6</v>
      </c>
      <c r="AA40" s="145">
        <v>2.81E-3</v>
      </c>
      <c r="AB40" s="18">
        <f t="shared" ref="AB40" si="365">M40*AA40</f>
        <v>40.362839999999998</v>
      </c>
      <c r="AC40" s="16">
        <v>2.6700000000000001E-3</v>
      </c>
      <c r="AD40" s="17">
        <f t="shared" ref="AD40:AD42" si="366">M40*AC40</f>
        <v>38.351880000000001</v>
      </c>
      <c r="AE40" s="26">
        <f>IF(M40&gt;0,(AG40+AP40)/M40,0)</f>
        <v>2.8021982734614316E-3</v>
      </c>
      <c r="AF40" s="16">
        <v>3.1E-4</v>
      </c>
      <c r="AG40" s="23">
        <f t="shared" ref="AG40:AG42" si="367">AF40*M40</f>
        <v>4.4528400000000001</v>
      </c>
      <c r="AH40" s="114">
        <v>0.21160000000000001</v>
      </c>
      <c r="AI40" s="29">
        <f t="shared" ref="AI40:AI42" si="368">AL40*(1-AM40)*AH40</f>
        <v>34.651616000000004</v>
      </c>
      <c r="AJ40" s="27">
        <f t="shared" ref="AJ40:AJ42" si="369">IF(AND(AH40&gt;0,AF40&gt;0,AC40&gt;0),((AC40-AF40)*AH40)/((AH40-AF40)*AC40),0)</f>
        <v>0.8851919624110357</v>
      </c>
      <c r="AK40" s="59">
        <f t="shared" si="6"/>
        <v>0.8906355915649975</v>
      </c>
      <c r="AL40" s="11">
        <v>178</v>
      </c>
      <c r="AM40" s="13">
        <v>0.08</v>
      </c>
      <c r="AN40" s="14">
        <v>0.21859999999999999</v>
      </c>
      <c r="AO40" s="130">
        <v>0.22270000000000001</v>
      </c>
      <c r="AP40" s="29">
        <f>AL40*(1-AM40)*AN40</f>
        <v>35.797936</v>
      </c>
      <c r="AQ40" s="131">
        <f t="shared" ref="AQ40" si="370">AL40*(1-AM40)*AO40</f>
        <v>36.469352000000008</v>
      </c>
      <c r="AR40" s="18">
        <v>1.55</v>
      </c>
      <c r="AS40" s="18">
        <v>1019.72</v>
      </c>
      <c r="AT40" s="98" t="e">
        <f>AT38+AL40-AS40</f>
        <v>#REF!</v>
      </c>
      <c r="AU40" s="99"/>
      <c r="AV40" s="11"/>
      <c r="AW40" s="30"/>
      <c r="AX40" s="19"/>
      <c r="AY40" s="19"/>
      <c r="AZ40" s="19"/>
      <c r="BA40" s="19"/>
    </row>
    <row r="41" spans="1:53" x14ac:dyDescent="0.2">
      <c r="A41" s="184"/>
      <c r="B41" s="32">
        <v>2</v>
      </c>
      <c r="C41" s="10" t="s">
        <v>53</v>
      </c>
      <c r="D41" s="33">
        <v>20300</v>
      </c>
      <c r="E41" s="33">
        <v>3</v>
      </c>
      <c r="F41" s="33">
        <v>19090</v>
      </c>
      <c r="G41" s="34">
        <v>1.2</v>
      </c>
      <c r="H41" s="34">
        <v>8.1</v>
      </c>
      <c r="I41" s="33">
        <v>18796</v>
      </c>
      <c r="J41" s="34">
        <v>1.4</v>
      </c>
      <c r="K41" s="33">
        <v>16026</v>
      </c>
      <c r="L41" s="35">
        <v>6.2E-2</v>
      </c>
      <c r="M41" s="36">
        <f>ROUND(K41*(1-L41),0)</f>
        <v>15032</v>
      </c>
      <c r="N41" s="37">
        <v>0.51500000000000001</v>
      </c>
      <c r="O41" s="24">
        <f t="shared" si="359"/>
        <v>7741.4800000000005</v>
      </c>
      <c r="P41" s="35">
        <v>0.45700000000000002</v>
      </c>
      <c r="Q41" s="24">
        <f t="shared" si="360"/>
        <v>6869.6240000000007</v>
      </c>
      <c r="R41" s="38">
        <v>2.8000000000000001E-2</v>
      </c>
      <c r="S41" s="134">
        <v>0.2205</v>
      </c>
      <c r="T41" s="24">
        <f t="shared" si="361"/>
        <v>420.89600000000002</v>
      </c>
      <c r="U41" s="27">
        <v>0.22600000000000001</v>
      </c>
      <c r="V41" s="24">
        <f t="shared" si="362"/>
        <v>3397.232</v>
      </c>
      <c r="W41" s="38">
        <v>0.499</v>
      </c>
      <c r="X41" s="24">
        <f t="shared" si="363"/>
        <v>7500.9679999999998</v>
      </c>
      <c r="Y41" s="38">
        <v>0.43</v>
      </c>
      <c r="Z41" s="24">
        <f t="shared" si="364"/>
        <v>6463.76</v>
      </c>
      <c r="AA41" s="146"/>
      <c r="AB41" s="18">
        <f t="shared" si="61"/>
        <v>0</v>
      </c>
      <c r="AC41" s="39">
        <v>2.8400000000000001E-3</v>
      </c>
      <c r="AD41" s="17">
        <f t="shared" si="366"/>
        <v>42.69088</v>
      </c>
      <c r="AE41" s="26">
        <f>IF(M41&gt;0,(AG41+AP41)/M41,0)</f>
        <v>2.7164306945183614E-3</v>
      </c>
      <c r="AF41" s="39">
        <v>3.2000000000000003E-4</v>
      </c>
      <c r="AG41" s="36">
        <f t="shared" si="367"/>
        <v>4.8102400000000003</v>
      </c>
      <c r="AH41" s="27">
        <v>0.21879999999999999</v>
      </c>
      <c r="AI41" s="40">
        <f t="shared" si="368"/>
        <v>35.5519368</v>
      </c>
      <c r="AJ41" s="27">
        <f t="shared" si="369"/>
        <v>0.88862357594855101</v>
      </c>
      <c r="AK41" s="28">
        <f t="shared" si="6"/>
        <v>0.8834735552350329</v>
      </c>
      <c r="AL41" s="33">
        <v>177</v>
      </c>
      <c r="AM41" s="35">
        <v>8.2000000000000003E-2</v>
      </c>
      <c r="AN41" s="37">
        <v>0.22170000000000001</v>
      </c>
      <c r="AO41" s="132"/>
      <c r="AP41" s="40">
        <f>AL41*(1-AM41)*AN41</f>
        <v>36.023146200000006</v>
      </c>
      <c r="AQ41" s="133">
        <f t="shared" si="21"/>
        <v>0</v>
      </c>
      <c r="AR41" s="41">
        <v>1.6</v>
      </c>
      <c r="AS41" s="41"/>
      <c r="AT41" s="117" t="e">
        <f>AT40+AL41-AS41</f>
        <v>#REF!</v>
      </c>
      <c r="AU41" s="101"/>
      <c r="AV41" s="42"/>
      <c r="AW41" s="43"/>
      <c r="AX41" s="44"/>
      <c r="AY41" s="44"/>
      <c r="AZ41" s="44"/>
      <c r="BA41" s="44"/>
    </row>
    <row r="42" spans="1:53" x14ac:dyDescent="0.2">
      <c r="A42" s="184"/>
      <c r="B42" s="32">
        <v>3</v>
      </c>
      <c r="C42" s="10" t="s">
        <v>49</v>
      </c>
      <c r="D42" s="42">
        <v>22400</v>
      </c>
      <c r="E42" s="42">
        <v>1</v>
      </c>
      <c r="F42" s="42">
        <v>17697</v>
      </c>
      <c r="G42" s="36">
        <v>0.5</v>
      </c>
      <c r="H42" s="36">
        <v>6.3</v>
      </c>
      <c r="I42" s="42">
        <v>17357</v>
      </c>
      <c r="J42" s="36">
        <v>1.4</v>
      </c>
      <c r="K42" s="42">
        <v>16063</v>
      </c>
      <c r="L42" s="38">
        <v>6.3E-2</v>
      </c>
      <c r="M42" s="36">
        <f>ROUND(K42*(1-L42),0)</f>
        <v>15051</v>
      </c>
      <c r="N42" s="27">
        <v>0.59099999999999997</v>
      </c>
      <c r="O42" s="24">
        <f t="shared" si="359"/>
        <v>8895.1409999999996</v>
      </c>
      <c r="P42" s="38">
        <v>0.27700000000000002</v>
      </c>
      <c r="Q42" s="24">
        <f t="shared" si="360"/>
        <v>4169.1270000000004</v>
      </c>
      <c r="R42" s="38">
        <v>0.13200000000000001</v>
      </c>
      <c r="S42" s="134"/>
      <c r="T42" s="24">
        <f t="shared" si="361"/>
        <v>1986.7320000000002</v>
      </c>
      <c r="U42" s="27"/>
      <c r="V42" s="24">
        <f t="shared" si="362"/>
        <v>0</v>
      </c>
      <c r="W42" s="38"/>
      <c r="X42" s="24">
        <f t="shared" si="363"/>
        <v>0</v>
      </c>
      <c r="Y42" s="38">
        <v>0.42</v>
      </c>
      <c r="Z42" s="24">
        <f t="shared" si="364"/>
        <v>6321.42</v>
      </c>
      <c r="AA42" s="147"/>
      <c r="AB42" s="148">
        <f t="shared" si="61"/>
        <v>0</v>
      </c>
      <c r="AC42" s="46">
        <v>2.7399999999999998E-3</v>
      </c>
      <c r="AD42" s="17">
        <f t="shared" si="366"/>
        <v>41.239739999999998</v>
      </c>
      <c r="AE42" s="26">
        <f>IF(M42&gt;0,(AG42+AP42)/M42,0)</f>
        <v>3.5E-4</v>
      </c>
      <c r="AF42" s="46">
        <v>3.5E-4</v>
      </c>
      <c r="AG42" s="36">
        <f t="shared" si="367"/>
        <v>5.2678500000000001</v>
      </c>
      <c r="AH42" s="27">
        <v>0.21210000000000001</v>
      </c>
      <c r="AI42" s="40">
        <f t="shared" si="368"/>
        <v>34.231243200000002</v>
      </c>
      <c r="AJ42" s="27">
        <f t="shared" si="369"/>
        <v>0.87370453037340889</v>
      </c>
      <c r="AK42" s="28">
        <f t="shared" si="6"/>
        <v>0</v>
      </c>
      <c r="AL42" s="42">
        <v>176</v>
      </c>
      <c r="AM42" s="38">
        <v>8.3000000000000004E-2</v>
      </c>
      <c r="AN42" s="27"/>
      <c r="AO42" s="134"/>
      <c r="AP42" s="40">
        <f>AL42*(1-AM42)*AN42</f>
        <v>0</v>
      </c>
      <c r="AQ42" s="135">
        <f t="shared" si="21"/>
        <v>0</v>
      </c>
      <c r="AR42" s="17">
        <v>1.6</v>
      </c>
      <c r="AS42" s="17"/>
      <c r="AT42" s="117" t="e">
        <f>AT41+AL42-AS42</f>
        <v>#REF!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1">SUM(D40:D42)</f>
        <v>47300</v>
      </c>
      <c r="E43" s="50"/>
      <c r="F43" s="50">
        <f t="shared" ref="F43" si="372">SUM(F40:F42)</f>
        <v>47876</v>
      </c>
      <c r="G43" s="51"/>
      <c r="H43" s="51"/>
      <c r="I43" s="50">
        <f t="shared" ref="I43:K43" si="373">SUM(I40:I42)</f>
        <v>46798</v>
      </c>
      <c r="J43" s="51"/>
      <c r="K43" s="50">
        <f t="shared" si="373"/>
        <v>47402</v>
      </c>
      <c r="L43" s="20">
        <f t="shared" ref="L43" si="374">IF(K43&gt;0,(K40*L40+K41*L41+K42*L42)/K43,0)</f>
        <v>6.2338867558330874E-2</v>
      </c>
      <c r="M43" s="51">
        <f t="shared" ref="M43" si="375">M40+M41+M42</f>
        <v>44447</v>
      </c>
      <c r="N43" s="52">
        <f t="shared" ref="N43" si="376">IF(M43&gt;0,O43/M43,0)</f>
        <v>0.57337604337750581</v>
      </c>
      <c r="O43" s="53">
        <f t="shared" ref="O43" si="377">O40+O41+O42</f>
        <v>25484.845000000001</v>
      </c>
      <c r="P43" s="20">
        <f t="shared" ref="P43" si="378">IF(M43&gt;0,Q43/M43,0)</f>
        <v>0.35080295633001107</v>
      </c>
      <c r="Q43" s="53">
        <f t="shared" ref="Q43" si="379">Q40+Q41+Q42</f>
        <v>15592.139000000001</v>
      </c>
      <c r="R43" s="20">
        <f t="shared" ref="R43" si="380">IF(M43&gt;0,T43/M43,0)</f>
        <v>7.582100029248319E-2</v>
      </c>
      <c r="S43" s="136"/>
      <c r="T43" s="53">
        <f t="shared" ref="T43" si="381">T40+T41+T42</f>
        <v>3370.0160000000005</v>
      </c>
      <c r="U43" s="20">
        <f t="shared" ref="U43" si="382">IF(M43&gt;0,V43/M43,0)</f>
        <v>0.14591517987715708</v>
      </c>
      <c r="V43" s="53">
        <f t="shared" ref="V43" si="383">V40+V41+V42</f>
        <v>6485.4920000000002</v>
      </c>
      <c r="W43" s="20">
        <f t="shared" ref="W43" si="384">IF(M43&gt;0,X43/M43,0)</f>
        <v>0.3335794991787972</v>
      </c>
      <c r="X43" s="53">
        <f t="shared" ref="X43" si="385">X40+X41+X42</f>
        <v>14826.608</v>
      </c>
      <c r="Y43" s="20">
        <f t="shared" ref="Y43" si="386">IF(M43&gt;0,Z43/M43,0)</f>
        <v>0.41691857718181202</v>
      </c>
      <c r="Z43" s="53">
        <f t="shared" ref="Z43" si="387">Z40+Z41+Z42</f>
        <v>18530.78</v>
      </c>
      <c r="AA43" s="152">
        <f t="shared" ref="AA43" si="388">IF(M43&gt;0,AB43/M43,0)</f>
        <v>9.0811168357819423E-4</v>
      </c>
      <c r="AB43" s="55">
        <f t="shared" ref="AB43" si="389">SUM(AB40:AB42)</f>
        <v>40.362839999999998</v>
      </c>
      <c r="AC43" s="54">
        <f t="shared" ref="AC43" si="390">IF(M43&gt;0,AD43/M43,0)</f>
        <v>2.7511980561117735E-3</v>
      </c>
      <c r="AD43" s="55">
        <f t="shared" ref="AD43" si="391">SUM(AD40:AD42)</f>
        <v>122.2825</v>
      </c>
      <c r="AE43" s="54">
        <f t="shared" ref="AE43" si="392">IF(M43&gt;0,(AE40*M40+AE41*M41+AE42*M42)/M43,0)</f>
        <v>1.9428085630076271E-3</v>
      </c>
      <c r="AF43" s="54">
        <f t="shared" ref="AF43" si="393">IF(K43&gt;0,(K40*AF40+K41*AF41+K42*AF42)/K43,0)</f>
        <v>3.2693557233871991E-4</v>
      </c>
      <c r="AG43" s="51">
        <f t="shared" ref="AG43" si="394">SUM(AG40:AG42)</f>
        <v>14.530930000000001</v>
      </c>
      <c r="AH43" s="52">
        <f t="shared" ref="AH43" si="395">IF(K43&gt;0,(K40*AH40+K41*AH41+K42*AH42)/K43,0)</f>
        <v>0.21420366018311462</v>
      </c>
      <c r="AI43" s="57">
        <f t="shared" ref="AI43" si="396">SUM(AI40:AI42)</f>
        <v>104.43479600000001</v>
      </c>
      <c r="AJ43" s="52">
        <f t="shared" ref="AJ43" si="397">IF(AND(AD43&gt;0),((AD40*AJ40+AD41*AJ41+AD42*AJ42)/AD43),0)</f>
        <v>0.88251586314284158</v>
      </c>
      <c r="AK43" s="56">
        <f t="shared" si="6"/>
        <v>0.83359227355560839</v>
      </c>
      <c r="AL43" s="50">
        <f t="shared" ref="AL43" si="398">SUM(AL40:AL42)</f>
        <v>531</v>
      </c>
      <c r="AM43" s="20">
        <f t="shared" ref="AM43" si="399">IF(AL43&gt;0,(AM40*AL40+AM41*AL41+AM42*AL42)/AL43,0)</f>
        <v>8.1661016949152551E-2</v>
      </c>
      <c r="AN43" s="52">
        <f>IF(K43&gt;0,(AN40*K40+AN41*K41+AN42*K42)/K43,0)</f>
        <v>0.1455716214505717</v>
      </c>
      <c r="AO43" s="136">
        <f>IF(L43&gt;0,(AO40*K40+AO41*K41+AO42*K42)/K43,0)</f>
        <v>7.1942219737563817E-2</v>
      </c>
      <c r="AP43" s="57">
        <f t="shared" ref="AP43" si="400">SUM(AP40:AP42)</f>
        <v>71.821082200000006</v>
      </c>
      <c r="AQ43" s="137">
        <f t="shared" si="52"/>
        <v>36.469352000000008</v>
      </c>
      <c r="AR43" s="55"/>
      <c r="AS43" s="55">
        <f t="shared" ref="AS43" si="401">SUM(AS40:AS42)</f>
        <v>1019.72</v>
      </c>
      <c r="AT43" s="102"/>
      <c r="AU43" s="103" t="e">
        <f>AT42</f>
        <v>#REF!</v>
      </c>
      <c r="AV43" s="50">
        <f t="shared" ref="AV43" si="402">SUM(AV40:AV42)</f>
        <v>0</v>
      </c>
      <c r="AW43" s="58"/>
      <c r="AX43" s="57"/>
      <c r="AY43" s="57"/>
      <c r="AZ43" s="57"/>
      <c r="BA43" s="57"/>
    </row>
    <row r="44" spans="1:53" ht="13.5" thickBot="1" x14ac:dyDescent="0.25">
      <c r="A44" s="186">
        <v>11</v>
      </c>
      <c r="B44" s="22">
        <v>1</v>
      </c>
      <c r="C44" s="10" t="s">
        <v>51</v>
      </c>
      <c r="D44" s="11">
        <v>4243</v>
      </c>
      <c r="E44" s="11">
        <v>1</v>
      </c>
      <c r="F44" s="11">
        <v>6203</v>
      </c>
      <c r="G44" s="12">
        <v>1.1000000000000001</v>
      </c>
      <c r="H44" s="12">
        <v>7</v>
      </c>
      <c r="I44" s="11">
        <v>6661</v>
      </c>
      <c r="J44" s="12">
        <v>5.7</v>
      </c>
      <c r="K44" s="11">
        <v>15692</v>
      </c>
      <c r="L44" s="13">
        <v>6.3E-2</v>
      </c>
      <c r="M44" s="23">
        <f>ROUND(K44*(1-L44),0)</f>
        <v>14703</v>
      </c>
      <c r="N44" s="14">
        <v>0.49199999999999999</v>
      </c>
      <c r="O44" s="24">
        <f t="shared" ref="O44:O46" si="403">M44*N44</f>
        <v>7233.8760000000002</v>
      </c>
      <c r="P44" s="13">
        <v>0.40899999999999997</v>
      </c>
      <c r="Q44" s="24">
        <f t="shared" ref="Q44:Q46" si="404">M44*P44</f>
        <v>6013.527</v>
      </c>
      <c r="R44" s="15">
        <v>9.9000000000000005E-2</v>
      </c>
      <c r="S44" s="143">
        <v>0.21260000000000001</v>
      </c>
      <c r="T44" s="24">
        <f t="shared" ref="T44:T46" si="405">M44*R44</f>
        <v>1455.597</v>
      </c>
      <c r="U44" s="25">
        <v>0.224</v>
      </c>
      <c r="V44" s="24">
        <f t="shared" ref="V44:V46" si="406">M44*U44</f>
        <v>3293.4720000000002</v>
      </c>
      <c r="W44" s="15">
        <v>0.51</v>
      </c>
      <c r="X44" s="24">
        <f t="shared" ref="X44:X46" si="407">M44*W44</f>
        <v>7498.53</v>
      </c>
      <c r="Y44" s="15">
        <v>0.42</v>
      </c>
      <c r="Z44" s="24">
        <f t="shared" ref="Z44:Z46" si="408">Y44*M44</f>
        <v>6175.26</v>
      </c>
      <c r="AA44" s="145">
        <v>2.8700000000000002E-3</v>
      </c>
      <c r="AB44" s="18">
        <f t="shared" ref="AB44:AB54" si="409">M44*AA44</f>
        <v>42.197610000000005</v>
      </c>
      <c r="AC44" s="16">
        <v>2.6900000000000001E-3</v>
      </c>
      <c r="AD44" s="17">
        <f t="shared" ref="AD44:AD46" si="410">M44*AC44</f>
        <v>39.551070000000003</v>
      </c>
      <c r="AE44" s="26">
        <f>IF(M44&gt;0,(AG44+AP44)/M44,0)</f>
        <v>2.7966206896551729E-3</v>
      </c>
      <c r="AF44" s="16">
        <v>3.5E-4</v>
      </c>
      <c r="AG44" s="23">
        <f t="shared" ref="AG44:AG46" si="411">AF44*M44</f>
        <v>5.1460499999999998</v>
      </c>
      <c r="AH44" s="114">
        <v>0.21290000000000001</v>
      </c>
      <c r="AI44" s="29">
        <f t="shared" ref="AI44:AI46" si="412">AL44*(1-AM44)*AH44</f>
        <v>35.260498000000005</v>
      </c>
      <c r="AJ44" s="27">
        <f t="shared" ref="AJ44:AJ46" si="413">IF(AND(AH44&gt;0,AF44&gt;0,AC44&gt;0),((AC44-AF44)*AH44)/((AH44-AF44)*AC44),0)</f>
        <v>0.87132089628593845</v>
      </c>
      <c r="AK44" s="59">
        <f t="shared" si="6"/>
        <v>0.8762609783913472</v>
      </c>
      <c r="AL44" s="11">
        <v>182</v>
      </c>
      <c r="AM44" s="13">
        <v>0.09</v>
      </c>
      <c r="AN44" s="14">
        <v>0.2172</v>
      </c>
      <c r="AO44" s="130">
        <v>0.21460000000000001</v>
      </c>
      <c r="AP44" s="29">
        <f>AL44*(1-AM44)*AN44</f>
        <v>35.972664000000002</v>
      </c>
      <c r="AQ44" s="131">
        <f t="shared" ref="AQ44:AQ54" si="414">AL44*(1-AM44)*AO44</f>
        <v>35.542052000000005</v>
      </c>
      <c r="AR44" s="18">
        <v>1.6</v>
      </c>
      <c r="AS44" s="18"/>
      <c r="AT44" s="98" t="e">
        <f>AT42+AL44-AS44</f>
        <v>#REF!</v>
      </c>
      <c r="AU44" s="99"/>
      <c r="AV44" s="11"/>
      <c r="AW44" s="30"/>
      <c r="AX44" s="19"/>
      <c r="AY44" s="19"/>
      <c r="AZ44" s="19"/>
      <c r="BA44" s="19"/>
    </row>
    <row r="45" spans="1:53" x14ac:dyDescent="0.2">
      <c r="A45" s="184"/>
      <c r="B45" s="32">
        <v>2</v>
      </c>
      <c r="C45" s="10" t="s">
        <v>53</v>
      </c>
      <c r="D45" s="33">
        <v>19600</v>
      </c>
      <c r="E45" s="33">
        <v>4</v>
      </c>
      <c r="F45" s="33">
        <v>20546</v>
      </c>
      <c r="G45" s="34">
        <v>0.7</v>
      </c>
      <c r="H45" s="34">
        <v>6.6</v>
      </c>
      <c r="I45" s="33">
        <v>19496</v>
      </c>
      <c r="J45" s="34">
        <v>3</v>
      </c>
      <c r="K45" s="33">
        <v>15723</v>
      </c>
      <c r="L45" s="35">
        <v>6.5000000000000002E-2</v>
      </c>
      <c r="M45" s="36">
        <f>ROUND(K45*(1-L45),0)</f>
        <v>14701</v>
      </c>
      <c r="N45" s="37">
        <v>0.53700000000000003</v>
      </c>
      <c r="O45" s="24">
        <f t="shared" si="403"/>
        <v>7894.4370000000008</v>
      </c>
      <c r="P45" s="35">
        <v>0.36099999999999999</v>
      </c>
      <c r="Q45" s="24">
        <f t="shared" si="404"/>
        <v>5307.0609999999997</v>
      </c>
      <c r="R45" s="38">
        <v>0.10199999999999999</v>
      </c>
      <c r="S45" s="134">
        <v>0.2127</v>
      </c>
      <c r="T45" s="24">
        <f t="shared" si="405"/>
        <v>1499.502</v>
      </c>
      <c r="U45" s="27">
        <v>0.22600000000000001</v>
      </c>
      <c r="V45" s="24">
        <f t="shared" si="406"/>
        <v>3322.4259999999999</v>
      </c>
      <c r="W45" s="38">
        <v>0.495</v>
      </c>
      <c r="X45" s="24">
        <f t="shared" si="407"/>
        <v>7276.9949999999999</v>
      </c>
      <c r="Y45" s="38">
        <v>0.42</v>
      </c>
      <c r="Z45" s="24">
        <f t="shared" si="408"/>
        <v>6174.42</v>
      </c>
      <c r="AA45" s="146">
        <v>2.8800000000000002E-3</v>
      </c>
      <c r="AB45" s="18">
        <f t="shared" si="409"/>
        <v>42.338880000000003</v>
      </c>
      <c r="AC45" s="39">
        <v>2.7200000000000002E-3</v>
      </c>
      <c r="AD45" s="17">
        <f t="shared" si="410"/>
        <v>39.986720000000005</v>
      </c>
      <c r="AE45" s="26">
        <f>IF(M45&gt;0,(AG45+AP45)/M45,0)</f>
        <v>2.7674652200530571E-3</v>
      </c>
      <c r="AF45" s="39">
        <v>3.8000000000000002E-4</v>
      </c>
      <c r="AG45" s="36">
        <f t="shared" si="411"/>
        <v>5.5863800000000001</v>
      </c>
      <c r="AH45" s="27">
        <v>0.2137</v>
      </c>
      <c r="AI45" s="40">
        <f t="shared" si="412"/>
        <v>33.217314299999998</v>
      </c>
      <c r="AJ45" s="27">
        <f t="shared" si="413"/>
        <v>0.86182661232503499</v>
      </c>
      <c r="AK45" s="28">
        <f t="shared" si="6"/>
        <v>0.86414450795102249</v>
      </c>
      <c r="AL45" s="33">
        <v>171</v>
      </c>
      <c r="AM45" s="35">
        <v>9.0999999999999998E-2</v>
      </c>
      <c r="AN45" s="37">
        <v>0.2258</v>
      </c>
      <c r="AO45" s="132">
        <v>0.2225</v>
      </c>
      <c r="AP45" s="40">
        <f>AL45*(1-AM45)*AN45</f>
        <v>35.098126199999996</v>
      </c>
      <c r="AQ45" s="133">
        <f t="shared" si="414"/>
        <v>34.5851775</v>
      </c>
      <c r="AR45" s="41">
        <v>1.55</v>
      </c>
      <c r="AS45" s="41"/>
      <c r="AT45" s="117" t="e">
        <f>AT44+AL45-AS45</f>
        <v>#REF!</v>
      </c>
      <c r="AU45" s="101"/>
      <c r="AV45" s="42"/>
      <c r="AW45" s="43"/>
      <c r="AX45" s="44"/>
      <c r="AY45" s="44"/>
      <c r="AZ45" s="44"/>
      <c r="BA45" s="44"/>
    </row>
    <row r="46" spans="1:53" x14ac:dyDescent="0.2">
      <c r="A46" s="184"/>
      <c r="B46" s="32">
        <v>3</v>
      </c>
      <c r="C46" s="180" t="s">
        <v>63</v>
      </c>
      <c r="D46" s="42">
        <v>18457</v>
      </c>
      <c r="E46" s="42">
        <v>1</v>
      </c>
      <c r="F46" s="42">
        <v>17894</v>
      </c>
      <c r="G46" s="36">
        <v>1.1000000000000001</v>
      </c>
      <c r="H46" s="36">
        <v>6.9</v>
      </c>
      <c r="I46" s="42">
        <v>18055</v>
      </c>
      <c r="J46" s="36">
        <v>1.8</v>
      </c>
      <c r="K46" s="42">
        <v>15827</v>
      </c>
      <c r="L46" s="38">
        <v>6.4000000000000001E-2</v>
      </c>
      <c r="M46" s="36">
        <f>ROUND(K46*(1-L46),0)</f>
        <v>14814</v>
      </c>
      <c r="N46" s="27">
        <v>0.48</v>
      </c>
      <c r="O46" s="24">
        <f t="shared" si="403"/>
        <v>7110.7199999999993</v>
      </c>
      <c r="P46" s="38">
        <v>0.38900000000000001</v>
      </c>
      <c r="Q46" s="24">
        <f t="shared" si="404"/>
        <v>5762.6459999999997</v>
      </c>
      <c r="R46" s="38">
        <v>0.13100000000000001</v>
      </c>
      <c r="S46" s="134">
        <v>0.21410000000000001</v>
      </c>
      <c r="T46" s="24">
        <f t="shared" si="405"/>
        <v>1940.634</v>
      </c>
      <c r="U46" s="27">
        <v>0.22800000000000001</v>
      </c>
      <c r="V46" s="24">
        <f t="shared" si="406"/>
        <v>3377.5920000000001</v>
      </c>
      <c r="W46" s="38">
        <v>0.51500000000000001</v>
      </c>
      <c r="X46" s="24">
        <f t="shared" si="407"/>
        <v>7629.21</v>
      </c>
      <c r="Y46" s="38">
        <v>0.43</v>
      </c>
      <c r="Z46" s="24">
        <f t="shared" si="408"/>
        <v>6370.0199999999995</v>
      </c>
      <c r="AA46" s="147">
        <v>2.6700000000000001E-3</v>
      </c>
      <c r="AB46" s="148">
        <f t="shared" si="409"/>
        <v>39.553380000000004</v>
      </c>
      <c r="AC46" s="46">
        <v>2.5200000000000001E-3</v>
      </c>
      <c r="AD46" s="17">
        <f t="shared" si="410"/>
        <v>37.33128</v>
      </c>
      <c r="AE46" s="26">
        <f>IF(M46&gt;0,(AG46+AP46)/M46,0)</f>
        <v>2.8964831105710814E-3</v>
      </c>
      <c r="AF46" s="46">
        <v>3.8000000000000002E-4</v>
      </c>
      <c r="AG46" s="36">
        <f t="shared" si="411"/>
        <v>5.6293199999999999</v>
      </c>
      <c r="AH46" s="27">
        <v>0.22309999999999999</v>
      </c>
      <c r="AI46" s="40">
        <f t="shared" si="412"/>
        <v>36.0980262</v>
      </c>
      <c r="AJ46" s="27">
        <f t="shared" si="413"/>
        <v>0.85065524653347935</v>
      </c>
      <c r="AK46" s="28">
        <f t="shared" si="6"/>
        <v>0.87024171058159971</v>
      </c>
      <c r="AL46" s="42">
        <v>178</v>
      </c>
      <c r="AM46" s="38">
        <v>9.0999999999999998E-2</v>
      </c>
      <c r="AN46" s="27">
        <v>0.23039999999999999</v>
      </c>
      <c r="AO46" s="134">
        <v>0.22140000000000001</v>
      </c>
      <c r="AP46" s="40">
        <f>AL46*(1-AM46)*AN46</f>
        <v>37.279180799999999</v>
      </c>
      <c r="AQ46" s="135">
        <f t="shared" si="414"/>
        <v>35.822962799999999</v>
      </c>
      <c r="AR46" s="17">
        <v>1.58</v>
      </c>
      <c r="AS46" s="17"/>
      <c r="AT46" s="117" t="e">
        <f>AT45+AL46-AS46</f>
        <v>#REF!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5">SUM(D44:D46)</f>
        <v>42300</v>
      </c>
      <c r="E47" s="50"/>
      <c r="F47" s="50">
        <f t="shared" ref="F47" si="416">SUM(F44:F46)</f>
        <v>44643</v>
      </c>
      <c r="G47" s="51"/>
      <c r="H47" s="51"/>
      <c r="I47" s="50">
        <f t="shared" ref="I47:K47" si="417">SUM(I44:I46)</f>
        <v>44212</v>
      </c>
      <c r="J47" s="51"/>
      <c r="K47" s="50">
        <f t="shared" si="417"/>
        <v>47242</v>
      </c>
      <c r="L47" s="20">
        <f t="shared" ref="L47" si="418">IF(K47&gt;0,(K44*L44+K45*L45+K46*L46)/K47,0)</f>
        <v>6.400065619575801E-2</v>
      </c>
      <c r="M47" s="51">
        <f t="shared" ref="M47" si="419">M44+M45+M46</f>
        <v>44218</v>
      </c>
      <c r="N47" s="52">
        <f t="shared" ref="N47" si="420">IF(M47&gt;0,O47/M47,0)</f>
        <v>0.50294072549640423</v>
      </c>
      <c r="O47" s="53">
        <f t="shared" ref="O47" si="421">O44+O45+O46</f>
        <v>22239.033000000003</v>
      </c>
      <c r="P47" s="20">
        <f t="shared" ref="P47" si="422">IF(M47&gt;0,Q47/M47,0)</f>
        <v>0.38634117327785067</v>
      </c>
      <c r="Q47" s="53">
        <f t="shared" ref="Q47" si="423">Q44+Q45+Q46</f>
        <v>17083.234</v>
      </c>
      <c r="R47" s="20">
        <f t="shared" ref="R47" si="424">IF(M47&gt;0,T47/M47,0)</f>
        <v>0.11071810122574517</v>
      </c>
      <c r="S47" s="136"/>
      <c r="T47" s="53">
        <f t="shared" ref="T47" si="425">T44+T45+T46</f>
        <v>4895.7330000000002</v>
      </c>
      <c r="U47" s="20">
        <f t="shared" ref="U47" si="426">IF(M47&gt;0,V47/M47,0)</f>
        <v>0.22600502057985436</v>
      </c>
      <c r="V47" s="53">
        <f t="shared" ref="V47" si="427">V44+V45+V46</f>
        <v>9993.49</v>
      </c>
      <c r="W47" s="20">
        <f t="shared" ref="W47" si="428">IF(M47&gt;0,X47/M47,0)</f>
        <v>0.50668811343796649</v>
      </c>
      <c r="X47" s="53">
        <f t="shared" ref="X47" si="429">X44+X45+X46</f>
        <v>22404.735000000001</v>
      </c>
      <c r="Y47" s="20">
        <f t="shared" ref="Y47" si="430">IF(M47&gt;0,Z47/M47,0)</f>
        <v>0.42335021936767836</v>
      </c>
      <c r="Z47" s="53">
        <f t="shared" ref="Z47" si="431">Z44+Z45+Z46</f>
        <v>18719.7</v>
      </c>
      <c r="AA47" s="152">
        <f t="shared" ref="AA47" si="432">IF(M47&gt;0,AB47/M47,0)</f>
        <v>2.8063202768103491E-3</v>
      </c>
      <c r="AB47" s="55">
        <f t="shared" ref="AB47" si="433">SUM(AB44:AB46)</f>
        <v>124.08987000000002</v>
      </c>
      <c r="AC47" s="54">
        <f t="shared" ref="AC47" si="434">IF(M47&gt;0,AD47/M47,0)</f>
        <v>2.6430202632412138E-3</v>
      </c>
      <c r="AD47" s="55">
        <f t="shared" ref="AD47" si="435">SUM(AD44:AD46)</f>
        <v>116.86906999999999</v>
      </c>
      <c r="AE47" s="54">
        <f t="shared" ref="AE47" si="436">IF(M47&gt;0,(AE44*M44+AE45*M45+AE46*M46)/M47,0)</f>
        <v>2.8203835768239177E-3</v>
      </c>
      <c r="AF47" s="54">
        <f t="shared" ref="AF47" si="437">IF(K47&gt;0,(K44*AF44+K45*AF45+K46*AF46)/K47,0)</f>
        <v>3.7003513822446129E-4</v>
      </c>
      <c r="AG47" s="51">
        <f t="shared" ref="AG47" si="438">SUM(AG44:AG46)</f>
        <v>16.361750000000001</v>
      </c>
      <c r="AH47" s="52">
        <f t="shared" ref="AH47" si="439">IF(K47&gt;0,(K44*AH44+K45*AH45+K46*AH46)/K47,0)</f>
        <v>0.21658345539985607</v>
      </c>
      <c r="AI47" s="57">
        <f t="shared" ref="AI47" si="440">SUM(AI44:AI46)</f>
        <v>104.5758385</v>
      </c>
      <c r="AJ47" s="52">
        <f t="shared" ref="AJ47" si="441">IF(AND(AD47&gt;0),((AD44*AJ44+AD45*AJ45+AD46*AJ46)/AD47),0)</f>
        <v>0.86147123776092316</v>
      </c>
      <c r="AK47" s="56">
        <f t="shared" si="6"/>
        <v>0.87023418599765368</v>
      </c>
      <c r="AL47" s="50">
        <f t="shared" ref="AL47" si="442">SUM(AL44:AL46)</f>
        <v>531</v>
      </c>
      <c r="AM47" s="20">
        <f t="shared" ref="AM47" si="443">IF(AL47&gt;0,(AM44*AL44+AM45*AL45+AM46*AL46)/AL47,0)</f>
        <v>9.0657250470809789E-2</v>
      </c>
      <c r="AN47" s="52">
        <f>IF(K47&gt;0,(AN44*K44+AN45*K45+AN46*K46)/K47,0)</f>
        <v>0.22448449684602687</v>
      </c>
      <c r="AO47" s="136">
        <f>IF(L47&gt;0,(AO44*K44+AO45*K45+AO46*K46)/K47,0)</f>
        <v>0.21950739807798145</v>
      </c>
      <c r="AP47" s="57">
        <f t="shared" ref="AP47" si="444">SUM(AP44:AP46)</f>
        <v>108.34997100000001</v>
      </c>
      <c r="AQ47" s="137">
        <f t="shared" ref="AQ47:AQ51" si="445">SUM(AQ44:AQ46)</f>
        <v>105.9501923</v>
      </c>
      <c r="AR47" s="55"/>
      <c r="AS47" s="55">
        <f t="shared" ref="AS47" si="446">SUM(AS44:AS46)</f>
        <v>0</v>
      </c>
      <c r="AT47" s="102"/>
      <c r="AU47" s="103" t="e">
        <f>AT46</f>
        <v>#REF!</v>
      </c>
      <c r="AV47" s="50">
        <f t="shared" ref="AV47" si="447">SUM(AV44:AV46)</f>
        <v>0</v>
      </c>
      <c r="AW47" s="58"/>
      <c r="AX47" s="57"/>
      <c r="AY47" s="57"/>
      <c r="AZ47" s="57"/>
      <c r="BA47" s="57"/>
    </row>
    <row r="48" spans="1:53" ht="13.5" thickBot="1" x14ac:dyDescent="0.25">
      <c r="A48" s="186">
        <v>12</v>
      </c>
      <c r="B48" s="22">
        <v>1</v>
      </c>
      <c r="C48" s="10" t="s">
        <v>50</v>
      </c>
      <c r="D48" s="11">
        <v>8658</v>
      </c>
      <c r="E48" s="11">
        <v>1</v>
      </c>
      <c r="F48" s="11">
        <v>14814</v>
      </c>
      <c r="G48" s="12">
        <v>0.6</v>
      </c>
      <c r="H48" s="12">
        <v>7.6</v>
      </c>
      <c r="I48" s="11">
        <v>14244</v>
      </c>
      <c r="J48" s="12">
        <v>2.5</v>
      </c>
      <c r="K48" s="11">
        <v>15883</v>
      </c>
      <c r="L48" s="13">
        <v>7.0000000000000007E-2</v>
      </c>
      <c r="M48" s="23">
        <f>ROUND(K48*(1-L48),0)</f>
        <v>14771</v>
      </c>
      <c r="N48" s="14">
        <v>0.376</v>
      </c>
      <c r="O48" s="24">
        <f t="shared" ref="O48:O50" si="448">M48*N48</f>
        <v>5553.8959999999997</v>
      </c>
      <c r="P48" s="13">
        <v>0.442</v>
      </c>
      <c r="Q48" s="24">
        <f t="shared" ref="Q48:Q50" si="449">M48*P48</f>
        <v>6528.7820000000002</v>
      </c>
      <c r="R48" s="15">
        <v>0.182</v>
      </c>
      <c r="S48" s="143">
        <v>0.21540000000000001</v>
      </c>
      <c r="T48" s="24">
        <f t="shared" ref="T48:T50" si="450">M48*R48</f>
        <v>2688.3220000000001</v>
      </c>
      <c r="U48" s="25">
        <v>0.23599999999999999</v>
      </c>
      <c r="V48" s="24">
        <f t="shared" ref="V48:V50" si="451">M48*U48</f>
        <v>3485.9559999999997</v>
      </c>
      <c r="W48" s="15">
        <v>0.51500000000000001</v>
      </c>
      <c r="X48" s="24">
        <f t="shared" ref="X48:X50" si="452">M48*W48</f>
        <v>7607.0650000000005</v>
      </c>
      <c r="Y48" s="15">
        <v>0.43</v>
      </c>
      <c r="Z48" s="24">
        <f t="shared" ref="Z48:Z50" si="453">Y48*M48</f>
        <v>6351.53</v>
      </c>
      <c r="AA48" s="145">
        <v>2.8600000000000001E-3</v>
      </c>
      <c r="AB48" s="18">
        <f t="shared" ref="AB48" si="454">M48*AA48</f>
        <v>42.245060000000002</v>
      </c>
      <c r="AC48" s="16">
        <v>2.6199999999999999E-3</v>
      </c>
      <c r="AD48" s="17">
        <f t="shared" ref="AD48:AD50" si="455">M48*AC48</f>
        <v>38.700020000000002</v>
      </c>
      <c r="AE48" s="26">
        <f>IF(M48&gt;0,(AG48+AP48)/M48,0)</f>
        <v>2.9263121521901025E-3</v>
      </c>
      <c r="AF48" s="16">
        <v>4.0000000000000002E-4</v>
      </c>
      <c r="AG48" s="23">
        <f t="shared" ref="AG48:AG50" si="456">AF48*M48</f>
        <v>5.9084000000000003</v>
      </c>
      <c r="AH48" s="114">
        <v>0.21249999999999999</v>
      </c>
      <c r="AI48" s="29">
        <f t="shared" ref="AI48:AI50" si="457">AL48*(1-AM48)*AH48</f>
        <v>35.463700000000003</v>
      </c>
      <c r="AJ48" s="27">
        <f t="shared" ref="AJ48:AJ50" si="458">IF(AND(AH48&gt;0,AF48&gt;0,AC48&gt;0),((AC48-AF48)*AH48)/((AH48-AF48)*AC48),0)</f>
        <v>0.84892622304760468</v>
      </c>
      <c r="AK48" s="59">
        <f t="shared" si="6"/>
        <v>0.86485633169002019</v>
      </c>
      <c r="AL48" s="11">
        <v>184</v>
      </c>
      <c r="AM48" s="13">
        <v>9.2999999999999999E-2</v>
      </c>
      <c r="AN48" s="14">
        <v>0.22359999999999999</v>
      </c>
      <c r="AO48" s="130">
        <v>0.21870000000000001</v>
      </c>
      <c r="AP48" s="29">
        <f>AL48*(1-AM48)*AN48</f>
        <v>37.316156800000002</v>
      </c>
      <c r="AQ48" s="131">
        <f t="shared" ref="AQ48" si="459">AL48*(1-AM48)*AO48</f>
        <v>36.498405600000005</v>
      </c>
      <c r="AR48" s="18">
        <v>1.55</v>
      </c>
      <c r="AS48" s="18"/>
      <c r="AT48" s="98" t="e">
        <f>AT46+AL48-AS48</f>
        <v>#REF!</v>
      </c>
      <c r="AU48" s="99"/>
      <c r="AV48" s="11"/>
      <c r="AW48" s="30"/>
      <c r="AX48" s="19"/>
      <c r="AY48" s="19"/>
      <c r="AZ48" s="19"/>
      <c r="BA48" s="19"/>
    </row>
    <row r="49" spans="1:53" x14ac:dyDescent="0.2">
      <c r="A49" s="184"/>
      <c r="B49" s="32">
        <v>2</v>
      </c>
      <c r="C49" s="10" t="s">
        <v>49</v>
      </c>
      <c r="D49" s="33">
        <v>20500</v>
      </c>
      <c r="E49" s="33">
        <v>5</v>
      </c>
      <c r="F49" s="33">
        <v>20060</v>
      </c>
      <c r="G49" s="34">
        <v>0.6</v>
      </c>
      <c r="H49" s="34">
        <v>6.9</v>
      </c>
      <c r="I49" s="33">
        <v>19604</v>
      </c>
      <c r="J49" s="34">
        <v>1.5</v>
      </c>
      <c r="K49" s="33">
        <v>15964</v>
      </c>
      <c r="L49" s="35">
        <v>5.8999999999999997E-2</v>
      </c>
      <c r="M49" s="36">
        <f>ROUND(K49*(1-L49),0)</f>
        <v>15022</v>
      </c>
      <c r="N49" s="37">
        <v>0.44800000000000001</v>
      </c>
      <c r="O49" s="24">
        <f t="shared" si="448"/>
        <v>6729.8559999999998</v>
      </c>
      <c r="P49" s="35">
        <v>0.48299999999999998</v>
      </c>
      <c r="Q49" s="24">
        <f t="shared" si="449"/>
        <v>7255.6260000000002</v>
      </c>
      <c r="R49" s="38">
        <v>6.9000000000000006E-2</v>
      </c>
      <c r="S49" s="134">
        <v>0.21970000000000001</v>
      </c>
      <c r="T49" s="24">
        <f t="shared" si="450"/>
        <v>1036.518</v>
      </c>
      <c r="U49" s="27">
        <v>0.23599999999999999</v>
      </c>
      <c r="V49" s="24">
        <f t="shared" si="451"/>
        <v>3545.192</v>
      </c>
      <c r="W49" s="38">
        <v>0.51300000000000001</v>
      </c>
      <c r="X49" s="24">
        <f t="shared" si="452"/>
        <v>7706.2860000000001</v>
      </c>
      <c r="Y49" s="38">
        <v>0.42</v>
      </c>
      <c r="Z49" s="24">
        <f t="shared" si="453"/>
        <v>6309.24</v>
      </c>
      <c r="AA49" s="146">
        <v>2.7499999999999998E-3</v>
      </c>
      <c r="AB49" s="18">
        <f t="shared" si="409"/>
        <v>41.310499999999998</v>
      </c>
      <c r="AC49" s="39">
        <v>2.66E-3</v>
      </c>
      <c r="AD49" s="17">
        <f t="shared" si="455"/>
        <v>39.95852</v>
      </c>
      <c r="AE49" s="26">
        <f>IF(M49&gt;0,(AG49+AP49)/M49,0)</f>
        <v>2.761157142857143E-3</v>
      </c>
      <c r="AF49" s="39">
        <v>3.8999999999999999E-4</v>
      </c>
      <c r="AG49" s="36">
        <f t="shared" si="456"/>
        <v>5.8585799999999999</v>
      </c>
      <c r="AH49" s="27">
        <v>0.21729999999999999</v>
      </c>
      <c r="AI49" s="40">
        <f t="shared" si="457"/>
        <v>34.293851400000001</v>
      </c>
      <c r="AJ49" s="27">
        <f t="shared" si="458"/>
        <v>0.85491782565999608</v>
      </c>
      <c r="AK49" s="28">
        <f t="shared" si="6"/>
        <v>0.86024133028163297</v>
      </c>
      <c r="AL49" s="33">
        <v>174</v>
      </c>
      <c r="AM49" s="35">
        <v>9.2999999999999999E-2</v>
      </c>
      <c r="AN49" s="37">
        <v>0.22570000000000001</v>
      </c>
      <c r="AO49" s="132">
        <v>0.22140000000000001</v>
      </c>
      <c r="AP49" s="40">
        <f>AL49*(1-AM49)*AN49</f>
        <v>35.619522600000003</v>
      </c>
      <c r="AQ49" s="133">
        <f t="shared" si="414"/>
        <v>34.940905200000003</v>
      </c>
      <c r="AR49" s="41">
        <v>1.58</v>
      </c>
      <c r="AS49" s="41"/>
      <c r="AT49" s="117" t="e">
        <f>AT48+AL49-AS49</f>
        <v>#REF!</v>
      </c>
      <c r="AU49" s="101"/>
      <c r="AV49" s="42"/>
      <c r="AW49" s="43"/>
      <c r="AX49" s="44"/>
      <c r="AY49" s="44"/>
      <c r="AZ49" s="44"/>
      <c r="BA49" s="44"/>
    </row>
    <row r="50" spans="1:53" x14ac:dyDescent="0.2">
      <c r="A50" s="184"/>
      <c r="B50" s="32">
        <v>3</v>
      </c>
      <c r="C50" s="180" t="s">
        <v>63</v>
      </c>
      <c r="D50" s="42">
        <v>9809</v>
      </c>
      <c r="E50" s="42">
        <v>5</v>
      </c>
      <c r="F50" s="42">
        <v>15778</v>
      </c>
      <c r="G50" s="36">
        <v>0.7</v>
      </c>
      <c r="H50" s="36">
        <v>8</v>
      </c>
      <c r="I50" s="42">
        <v>15797</v>
      </c>
      <c r="J50" s="36">
        <v>1</v>
      </c>
      <c r="K50" s="42">
        <v>15609</v>
      </c>
      <c r="L50" s="38">
        <v>6.0999999999999999E-2</v>
      </c>
      <c r="M50" s="36">
        <f>ROUND(K50*(1-L50),0)</f>
        <v>14657</v>
      </c>
      <c r="N50" s="27">
        <v>0.41699999999999998</v>
      </c>
      <c r="O50" s="24">
        <f t="shared" si="448"/>
        <v>6111.9690000000001</v>
      </c>
      <c r="P50" s="38">
        <v>0.46300000000000002</v>
      </c>
      <c r="Q50" s="24">
        <f t="shared" si="449"/>
        <v>6786.1910000000007</v>
      </c>
      <c r="R50" s="38">
        <v>0.12</v>
      </c>
      <c r="S50" s="134">
        <v>0.20530000000000001</v>
      </c>
      <c r="T50" s="24">
        <f t="shared" si="450"/>
        <v>1758.84</v>
      </c>
      <c r="U50" s="27">
        <v>0.215</v>
      </c>
      <c r="V50" s="24">
        <f t="shared" si="451"/>
        <v>3151.2550000000001</v>
      </c>
      <c r="W50" s="38">
        <v>0.52700000000000002</v>
      </c>
      <c r="X50" s="24">
        <f t="shared" si="452"/>
        <v>7724.2390000000005</v>
      </c>
      <c r="Y50" s="38">
        <v>0.43</v>
      </c>
      <c r="Z50" s="24">
        <f t="shared" si="453"/>
        <v>6302.51</v>
      </c>
      <c r="AA50" s="147">
        <v>2.6199999999999999E-3</v>
      </c>
      <c r="AB50" s="148">
        <f t="shared" si="409"/>
        <v>38.401339999999998</v>
      </c>
      <c r="AC50" s="46">
        <v>2.5300000000000001E-3</v>
      </c>
      <c r="AD50" s="17">
        <f t="shared" si="455"/>
        <v>37.082210000000003</v>
      </c>
      <c r="AE50" s="26">
        <f>IF(M50&gt;0,(AG50+AP50)/M50,0)</f>
        <v>2.7781728048031661E-3</v>
      </c>
      <c r="AF50" s="46">
        <v>3.6999999999999999E-4</v>
      </c>
      <c r="AG50" s="36">
        <f t="shared" si="456"/>
        <v>5.4230900000000002</v>
      </c>
      <c r="AH50" s="27">
        <v>0.217</v>
      </c>
      <c r="AI50" s="40">
        <f t="shared" si="457"/>
        <v>34.831104000000003</v>
      </c>
      <c r="AJ50" s="27">
        <f t="shared" si="458"/>
        <v>0.85521313822825717</v>
      </c>
      <c r="AK50" s="28">
        <f t="shared" si="6"/>
        <v>0.8682798926223757</v>
      </c>
      <c r="AL50" s="42">
        <v>176</v>
      </c>
      <c r="AM50" s="38">
        <v>8.7999999999999995E-2</v>
      </c>
      <c r="AN50" s="27">
        <v>0.21990000000000001</v>
      </c>
      <c r="AO50" s="134">
        <v>0.21010000000000001</v>
      </c>
      <c r="AP50" s="40">
        <f>AL50*(1-AM50)*AN50</f>
        <v>35.296588800000002</v>
      </c>
      <c r="AQ50" s="135">
        <f t="shared" si="414"/>
        <v>33.723571200000002</v>
      </c>
      <c r="AR50" s="17">
        <v>1.6</v>
      </c>
      <c r="AS50" s="17"/>
      <c r="AT50" s="117" t="e">
        <f>AT49+AL50-AS50</f>
        <v>#REF!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60">SUM(D48:D50)</f>
        <v>38967</v>
      </c>
      <c r="E51" s="50"/>
      <c r="F51" s="50">
        <f t="shared" ref="F51" si="461">SUM(F48:F50)</f>
        <v>50652</v>
      </c>
      <c r="G51" s="51"/>
      <c r="H51" s="51"/>
      <c r="I51" s="50">
        <f t="shared" ref="I51:K51" si="462">SUM(I48:I50)</f>
        <v>49645</v>
      </c>
      <c r="J51" s="51"/>
      <c r="K51" s="50">
        <f t="shared" si="462"/>
        <v>47456</v>
      </c>
      <c r="L51" s="20">
        <f t="shared" ref="L51" si="463">IF(K51&gt;0,(K48*L48+K49*L49+K50*L50)/K51,0)</f>
        <v>6.3339409136884697E-2</v>
      </c>
      <c r="M51" s="51">
        <f t="shared" ref="M51" si="464">M48+M49+M50</f>
        <v>44450</v>
      </c>
      <c r="N51" s="52">
        <f t="shared" ref="N51" si="465">IF(M51&gt;0,O51/M51,0)</f>
        <v>0.41385199100112491</v>
      </c>
      <c r="O51" s="53">
        <f t="shared" ref="O51" si="466">O48+O49+O50</f>
        <v>18395.721000000001</v>
      </c>
      <c r="P51" s="20">
        <f t="shared" ref="P51" si="467">IF(M51&gt;0,Q51/M51,0)</f>
        <v>0.4627806299212599</v>
      </c>
      <c r="Q51" s="53">
        <f t="shared" ref="Q51" si="468">Q48+Q49+Q50</f>
        <v>20570.599000000002</v>
      </c>
      <c r="R51" s="20">
        <f t="shared" ref="R51" si="469">IF(M51&gt;0,T51/M51,0)</f>
        <v>0.1233673790776153</v>
      </c>
      <c r="S51" s="136"/>
      <c r="T51" s="53">
        <f t="shared" ref="T51" si="470">T48+T49+T50</f>
        <v>5483.68</v>
      </c>
      <c r="U51" s="20">
        <f t="shared" ref="U51" si="471">IF(M51&gt;0,V51/M51,0)</f>
        <v>0.22907543307086611</v>
      </c>
      <c r="V51" s="53">
        <f t="shared" ref="V51" si="472">V48+V49+V50</f>
        <v>10182.402999999998</v>
      </c>
      <c r="W51" s="20">
        <f t="shared" ref="W51" si="473">IF(M51&gt;0,X51/M51,0)</f>
        <v>0.51828098987626547</v>
      </c>
      <c r="X51" s="53">
        <f t="shared" ref="X51" si="474">X48+X49+X50</f>
        <v>23037.59</v>
      </c>
      <c r="Y51" s="20">
        <f t="shared" ref="Y51" si="475">IF(M51&gt;0,Z51/M51,0)</f>
        <v>0.42662047244094486</v>
      </c>
      <c r="Z51" s="53">
        <f t="shared" ref="Z51" si="476">Z48+Z49+Z50</f>
        <v>18963.28</v>
      </c>
      <c r="AA51" s="152">
        <f t="shared" ref="AA51" si="477">IF(M51&gt;0,AB51/M51,0)</f>
        <v>2.7436872890888638E-3</v>
      </c>
      <c r="AB51" s="55">
        <f t="shared" ref="AB51" si="478">SUM(AB48:AB50)</f>
        <v>121.95689999999999</v>
      </c>
      <c r="AC51" s="54">
        <f t="shared" ref="AC51" si="479">IF(M51&gt;0,AD51/M51,0)</f>
        <v>2.603841394825647E-3</v>
      </c>
      <c r="AD51" s="55">
        <f t="shared" ref="AD51" si="480">SUM(AD48:AD50)</f>
        <v>115.74075000000001</v>
      </c>
      <c r="AE51" s="54">
        <f t="shared" ref="AE51" si="481">IF(M51&gt;0,(AE48*M48+AE49*M49+AE50*M50)/M51,0)</f>
        <v>2.8216499032620926E-3</v>
      </c>
      <c r="AF51" s="54">
        <f t="shared" ref="AF51" si="482">IF(K51&gt;0,(K48*AF48+K49*AF49+K50*AF50)/K51,0)</f>
        <v>3.8676858563722183E-4</v>
      </c>
      <c r="AG51" s="51">
        <f t="shared" ref="AG51" si="483">SUM(AG48:AG50)</f>
        <v>17.190069999999999</v>
      </c>
      <c r="AH51" s="52">
        <f t="shared" ref="AH51" si="484">IF(K51&gt;0,(K48*AH48+K49*AH49+K50*AH50)/K51,0)</f>
        <v>0.21559481835805799</v>
      </c>
      <c r="AI51" s="57">
        <f t="shared" ref="AI51" si="485">SUM(AI48:AI50)</f>
        <v>104.58865540000002</v>
      </c>
      <c r="AJ51" s="52">
        <f t="shared" ref="AJ51" si="486">IF(AND(AD51&gt;0),((AD48*AJ48+AD49*AJ49+AD50*AJ50)/AD51),0)</f>
        <v>0.85300903987573506</v>
      </c>
      <c r="AK51" s="56">
        <f t="shared" si="6"/>
        <v>0.86442686686828318</v>
      </c>
      <c r="AL51" s="50">
        <f t="shared" ref="AL51" si="487">SUM(AL48:AL50)</f>
        <v>534</v>
      </c>
      <c r="AM51" s="20">
        <f t="shared" ref="AM51" si="488">IF(AL51&gt;0,(AM48*AL48+AM49*AL49+AM50*AL50)/AL51,0)</f>
        <v>9.1352059925093626E-2</v>
      </c>
      <c r="AN51" s="52">
        <f>IF(K51&gt;0,(AN48*K48+AN49*K49+AN50*K50)/K51,0)</f>
        <v>0.2230894449595415</v>
      </c>
      <c r="AO51" s="136">
        <f>IF(L51&gt;0,(AO48*K48+AO49*K49+AO50*K50)/K51,0)</f>
        <v>0.21677959794335808</v>
      </c>
      <c r="AP51" s="57">
        <f t="shared" ref="AP51" si="489">SUM(AP48:AP50)</f>
        <v>108.23226819999999</v>
      </c>
      <c r="AQ51" s="137">
        <f t="shared" si="445"/>
        <v>105.16288200000002</v>
      </c>
      <c r="AR51" s="55"/>
      <c r="AS51" s="55">
        <f t="shared" ref="AS51" si="490">SUM(AS48:AS50)</f>
        <v>0</v>
      </c>
      <c r="AT51" s="102"/>
      <c r="AU51" s="103" t="e">
        <f>AT50</f>
        <v>#REF!</v>
      </c>
      <c r="AV51" s="50">
        <f t="shared" ref="AV51" si="491">SUM(AV48:AV50)</f>
        <v>0</v>
      </c>
      <c r="AW51" s="58"/>
      <c r="AX51" s="57"/>
      <c r="AY51" s="57"/>
      <c r="AZ51" s="57"/>
      <c r="BA51" s="57"/>
    </row>
    <row r="52" spans="1:53" ht="13.5" thickBot="1" x14ac:dyDescent="0.25">
      <c r="B52" s="22">
        <v>1</v>
      </c>
      <c r="C52" s="10" t="s">
        <v>50</v>
      </c>
      <c r="D52" s="11">
        <v>11916</v>
      </c>
      <c r="E52" s="11">
        <v>4</v>
      </c>
      <c r="F52" s="11">
        <v>13671</v>
      </c>
      <c r="G52" s="12">
        <v>0.4</v>
      </c>
      <c r="H52" s="12">
        <v>6.9</v>
      </c>
      <c r="I52" s="11">
        <v>13036</v>
      </c>
      <c r="J52" s="12">
        <v>1.8</v>
      </c>
      <c r="K52" s="11">
        <v>15454</v>
      </c>
      <c r="L52" s="13">
        <v>6.2E-2</v>
      </c>
      <c r="M52" s="23">
        <f>ROUND(K52*(1-L52),0)</f>
        <v>14496</v>
      </c>
      <c r="N52" s="14">
        <v>0.4</v>
      </c>
      <c r="O52" s="24">
        <f t="shared" ref="O52:O54" si="492">M52*N52</f>
        <v>5798.4000000000005</v>
      </c>
      <c r="P52" s="13">
        <v>0.41499999999999998</v>
      </c>
      <c r="Q52" s="24">
        <f t="shared" ref="Q52:Q54" si="493">M52*P52</f>
        <v>6015.84</v>
      </c>
      <c r="R52" s="15">
        <v>0.185</v>
      </c>
      <c r="S52" s="143">
        <v>0.19919999999999999</v>
      </c>
      <c r="T52" s="24">
        <f t="shared" ref="T52:T54" si="494">M52*R52</f>
        <v>2681.7599999999998</v>
      </c>
      <c r="U52" s="25">
        <v>0.20799999999999999</v>
      </c>
      <c r="V52" s="24">
        <f t="shared" ref="V52:V54" si="495">M52*U52</f>
        <v>3015.1679999999997</v>
      </c>
      <c r="W52" s="15">
        <v>0.52500000000000002</v>
      </c>
      <c r="X52" s="24">
        <f t="shared" ref="X52:X54" si="496">M52*W52</f>
        <v>7610.4000000000005</v>
      </c>
      <c r="Y52" s="15">
        <v>0.42</v>
      </c>
      <c r="Z52" s="24">
        <f t="shared" ref="Z52:Z54" si="497">Y52*M52</f>
        <v>6088.32</v>
      </c>
      <c r="AA52" s="145">
        <v>2.5600000000000002E-3</v>
      </c>
      <c r="AB52" s="18">
        <f t="shared" ref="AB52" si="498">M52*AA52</f>
        <v>37.109760000000001</v>
      </c>
      <c r="AC52" s="16">
        <v>2.5300000000000001E-3</v>
      </c>
      <c r="AD52" s="17">
        <f t="shared" ref="AD52:AD54" si="499">M52*AC52</f>
        <v>36.674880000000002</v>
      </c>
      <c r="AE52" s="26">
        <f>IF(M52&gt;0,(AG52+AP52)/M52,0)</f>
        <v>2.9907639072847682E-3</v>
      </c>
      <c r="AF52" s="16">
        <v>3.5E-4</v>
      </c>
      <c r="AG52" s="23">
        <f t="shared" ref="AG52:AG54" si="500">AF52*M52</f>
        <v>5.0735999999999999</v>
      </c>
      <c r="AH52" s="114">
        <v>0.20949999999999999</v>
      </c>
      <c r="AI52" s="29">
        <f t="shared" ref="AI52:AI54" si="501">AL52*(1-AM52)*AH52</f>
        <v>36.190286999999998</v>
      </c>
      <c r="AJ52" s="27">
        <f t="shared" ref="AJ52:AJ54" si="502">IF(AND(AH52&gt;0,AF52&gt;0,AC52&gt;0),((AC52-AF52)*AH52)/((AH52-AF52)*AC52),0)</f>
        <v>0.86310201559294664</v>
      </c>
      <c r="AK52" s="59">
        <f t="shared" si="6"/>
        <v>0.88436983623805343</v>
      </c>
      <c r="AL52" s="11">
        <v>189</v>
      </c>
      <c r="AM52" s="13">
        <v>8.5999999999999993E-2</v>
      </c>
      <c r="AN52" s="14">
        <v>0.22159999999999999</v>
      </c>
      <c r="AO52" s="130">
        <v>0.2155</v>
      </c>
      <c r="AP52" s="29">
        <f>AL52*(1-AM52)*AN52</f>
        <v>38.280513599999999</v>
      </c>
      <c r="AQ52" s="131">
        <f t="shared" ref="AQ52" si="503">AL52*(1-AM52)*AO52</f>
        <v>37.226762999999998</v>
      </c>
      <c r="AR52" s="18">
        <v>1.58</v>
      </c>
      <c r="AS52" s="18"/>
      <c r="AT52" s="98" t="e">
        <f>AT50+AL52-AS52</f>
        <v>#REF!</v>
      </c>
      <c r="AU52" s="99"/>
      <c r="AV52" s="11"/>
      <c r="AW52" s="30"/>
      <c r="AX52" s="19"/>
      <c r="AY52" s="19"/>
      <c r="AZ52" s="19"/>
      <c r="BA52" s="19"/>
    </row>
    <row r="53" spans="1:53" x14ac:dyDescent="0.2">
      <c r="B53" s="32">
        <v>2</v>
      </c>
      <c r="C53" s="10" t="s">
        <v>49</v>
      </c>
      <c r="D53" s="33">
        <v>20600</v>
      </c>
      <c r="E53" s="33">
        <v>6</v>
      </c>
      <c r="F53" s="33">
        <v>17268</v>
      </c>
      <c r="G53" s="34">
        <v>0.7</v>
      </c>
      <c r="H53" s="34">
        <v>6.7</v>
      </c>
      <c r="I53" s="33">
        <v>17633</v>
      </c>
      <c r="J53" s="34">
        <v>0.9</v>
      </c>
      <c r="K53" s="33">
        <v>15282</v>
      </c>
      <c r="L53" s="35">
        <v>5.8000000000000003E-2</v>
      </c>
      <c r="M53" s="36">
        <f>ROUND(K53*(1-L53),0)</f>
        <v>14396</v>
      </c>
      <c r="N53" s="37">
        <v>0.41199999999999998</v>
      </c>
      <c r="O53" s="24">
        <f t="shared" si="492"/>
        <v>5931.152</v>
      </c>
      <c r="P53" s="35">
        <v>0.33</v>
      </c>
      <c r="Q53" s="24">
        <f t="shared" si="493"/>
        <v>4750.68</v>
      </c>
      <c r="R53" s="38">
        <v>0.25800000000000001</v>
      </c>
      <c r="S53" s="134">
        <v>0.1978</v>
      </c>
      <c r="T53" s="24">
        <f t="shared" si="494"/>
        <v>3714.1680000000001</v>
      </c>
      <c r="U53" s="27">
        <v>0.20899999999999999</v>
      </c>
      <c r="V53" s="24">
        <f t="shared" si="495"/>
        <v>3008.7639999999997</v>
      </c>
      <c r="W53" s="38">
        <v>0.52600000000000002</v>
      </c>
      <c r="X53" s="24">
        <f t="shared" si="496"/>
        <v>7572.2960000000003</v>
      </c>
      <c r="Y53" s="38">
        <v>0.42</v>
      </c>
      <c r="Z53" s="24">
        <f t="shared" si="497"/>
        <v>6046.32</v>
      </c>
      <c r="AA53" s="146"/>
      <c r="AB53" s="18">
        <f t="shared" si="409"/>
        <v>0</v>
      </c>
      <c r="AC53" s="39">
        <v>2.5799999999999998E-3</v>
      </c>
      <c r="AD53" s="17">
        <f t="shared" si="499"/>
        <v>37.141680000000001</v>
      </c>
      <c r="AE53" s="26">
        <f>IF(M53&gt;0,(AG53+AP53)/M53,0)</f>
        <v>2.7362430814115036E-3</v>
      </c>
      <c r="AF53" s="39">
        <v>3.5E-4</v>
      </c>
      <c r="AG53" s="36">
        <f t="shared" si="500"/>
        <v>5.0385999999999997</v>
      </c>
      <c r="AH53" s="27">
        <v>0.20910000000000001</v>
      </c>
      <c r="AI53" s="40">
        <f t="shared" si="501"/>
        <v>34.172585699999999</v>
      </c>
      <c r="AJ53" s="27">
        <f t="shared" si="502"/>
        <v>0.86579027990530555</v>
      </c>
      <c r="AK53" s="28">
        <f t="shared" si="6"/>
        <v>0.87354190577870361</v>
      </c>
      <c r="AL53" s="33">
        <v>179</v>
      </c>
      <c r="AM53" s="35">
        <v>8.6999999999999994E-2</v>
      </c>
      <c r="AN53" s="37">
        <v>0.2102</v>
      </c>
      <c r="AO53" s="132"/>
      <c r="AP53" s="40">
        <f>AL53*(1-AM53)*AN53</f>
        <v>34.3523554</v>
      </c>
      <c r="AQ53" s="133">
        <f t="shared" si="414"/>
        <v>0</v>
      </c>
      <c r="AR53" s="41">
        <v>1.58</v>
      </c>
      <c r="AS53" s="41"/>
      <c r="AT53" s="117" t="e">
        <f>AT52+AL53-AS53</f>
        <v>#REF!</v>
      </c>
      <c r="AU53" s="101"/>
      <c r="AV53" s="42"/>
      <c r="AW53" s="43"/>
      <c r="AX53" s="44"/>
      <c r="AY53" s="44"/>
      <c r="AZ53" s="44"/>
      <c r="BA53" s="44"/>
    </row>
    <row r="54" spans="1:53" x14ac:dyDescent="0.2">
      <c r="B54" s="32">
        <v>3</v>
      </c>
      <c r="C54" s="180" t="s">
        <v>63</v>
      </c>
      <c r="D54" s="42">
        <v>15782</v>
      </c>
      <c r="E54" s="42">
        <v>4</v>
      </c>
      <c r="F54" s="42">
        <v>16527</v>
      </c>
      <c r="G54" s="36">
        <v>0.8</v>
      </c>
      <c r="H54" s="36">
        <v>7.1</v>
      </c>
      <c r="I54" s="42">
        <v>15743</v>
      </c>
      <c r="J54" s="36">
        <v>0.7</v>
      </c>
      <c r="K54" s="42">
        <v>15275</v>
      </c>
      <c r="L54" s="38">
        <v>5.8000000000000003E-2</v>
      </c>
      <c r="M54" s="36">
        <f>ROUND(K54*(1-L54),0)</f>
        <v>14389</v>
      </c>
      <c r="N54" s="27">
        <v>0.38300000000000001</v>
      </c>
      <c r="O54" s="24">
        <f t="shared" si="492"/>
        <v>5510.9870000000001</v>
      </c>
      <c r="P54" s="38">
        <v>0.41299999999999998</v>
      </c>
      <c r="Q54" s="24">
        <f t="shared" si="493"/>
        <v>5942.6569999999992</v>
      </c>
      <c r="R54" s="38">
        <v>0.20399999999999999</v>
      </c>
      <c r="S54" s="134">
        <v>0.19750000000000001</v>
      </c>
      <c r="T54" s="24">
        <f t="shared" si="494"/>
        <v>2935.3559999999998</v>
      </c>
      <c r="U54" s="27"/>
      <c r="V54" s="24">
        <f t="shared" si="495"/>
        <v>0</v>
      </c>
      <c r="W54" s="38"/>
      <c r="X54" s="24">
        <f t="shared" si="496"/>
        <v>0</v>
      </c>
      <c r="Y54" s="38">
        <v>0.4</v>
      </c>
      <c r="Z54" s="24">
        <f t="shared" si="497"/>
        <v>5755.6</v>
      </c>
      <c r="AA54" s="147"/>
      <c r="AB54" s="148">
        <f t="shared" si="409"/>
        <v>0</v>
      </c>
      <c r="AC54" s="46">
        <v>2.4399999999999999E-3</v>
      </c>
      <c r="AD54" s="17">
        <f t="shared" si="499"/>
        <v>35.109159999999996</v>
      </c>
      <c r="AE54" s="26">
        <f>IF(M54&gt;0,(AG54+AP54)/M54,0)</f>
        <v>3.5E-4</v>
      </c>
      <c r="AF54" s="46">
        <v>3.5E-4</v>
      </c>
      <c r="AG54" s="36">
        <f t="shared" si="500"/>
        <v>5.0361500000000001</v>
      </c>
      <c r="AH54" s="27">
        <v>0.22040000000000001</v>
      </c>
      <c r="AI54" s="40">
        <f t="shared" si="501"/>
        <v>35.621929600000001</v>
      </c>
      <c r="AJ54" s="27">
        <f t="shared" si="502"/>
        <v>0.85791977233192152</v>
      </c>
      <c r="AK54" s="28">
        <f t="shared" si="6"/>
        <v>0</v>
      </c>
      <c r="AL54" s="42">
        <v>178</v>
      </c>
      <c r="AM54" s="38">
        <v>9.1999999999999998E-2</v>
      </c>
      <c r="AN54" s="27"/>
      <c r="AO54" s="134"/>
      <c r="AP54" s="40">
        <f>AL54*(1-AM54)*AN54</f>
        <v>0</v>
      </c>
      <c r="AQ54" s="135">
        <f t="shared" si="414"/>
        <v>0</v>
      </c>
      <c r="AR54" s="17">
        <v>1.55</v>
      </c>
      <c r="AS54" s="17"/>
      <c r="AT54" s="117" t="e">
        <f>AT53+AL54-AS54</f>
        <v>#REF!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78"/>
      <c r="B55" s="48" t="s">
        <v>35</v>
      </c>
      <c r="C55" s="49"/>
      <c r="D55" s="50">
        <f t="shared" ref="D55" si="504">SUM(D52:D54)</f>
        <v>48298</v>
      </c>
      <c r="E55" s="50"/>
      <c r="F55" s="50">
        <f t="shared" ref="F55" si="505">SUM(F52:F54)</f>
        <v>47466</v>
      </c>
      <c r="G55" s="51"/>
      <c r="H55" s="51"/>
      <c r="I55" s="50">
        <f t="shared" ref="I55:K55" si="506">SUM(I52:I54)</f>
        <v>46412</v>
      </c>
      <c r="J55" s="51"/>
      <c r="K55" s="50">
        <f t="shared" si="506"/>
        <v>46011</v>
      </c>
      <c r="L55" s="20">
        <f t="shared" ref="L55" si="507">IF(K55&gt;0,(K52*L52+K53*L53+K54*L54)/K55,0)</f>
        <v>5.9343504814066195E-2</v>
      </c>
      <c r="M55" s="51">
        <f t="shared" ref="M55" si="508">M52+M53+M54</f>
        <v>43281</v>
      </c>
      <c r="N55" s="52">
        <f t="shared" ref="N55" si="509">IF(M55&gt;0,O55/M55,0)</f>
        <v>0.39833966405582127</v>
      </c>
      <c r="O55" s="53">
        <f t="shared" ref="O55" si="510">O52+O53+O54</f>
        <v>17240.539000000001</v>
      </c>
      <c r="P55" s="20">
        <f t="shared" ref="P55" si="511">IF(M55&gt;0,Q55/M55,0)</f>
        <v>0.38606263718490791</v>
      </c>
      <c r="Q55" s="53">
        <f t="shared" ref="Q55" si="512">Q52+Q53+Q54</f>
        <v>16709.177</v>
      </c>
      <c r="R55" s="20">
        <f t="shared" ref="R55" si="513">IF(M55&gt;0,T55/M55,0)</f>
        <v>0.21559769875927082</v>
      </c>
      <c r="S55" s="136"/>
      <c r="T55" s="53">
        <f t="shared" ref="T55" si="514">T52+T53+T54</f>
        <v>9331.2839999999997</v>
      </c>
      <c r="U55" s="20">
        <f t="shared" ref="U55" si="515">IF(M55&gt;0,V55/M55,0)</f>
        <v>0.1391819042998082</v>
      </c>
      <c r="V55" s="53">
        <f t="shared" ref="V55" si="516">V52+V53+V54</f>
        <v>6023.9319999999989</v>
      </c>
      <c r="W55" s="20">
        <f t="shared" ref="W55" si="517">IF(M55&gt;0,X55/M55,0)</f>
        <v>0.35079355837434439</v>
      </c>
      <c r="X55" s="53">
        <f t="shared" ref="X55" si="518">X52+X53+X54</f>
        <v>15182.696</v>
      </c>
      <c r="Y55" s="20">
        <f t="shared" ref="Y55" si="519">IF(M55&gt;0,Z55/M55,0)</f>
        <v>0.41335089300154798</v>
      </c>
      <c r="Z55" s="53">
        <f t="shared" ref="Z55" si="520">Z52+Z53+Z54</f>
        <v>17890.239999999998</v>
      </c>
      <c r="AA55" s="152">
        <f t="shared" ref="AA55" si="521">IF(M55&gt;0,AB55/M55,0)</f>
        <v>8.5741456990365294E-4</v>
      </c>
      <c r="AB55" s="55">
        <f t="shared" ref="AB55" si="522">SUM(AB52:AB54)</f>
        <v>37.109760000000001</v>
      </c>
      <c r="AC55" s="54">
        <f t="shared" ref="AC55" si="523">IF(M55&gt;0,AD55/M55,0)</f>
        <v>2.5167098726924055E-3</v>
      </c>
      <c r="AD55" s="55">
        <f t="shared" ref="AD55" si="524">SUM(AD52:AD54)</f>
        <v>108.92572000000001</v>
      </c>
      <c r="AE55" s="54">
        <f t="shared" ref="AE55" si="525">IF(M55&gt;0,(AE52*M52+AE53*M53+AE54*M54)/M55,0)</f>
        <v>2.0281698435803239E-3</v>
      </c>
      <c r="AF55" s="54">
        <f t="shared" ref="AF55" si="526">IF(K55&gt;0,(K52*AF52+K53*AF53+K54*AF54)/K55,0)</f>
        <v>3.5000000000000005E-4</v>
      </c>
      <c r="AG55" s="51">
        <f t="shared" ref="AG55" si="527">SUM(AG52:AG54)</f>
        <v>15.148350000000001</v>
      </c>
      <c r="AH55" s="52">
        <f t="shared" ref="AH55" si="528">IF(K55&gt;0,(K52*AH52+K53*AH53+K54*AH54)/K55,0)</f>
        <v>0.21298579035448045</v>
      </c>
      <c r="AI55" s="57">
        <f t="shared" ref="AI55" si="529">SUM(AI52:AI54)</f>
        <v>105.9848023</v>
      </c>
      <c r="AJ55" s="52">
        <f t="shared" ref="AJ55" si="530">IF(AND(AD55&gt;0),((AD52*AJ52+AD53*AJ53+AD54*AJ54)/AD55),0)</f>
        <v>0.86234831339143525</v>
      </c>
      <c r="AK55" s="56">
        <f t="shared" si="6"/>
        <v>0.82944320181295372</v>
      </c>
      <c r="AL55" s="50">
        <f t="shared" ref="AL55" si="531">SUM(AL52:AL54)</f>
        <v>546</v>
      </c>
      <c r="AM55" s="20">
        <f t="shared" ref="AM55" si="532">IF(AL55&gt;0,(AM52*AL52+AM53*AL53+AM54*AL54)/AL55,0)</f>
        <v>8.8283882783882786E-2</v>
      </c>
      <c r="AN55" s="52">
        <f>IF(K55&gt;0,(AN52*K52+AN53*K53+AN54*K54)/K55,0)</f>
        <v>0.14424556736432592</v>
      </c>
      <c r="AO55" s="136">
        <f>IF(L55&gt;0,(AO52*K52+AO53*K53+AO54*K54)/K55,0)</f>
        <v>7.2381321857816608E-2</v>
      </c>
      <c r="AP55" s="57">
        <f t="shared" ref="AP55" si="533">SUM(AP52:AP54)</f>
        <v>72.632868999999999</v>
      </c>
      <c r="AQ55" s="137">
        <f t="shared" ref="AQ55:AQ71" si="534">SUM(AQ52:AQ54)</f>
        <v>37.226762999999998</v>
      </c>
      <c r="AR55" s="55"/>
      <c r="AS55" s="55">
        <f t="shared" ref="AS55" si="535">SUM(AS52:AS54)</f>
        <v>0</v>
      </c>
      <c r="AT55" s="102"/>
      <c r="AU55" s="103" t="e">
        <f>AT54</f>
        <v>#REF!</v>
      </c>
      <c r="AV55" s="50">
        <f t="shared" ref="AV55" si="536">SUM(AV52:AV54)</f>
        <v>0</v>
      </c>
      <c r="AW55" s="58"/>
      <c r="AX55" s="57"/>
      <c r="AY55" s="57"/>
      <c r="AZ55" s="57"/>
      <c r="BA55" s="57"/>
    </row>
    <row r="56" spans="1:53" ht="13.5" thickBot="1" x14ac:dyDescent="0.25">
      <c r="A56" s="186">
        <v>14</v>
      </c>
      <c r="B56" s="22">
        <v>1</v>
      </c>
      <c r="C56" s="10" t="s">
        <v>50</v>
      </c>
      <c r="D56" s="11">
        <v>7256</v>
      </c>
      <c r="E56" s="11">
        <v>3</v>
      </c>
      <c r="F56" s="11">
        <v>6960</v>
      </c>
      <c r="G56" s="12">
        <v>0.3</v>
      </c>
      <c r="H56" s="12">
        <v>8.5</v>
      </c>
      <c r="I56" s="11">
        <v>7399</v>
      </c>
      <c r="J56" s="12">
        <v>4.8</v>
      </c>
      <c r="K56" s="11">
        <v>14959</v>
      </c>
      <c r="L56" s="13">
        <v>7.1999999999999995E-2</v>
      </c>
      <c r="M56" s="23">
        <f>ROUND(K56*(1-L56),0)</f>
        <v>13882</v>
      </c>
      <c r="N56" s="14">
        <v>0.45900000000000002</v>
      </c>
      <c r="O56" s="24">
        <f t="shared" ref="O56:O58" si="537">M56*N56</f>
        <v>6371.8380000000006</v>
      </c>
      <c r="P56" s="13">
        <v>0.29499999999999998</v>
      </c>
      <c r="Q56" s="24">
        <f t="shared" ref="Q56:Q58" si="538">M56*P56</f>
        <v>4095.1899999999996</v>
      </c>
      <c r="R56" s="15">
        <v>0.246</v>
      </c>
      <c r="S56" s="143">
        <v>0.18770000000000001</v>
      </c>
      <c r="T56" s="24">
        <f t="shared" ref="T56:T58" si="539">M56*R56</f>
        <v>3414.9719999999998</v>
      </c>
      <c r="U56" s="25">
        <v>0.193</v>
      </c>
      <c r="V56" s="24">
        <f t="shared" ref="V56:V58" si="540">M56*U56</f>
        <v>2679.2260000000001</v>
      </c>
      <c r="W56" s="15">
        <v>0.53400000000000003</v>
      </c>
      <c r="X56" s="24">
        <f t="shared" ref="X56:X58" si="541">M56*W56</f>
        <v>7412.9880000000003</v>
      </c>
      <c r="Y56" s="15">
        <v>0.42</v>
      </c>
      <c r="Z56" s="24">
        <f t="shared" ref="Z56:Z58" si="542">Y56*M56</f>
        <v>5830.44</v>
      </c>
      <c r="AA56" s="145">
        <v>2.6800000000000001E-3</v>
      </c>
      <c r="AB56" s="18">
        <f t="shared" ref="AB56:AB74" si="543">M56*AA56</f>
        <v>37.203760000000003</v>
      </c>
      <c r="AC56" s="16">
        <v>2.4399999999999999E-3</v>
      </c>
      <c r="AD56" s="17">
        <f t="shared" ref="AD56:AD58" si="544">M56*AC56</f>
        <v>33.872079999999997</v>
      </c>
      <c r="AE56" s="26">
        <f>IF(M56&gt;0,(AG56+AP56)/M56,0)</f>
        <v>3.0379152859818467E-3</v>
      </c>
      <c r="AF56" s="16">
        <v>3.5E-4</v>
      </c>
      <c r="AG56" s="23">
        <f t="shared" ref="AG56:AG58" si="545">AF56*M56</f>
        <v>4.8586999999999998</v>
      </c>
      <c r="AH56" s="114">
        <v>0.21690000000000001</v>
      </c>
      <c r="AI56" s="29">
        <f t="shared" ref="AI56:AI58" si="546">AL56*(1-AM56)*AH56</f>
        <v>35.528220000000005</v>
      </c>
      <c r="AJ56" s="27">
        <f t="shared" ref="AJ56:AJ58" si="547">IF(AND(AH56&gt;0,AF56&gt;0,AC56&gt;0),((AC56-AF56)*AH56)/((AH56-AF56)*AC56),0)</f>
        <v>0.85794179211252464</v>
      </c>
      <c r="AK56" s="59">
        <f t="shared" si="6"/>
        <v>0.88615092782114713</v>
      </c>
      <c r="AL56" s="11">
        <v>180</v>
      </c>
      <c r="AM56" s="13">
        <v>0.09</v>
      </c>
      <c r="AN56" s="14">
        <v>0.2278</v>
      </c>
      <c r="AO56" s="130">
        <v>0.2218</v>
      </c>
      <c r="AP56" s="29">
        <f>AL56*(1-AM56)*AN56</f>
        <v>37.313639999999999</v>
      </c>
      <c r="AQ56" s="131">
        <f t="shared" ref="AQ56:AQ70" si="548">AL56*(1-AM56)*AO56</f>
        <v>36.330840000000002</v>
      </c>
      <c r="AR56" s="18">
        <v>1.6</v>
      </c>
      <c r="AS56" s="18">
        <v>1008.68</v>
      </c>
      <c r="AT56" s="98" t="e">
        <f>AT54+AL56-AS56</f>
        <v>#REF!</v>
      </c>
      <c r="AU56" s="99"/>
      <c r="AV56" s="11"/>
      <c r="AW56" s="30"/>
      <c r="AX56" s="19"/>
      <c r="AY56" s="19"/>
      <c r="AZ56" s="19"/>
      <c r="BA56" s="19"/>
    </row>
    <row r="57" spans="1:53" x14ac:dyDescent="0.2">
      <c r="A57" s="184"/>
      <c r="B57" s="32">
        <v>2</v>
      </c>
      <c r="C57" s="10" t="s">
        <v>49</v>
      </c>
      <c r="D57" s="33">
        <v>20579</v>
      </c>
      <c r="E57" s="33">
        <v>5</v>
      </c>
      <c r="F57" s="33">
        <v>20533</v>
      </c>
      <c r="G57" s="34">
        <v>0.7</v>
      </c>
      <c r="H57" s="34">
        <v>7.2</v>
      </c>
      <c r="I57" s="33">
        <v>19632</v>
      </c>
      <c r="J57" s="34">
        <v>1.4</v>
      </c>
      <c r="K57" s="33">
        <v>15383</v>
      </c>
      <c r="L57" s="35">
        <v>5.8999999999999997E-2</v>
      </c>
      <c r="M57" s="36">
        <f>ROUND(K57*(1-L57),0)</f>
        <v>14475</v>
      </c>
      <c r="N57" s="37">
        <v>0.42299999999999999</v>
      </c>
      <c r="O57" s="24">
        <f t="shared" si="537"/>
        <v>6122.9250000000002</v>
      </c>
      <c r="P57" s="35">
        <v>0.26600000000000001</v>
      </c>
      <c r="Q57" s="24">
        <f t="shared" si="538"/>
        <v>3850.3500000000004</v>
      </c>
      <c r="R57" s="38">
        <v>0.311</v>
      </c>
      <c r="S57" s="134">
        <v>0.2157</v>
      </c>
      <c r="T57" s="24">
        <f t="shared" si="539"/>
        <v>4501.7250000000004</v>
      </c>
      <c r="U57" s="27">
        <v>0.20200000000000001</v>
      </c>
      <c r="V57" s="24">
        <f t="shared" si="540"/>
        <v>2923.9500000000003</v>
      </c>
      <c r="W57" s="38">
        <v>0.52900000000000003</v>
      </c>
      <c r="X57" s="24">
        <f t="shared" si="541"/>
        <v>7657.2750000000005</v>
      </c>
      <c r="Y57" s="38">
        <v>0.42</v>
      </c>
      <c r="Z57" s="24">
        <f t="shared" si="542"/>
        <v>6079.5</v>
      </c>
      <c r="AA57" s="146">
        <v>2.5799999999999998E-3</v>
      </c>
      <c r="AB57" s="18">
        <f t="shared" si="543"/>
        <v>37.345499999999994</v>
      </c>
      <c r="AC57" s="39">
        <v>2.4599999999999999E-3</v>
      </c>
      <c r="AD57" s="17">
        <f t="shared" si="544"/>
        <v>35.608499999999999</v>
      </c>
      <c r="AE57" s="26">
        <f>IF(M57&gt;0,(AG57+AP57)/M57,0)</f>
        <v>2.5608066321243525E-3</v>
      </c>
      <c r="AF57" s="39">
        <v>3.4000000000000002E-4</v>
      </c>
      <c r="AG57" s="36">
        <f t="shared" si="545"/>
        <v>4.9215</v>
      </c>
      <c r="AH57" s="27">
        <v>0.21659999999999999</v>
      </c>
      <c r="AI57" s="40">
        <f t="shared" si="546"/>
        <v>31.606272000000001</v>
      </c>
      <c r="AJ57" s="27">
        <f t="shared" si="547"/>
        <v>0.86314350612293711</v>
      </c>
      <c r="AK57" s="28">
        <f t="shared" si="6"/>
        <v>0.86856984204433541</v>
      </c>
      <c r="AL57" s="33">
        <v>160</v>
      </c>
      <c r="AM57" s="35">
        <v>8.7999999999999995E-2</v>
      </c>
      <c r="AN57" s="37">
        <v>0.2203</v>
      </c>
      <c r="AO57" s="132">
        <v>0.215</v>
      </c>
      <c r="AP57" s="40">
        <f>AL57*(1-AM57)*AN57</f>
        <v>32.146176000000004</v>
      </c>
      <c r="AQ57" s="133">
        <f t="shared" si="548"/>
        <v>31.372800000000002</v>
      </c>
      <c r="AR57" s="41">
        <v>1.56</v>
      </c>
      <c r="AS57" s="41"/>
      <c r="AT57" s="117" t="e">
        <f>AT56+AL57-AS57</f>
        <v>#REF!</v>
      </c>
      <c r="AU57" s="101"/>
      <c r="AV57" s="42"/>
      <c r="AW57" s="43"/>
      <c r="AX57" s="44"/>
      <c r="AY57" s="44"/>
      <c r="AZ57" s="44"/>
      <c r="BA57" s="44"/>
    </row>
    <row r="58" spans="1:53" x14ac:dyDescent="0.2">
      <c r="A58" s="184"/>
      <c r="B58" s="32">
        <v>3</v>
      </c>
      <c r="C58" s="10" t="s">
        <v>51</v>
      </c>
      <c r="D58" s="42">
        <v>22100</v>
      </c>
      <c r="E58" s="42">
        <v>1</v>
      </c>
      <c r="F58" s="42">
        <v>18578</v>
      </c>
      <c r="G58" s="36">
        <v>0.7</v>
      </c>
      <c r="H58" s="36">
        <v>7.9</v>
      </c>
      <c r="I58" s="42">
        <v>18485</v>
      </c>
      <c r="J58" s="36">
        <v>1.2</v>
      </c>
      <c r="K58" s="42">
        <v>15569</v>
      </c>
      <c r="L58" s="38">
        <v>5.6000000000000001E-2</v>
      </c>
      <c r="M58" s="36">
        <f>ROUND(K58*(1-L58),0)</f>
        <v>14697</v>
      </c>
      <c r="N58" s="27">
        <v>0.6</v>
      </c>
      <c r="O58" s="24">
        <f t="shared" si="537"/>
        <v>8818.1999999999989</v>
      </c>
      <c r="P58" s="38">
        <v>0.27400000000000002</v>
      </c>
      <c r="Q58" s="24">
        <f t="shared" si="538"/>
        <v>4026.9780000000005</v>
      </c>
      <c r="R58" s="38">
        <v>0.126</v>
      </c>
      <c r="S58" s="134">
        <v>0.1976</v>
      </c>
      <c r="T58" s="24">
        <f t="shared" si="539"/>
        <v>1851.8220000000001</v>
      </c>
      <c r="U58" s="27">
        <v>0.2</v>
      </c>
      <c r="V58" s="24">
        <f t="shared" si="540"/>
        <v>2939.4</v>
      </c>
      <c r="W58" s="38">
        <v>0.52400000000000002</v>
      </c>
      <c r="X58" s="24">
        <f t="shared" si="541"/>
        <v>7701.2280000000001</v>
      </c>
      <c r="Y58" s="38">
        <v>0.42</v>
      </c>
      <c r="Z58" s="24">
        <f t="shared" si="542"/>
        <v>6172.74</v>
      </c>
      <c r="AA58" s="147">
        <v>2.4199999999999998E-3</v>
      </c>
      <c r="AB58" s="148">
        <f t="shared" si="543"/>
        <v>35.566739999999996</v>
      </c>
      <c r="AC58" s="46">
        <v>2.4099999999999998E-3</v>
      </c>
      <c r="AD58" s="17">
        <f t="shared" si="544"/>
        <v>35.41977</v>
      </c>
      <c r="AE58" s="26">
        <f>IF(M58&gt;0,(AG58+AP58)/M58,0)</f>
        <v>2.606856501326802E-3</v>
      </c>
      <c r="AF58" s="46">
        <v>2.9999999999999997E-4</v>
      </c>
      <c r="AG58" s="36">
        <f t="shared" si="545"/>
        <v>4.4090999999999996</v>
      </c>
      <c r="AH58" s="27">
        <v>0.21479999999999999</v>
      </c>
      <c r="AI58" s="40">
        <f t="shared" si="546"/>
        <v>32.252220000000001</v>
      </c>
      <c r="AJ58" s="27">
        <f t="shared" si="547"/>
        <v>0.87674317383860945</v>
      </c>
      <c r="AK58" s="28">
        <f t="shared" si="6"/>
        <v>0.88609614255510005</v>
      </c>
      <c r="AL58" s="42">
        <v>165</v>
      </c>
      <c r="AM58" s="38">
        <v>0.09</v>
      </c>
      <c r="AN58" s="27">
        <v>0.2258</v>
      </c>
      <c r="AO58" s="134">
        <v>0.21959999999999999</v>
      </c>
      <c r="AP58" s="40">
        <f>AL58*(1-AM58)*AN58</f>
        <v>33.903870000000005</v>
      </c>
      <c r="AQ58" s="135">
        <f t="shared" si="548"/>
        <v>32.972940000000001</v>
      </c>
      <c r="AR58" s="17">
        <v>1.55</v>
      </c>
      <c r="AS58" s="17"/>
      <c r="AT58" s="117" t="e">
        <f>AT57+AL58-AS58</f>
        <v>#REF!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49">SUM(D56:D58)</f>
        <v>49935</v>
      </c>
      <c r="E59" s="50"/>
      <c r="F59" s="50">
        <f t="shared" ref="F59" si="550">SUM(F56:F58)</f>
        <v>46071</v>
      </c>
      <c r="G59" s="51"/>
      <c r="H59" s="51"/>
      <c r="I59" s="50">
        <f t="shared" ref="I59:K59" si="551">SUM(I56:I58)</f>
        <v>45516</v>
      </c>
      <c r="J59" s="51"/>
      <c r="K59" s="50">
        <f t="shared" si="551"/>
        <v>45911</v>
      </c>
      <c r="L59" s="20">
        <f t="shared" ref="L59" si="552">IF(K59&gt;0,(K56*L56+K57*L57+K58*L58)/K59,0)</f>
        <v>6.2218400818975846E-2</v>
      </c>
      <c r="M59" s="51">
        <f t="shared" ref="M59" si="553">M56+M57+M58</f>
        <v>43054</v>
      </c>
      <c r="N59" s="52">
        <f t="shared" ref="N59" si="554">IF(M59&gt;0,O59/M59,0)</f>
        <v>0.49502863845403444</v>
      </c>
      <c r="O59" s="53">
        <f t="shared" ref="O59" si="555">O56+O57+O58</f>
        <v>21312.963</v>
      </c>
      <c r="P59" s="20">
        <f t="shared" ref="P59" si="556">IF(M59&gt;0,Q59/M59,0)</f>
        <v>0.27808143261950108</v>
      </c>
      <c r="Q59" s="53">
        <f t="shared" ref="Q59" si="557">Q56+Q57+Q58</f>
        <v>11972.518</v>
      </c>
      <c r="R59" s="20">
        <f t="shared" ref="R59" si="558">IF(M59&gt;0,T59/M59,0)</f>
        <v>0.22688992892646445</v>
      </c>
      <c r="S59" s="136"/>
      <c r="T59" s="53">
        <f t="shared" ref="T59" si="559">T56+T57+T58</f>
        <v>9768.5190000000002</v>
      </c>
      <c r="U59" s="20">
        <f t="shared" ref="U59" si="560">IF(M59&gt;0,V59/M59,0)</f>
        <v>0.19841538533005065</v>
      </c>
      <c r="V59" s="53">
        <f t="shared" ref="V59" si="561">V56+V57+V58</f>
        <v>8542.5760000000009</v>
      </c>
      <c r="W59" s="20">
        <f t="shared" ref="W59" si="562">IF(M59&gt;0,X59/M59,0)</f>
        <v>0.52890535141914807</v>
      </c>
      <c r="X59" s="53">
        <f t="shared" ref="X59" si="563">X56+X57+X58</f>
        <v>22771.491000000002</v>
      </c>
      <c r="Y59" s="20">
        <f t="shared" ref="Y59" si="564">IF(M59&gt;0,Z59/M59,0)</f>
        <v>0.42</v>
      </c>
      <c r="Z59" s="53">
        <f t="shared" ref="Z59" si="565">Z56+Z57+Z58</f>
        <v>18082.68</v>
      </c>
      <c r="AA59" s="152">
        <f t="shared" ref="AA59" si="566">IF(M59&gt;0,AB59/M59,0)</f>
        <v>2.5576253077530544E-3</v>
      </c>
      <c r="AB59" s="55">
        <f t="shared" ref="AB59" si="567">SUM(AB56:AB58)</f>
        <v>110.116</v>
      </c>
      <c r="AC59" s="54">
        <f t="shared" ref="AC59" si="568">IF(M59&gt;0,AD59/M59,0)</f>
        <v>2.4364832535885166E-3</v>
      </c>
      <c r="AD59" s="55">
        <f t="shared" ref="AD59" si="569">SUM(AD56:AD58)</f>
        <v>104.90035</v>
      </c>
      <c r="AE59" s="54">
        <f t="shared" ref="AE59" si="570">IF(M59&gt;0,(AE56*M56+AE57*M57+AE58*M58)/M59,0)</f>
        <v>2.7303615459655316E-3</v>
      </c>
      <c r="AF59" s="54">
        <f t="shared" ref="AF59" si="571">IF(K59&gt;0,(K56*AF56+K57*AF57+K58*AF58)/K59,0)</f>
        <v>3.2969375530918514E-4</v>
      </c>
      <c r="AG59" s="51">
        <f t="shared" ref="AG59" si="572">SUM(AG56:AG58)</f>
        <v>14.189299999999999</v>
      </c>
      <c r="AH59" s="52">
        <f t="shared" ref="AH59" si="573">IF(K59&gt;0,(K56*AH56+K57*AH57+K58*AH58)/K59,0)</f>
        <v>0.2160873450806996</v>
      </c>
      <c r="AI59" s="57">
        <f t="shared" ref="AI59" si="574">SUM(AI56:AI58)</f>
        <v>99.386712000000017</v>
      </c>
      <c r="AJ59" s="52">
        <f t="shared" ref="AJ59" si="575">IF(AND(AD59&gt;0),((AD56*AJ56+AD57*AJ57+AD58*AJ58)/AD59),0)</f>
        <v>0.86605583415108689</v>
      </c>
      <c r="AK59" s="56">
        <f t="shared" si="6"/>
        <v>0.88054155786082466</v>
      </c>
      <c r="AL59" s="50">
        <f t="shared" ref="AL59" si="576">SUM(AL56:AL58)</f>
        <v>505</v>
      </c>
      <c r="AM59" s="20">
        <f t="shared" ref="AM59" si="577">IF(AL59&gt;0,(AM56*AL56+AM57*AL57+AM58*AL58)/AL59,0)</f>
        <v>8.9366336633663362E-2</v>
      </c>
      <c r="AN59" s="52">
        <f>IF(K59&gt;0,(AN56*K56+AN57*K57+AN58*K58)/K59,0)</f>
        <v>0.22460881488096532</v>
      </c>
      <c r="AO59" s="136">
        <f>IF(L59&gt;0,(AO56*K56+AO57*K57+AO58*K58)/K59,0)</f>
        <v>0.21877553527477073</v>
      </c>
      <c r="AP59" s="57">
        <f t="shared" ref="AP59" si="578">SUM(AP56:AP58)</f>
        <v>103.363686</v>
      </c>
      <c r="AQ59" s="137">
        <f t="shared" si="534"/>
        <v>100.67658</v>
      </c>
      <c r="AR59" s="55"/>
      <c r="AS59" s="55">
        <f t="shared" ref="AS59" si="579">SUM(AS56:AS58)</f>
        <v>1008.68</v>
      </c>
      <c r="AT59" s="102"/>
      <c r="AU59" s="103" t="e">
        <f>AT58</f>
        <v>#REF!</v>
      </c>
      <c r="AV59" s="50">
        <f t="shared" ref="AV59" si="580">SUM(AV56:AV58)</f>
        <v>0</v>
      </c>
      <c r="AW59" s="58"/>
      <c r="AX59" s="57"/>
      <c r="AY59" s="57"/>
      <c r="AZ59" s="57"/>
      <c r="BA59" s="57"/>
    </row>
    <row r="60" spans="1:53" ht="13.5" thickBot="1" x14ac:dyDescent="0.25">
      <c r="A60" s="186">
        <v>15</v>
      </c>
      <c r="B60" s="22">
        <v>1</v>
      </c>
      <c r="C60" s="10" t="s">
        <v>53</v>
      </c>
      <c r="D60" s="11">
        <v>6500</v>
      </c>
      <c r="E60" s="11">
        <v>1</v>
      </c>
      <c r="F60" s="11">
        <v>9036</v>
      </c>
      <c r="G60" s="12">
        <v>0.8</v>
      </c>
      <c r="H60" s="12">
        <v>6.5</v>
      </c>
      <c r="I60" s="11">
        <v>8721</v>
      </c>
      <c r="J60" s="12">
        <v>3.5</v>
      </c>
      <c r="K60" s="11">
        <v>15318</v>
      </c>
      <c r="L60" s="13">
        <v>6.2E-2</v>
      </c>
      <c r="M60" s="23">
        <f>ROUND(K60*(1-L60),0)</f>
        <v>14368</v>
      </c>
      <c r="N60" s="14">
        <v>0.55200000000000005</v>
      </c>
      <c r="O60" s="24">
        <f t="shared" ref="O60:O62" si="581">M60*N60</f>
        <v>7931.1360000000004</v>
      </c>
      <c r="P60" s="13">
        <v>0.39500000000000002</v>
      </c>
      <c r="Q60" s="24">
        <f t="shared" ref="Q60:Q62" si="582">M60*P60</f>
        <v>5675.3600000000006</v>
      </c>
      <c r="R60" s="15">
        <v>5.2999999999999999E-2</v>
      </c>
      <c r="S60" s="143">
        <v>0.18940000000000001</v>
      </c>
      <c r="T60" s="24">
        <f t="shared" ref="T60:T62" si="583">M60*R60</f>
        <v>761.50400000000002</v>
      </c>
      <c r="U60" s="25">
        <v>0.20499999999999999</v>
      </c>
      <c r="V60" s="24">
        <f t="shared" ref="V60:V62" si="584">M60*U60</f>
        <v>2945.4399999999996</v>
      </c>
      <c r="W60" s="15">
        <v>0.51</v>
      </c>
      <c r="X60" s="24">
        <f t="shared" ref="X60:X62" si="585">M60*W60</f>
        <v>7327.68</v>
      </c>
      <c r="Y60" s="15">
        <v>0.41</v>
      </c>
      <c r="Z60" s="24">
        <f t="shared" ref="Z60:Z62" si="586">Y60*M60</f>
        <v>5890.8799999999992</v>
      </c>
      <c r="AA60" s="145">
        <v>2.5500000000000002E-3</v>
      </c>
      <c r="AB60" s="18">
        <f t="shared" ref="AB60" si="587">M60*AA60</f>
        <v>36.638400000000004</v>
      </c>
      <c r="AC60" s="16">
        <v>2.4399999999999999E-3</v>
      </c>
      <c r="AD60" s="17">
        <f t="shared" ref="AD60:AD62" si="588">M60*AC60</f>
        <v>35.057919999999996</v>
      </c>
      <c r="AE60" s="26">
        <f>IF(M60&gt;0,(AG60+AP60)/M60,0)</f>
        <v>2.655342058741648E-3</v>
      </c>
      <c r="AF60" s="16">
        <v>2.9999999999999997E-4</v>
      </c>
      <c r="AG60" s="23">
        <f t="shared" ref="AG60:AG62" si="589">AF60*M60</f>
        <v>4.3103999999999996</v>
      </c>
      <c r="AH60" s="114">
        <v>0.22070000000000001</v>
      </c>
      <c r="AI60" s="29">
        <f t="shared" ref="AI60:AI62" si="590">AL60*(1-AM60)*AH60</f>
        <v>32.7724051</v>
      </c>
      <c r="AJ60" s="27">
        <f t="shared" ref="AJ60:AJ62" si="591">IF(AND(AH60&gt;0,AF60&gt;0,AC60&gt;0),((AC60-AF60)*AH60)/((AH60-AF60)*AC60),0)</f>
        <v>0.87824298592722616</v>
      </c>
      <c r="AK60" s="59">
        <f t="shared" si="6"/>
        <v>0.88818938859437013</v>
      </c>
      <c r="AL60" s="11">
        <v>163</v>
      </c>
      <c r="AM60" s="13">
        <v>8.8999999999999996E-2</v>
      </c>
      <c r="AN60" s="14">
        <v>0.22789999999999999</v>
      </c>
      <c r="AO60" s="130">
        <v>0.2261</v>
      </c>
      <c r="AP60" s="29">
        <f>AL60*(1-AM60)*AN60</f>
        <v>33.841554699999996</v>
      </c>
      <c r="AQ60" s="131">
        <f t="shared" ref="AQ60" si="592">AL60*(1-AM60)*AO60</f>
        <v>33.574267299999995</v>
      </c>
      <c r="AR60" s="18">
        <v>1.5</v>
      </c>
      <c r="AS60" s="18">
        <v>1009.56</v>
      </c>
      <c r="AT60" s="98" t="e">
        <f>AT58+AL60-AS60</f>
        <v>#REF!</v>
      </c>
      <c r="AU60" s="99"/>
      <c r="AV60" s="11"/>
      <c r="AW60" s="30"/>
      <c r="AX60" s="19"/>
      <c r="AY60" s="19"/>
      <c r="AZ60" s="19"/>
      <c r="BA60" s="19"/>
    </row>
    <row r="61" spans="1:53" x14ac:dyDescent="0.2">
      <c r="A61" s="184"/>
      <c r="B61" s="32">
        <v>2</v>
      </c>
      <c r="C61" s="10" t="s">
        <v>49</v>
      </c>
      <c r="D61" s="33">
        <v>22000</v>
      </c>
      <c r="E61" s="33">
        <v>3</v>
      </c>
      <c r="F61" s="33">
        <v>20241</v>
      </c>
      <c r="G61" s="34">
        <v>0.7</v>
      </c>
      <c r="H61" s="34">
        <v>6.6</v>
      </c>
      <c r="I61" s="33">
        <v>19420</v>
      </c>
      <c r="J61" s="34">
        <v>1.6</v>
      </c>
      <c r="K61" s="33">
        <v>16026</v>
      </c>
      <c r="L61" s="35">
        <v>5.8000000000000003E-2</v>
      </c>
      <c r="M61" s="36">
        <f>ROUND(K61*(1-L61),0)</f>
        <v>15096</v>
      </c>
      <c r="N61" s="37">
        <v>0.57099999999999995</v>
      </c>
      <c r="O61" s="24">
        <f t="shared" si="581"/>
        <v>8619.8159999999989</v>
      </c>
      <c r="P61" s="35">
        <v>0.24399999999999999</v>
      </c>
      <c r="Q61" s="24">
        <f t="shared" si="582"/>
        <v>3683.424</v>
      </c>
      <c r="R61" s="38">
        <v>0.185</v>
      </c>
      <c r="S61" s="134">
        <v>0.2107</v>
      </c>
      <c r="T61" s="24">
        <f t="shared" si="583"/>
        <v>2792.7599999999998</v>
      </c>
      <c r="U61" s="27">
        <v>0.215</v>
      </c>
      <c r="V61" s="24">
        <f t="shared" si="584"/>
        <v>3245.64</v>
      </c>
      <c r="W61" s="38">
        <v>0.51100000000000001</v>
      </c>
      <c r="X61" s="24">
        <f t="shared" si="585"/>
        <v>7714.0560000000005</v>
      </c>
      <c r="Y61" s="38">
        <v>0.42</v>
      </c>
      <c r="Z61" s="24">
        <f t="shared" si="586"/>
        <v>6340.32</v>
      </c>
      <c r="AA61" s="146">
        <v>2.65E-3</v>
      </c>
      <c r="AB61" s="18">
        <f t="shared" si="543"/>
        <v>40.004399999999997</v>
      </c>
      <c r="AC61" s="39">
        <v>2.5999999999999999E-3</v>
      </c>
      <c r="AD61" s="17">
        <f t="shared" si="588"/>
        <v>39.249600000000001</v>
      </c>
      <c r="AE61" s="26">
        <f>IF(M61&gt;0,(AG61+AP61)/M61,0)</f>
        <v>2.7709431505034449E-3</v>
      </c>
      <c r="AF61" s="39">
        <v>3.1E-4</v>
      </c>
      <c r="AG61" s="36">
        <f t="shared" si="589"/>
        <v>4.6797599999999999</v>
      </c>
      <c r="AH61" s="27">
        <v>0.21690000000000001</v>
      </c>
      <c r="AI61" s="40">
        <f t="shared" si="590"/>
        <v>35.172070200000007</v>
      </c>
      <c r="AJ61" s="27">
        <f t="shared" si="591"/>
        <v>0.88202985435082948</v>
      </c>
      <c r="AK61" s="28">
        <f t="shared" si="6"/>
        <v>0.88932810318425004</v>
      </c>
      <c r="AL61" s="33">
        <v>178</v>
      </c>
      <c r="AM61" s="35">
        <v>8.8999999999999996E-2</v>
      </c>
      <c r="AN61" s="37">
        <v>0.2291</v>
      </c>
      <c r="AO61" s="132">
        <v>0.2225</v>
      </c>
      <c r="AP61" s="40">
        <f>AL61*(1-AM61)*AN61</f>
        <v>37.1503978</v>
      </c>
      <c r="AQ61" s="133">
        <f t="shared" si="548"/>
        <v>36.080155000000005</v>
      </c>
      <c r="AR61" s="41">
        <v>1.58</v>
      </c>
      <c r="AS61" s="41"/>
      <c r="AT61" s="117" t="e">
        <f>AT60+AL61-AS61</f>
        <v>#REF!</v>
      </c>
      <c r="AU61" s="101"/>
      <c r="AV61" s="42"/>
      <c r="AW61" s="43"/>
      <c r="AX61" s="44"/>
      <c r="AY61" s="44"/>
      <c r="AZ61" s="44"/>
      <c r="BA61" s="44"/>
    </row>
    <row r="62" spans="1:53" x14ac:dyDescent="0.2">
      <c r="A62" s="184"/>
      <c r="B62" s="32">
        <v>3</v>
      </c>
      <c r="C62" s="10" t="s">
        <v>51</v>
      </c>
      <c r="D62" s="42">
        <v>18411</v>
      </c>
      <c r="E62" s="42">
        <v>0</v>
      </c>
      <c r="F62" s="42">
        <v>16215</v>
      </c>
      <c r="G62" s="36">
        <v>0.7</v>
      </c>
      <c r="H62" s="36">
        <v>8.9</v>
      </c>
      <c r="I62" s="42">
        <v>16307</v>
      </c>
      <c r="J62" s="36">
        <v>1.3</v>
      </c>
      <c r="K62" s="42">
        <v>14143</v>
      </c>
      <c r="L62" s="38">
        <v>5.7000000000000002E-2</v>
      </c>
      <c r="M62" s="36">
        <f>ROUND(K62*(1-L62),0)</f>
        <v>13337</v>
      </c>
      <c r="N62" s="27">
        <v>0.66500000000000004</v>
      </c>
      <c r="O62" s="24">
        <f t="shared" si="581"/>
        <v>8869.1050000000014</v>
      </c>
      <c r="P62" s="38">
        <v>0.24399999999999999</v>
      </c>
      <c r="Q62" s="24">
        <f t="shared" si="582"/>
        <v>3254.2280000000001</v>
      </c>
      <c r="R62" s="38">
        <v>9.0999999999999998E-2</v>
      </c>
      <c r="S62" s="134">
        <v>0.1928</v>
      </c>
      <c r="T62" s="24">
        <f t="shared" si="583"/>
        <v>1213.6669999999999</v>
      </c>
      <c r="U62" s="27">
        <v>0.20300000000000001</v>
      </c>
      <c r="V62" s="24">
        <f t="shared" si="584"/>
        <v>2707.4110000000001</v>
      </c>
      <c r="W62" s="38">
        <v>0.51500000000000001</v>
      </c>
      <c r="X62" s="24">
        <f t="shared" si="585"/>
        <v>6868.5550000000003</v>
      </c>
      <c r="Y62" s="38">
        <v>0.42</v>
      </c>
      <c r="Z62" s="24">
        <f t="shared" si="586"/>
        <v>5601.54</v>
      </c>
      <c r="AA62" s="147">
        <v>2.63E-3</v>
      </c>
      <c r="AB62" s="148">
        <f t="shared" si="543"/>
        <v>35.076309999999999</v>
      </c>
      <c r="AC62" s="46">
        <v>2.5300000000000001E-3</v>
      </c>
      <c r="AD62" s="17">
        <f t="shared" si="588"/>
        <v>33.742609999999999</v>
      </c>
      <c r="AE62" s="26">
        <f>IF(M62&gt;0,(AG62+AP62)/M62,0)</f>
        <v>2.7172505810902003E-3</v>
      </c>
      <c r="AF62" s="46">
        <v>2.9E-4</v>
      </c>
      <c r="AG62" s="36">
        <f t="shared" si="589"/>
        <v>3.8677299999999999</v>
      </c>
      <c r="AH62" s="27">
        <v>0.21249999999999999</v>
      </c>
      <c r="AI62" s="40">
        <f t="shared" si="590"/>
        <v>30.847987499999999</v>
      </c>
      <c r="AJ62" s="27">
        <f t="shared" si="591"/>
        <v>0.88658542241232086</v>
      </c>
      <c r="AK62" s="28">
        <f t="shared" si="6"/>
        <v>0.89443764312408991</v>
      </c>
      <c r="AL62" s="42">
        <v>159</v>
      </c>
      <c r="AM62" s="38">
        <v>8.6999999999999994E-2</v>
      </c>
      <c r="AN62" s="27">
        <v>0.223</v>
      </c>
      <c r="AO62" s="134">
        <v>0.21779999999999999</v>
      </c>
      <c r="AP62" s="40">
        <f>AL62*(1-AM62)*AN62</f>
        <v>32.372241000000002</v>
      </c>
      <c r="AQ62" s="135">
        <f t="shared" si="548"/>
        <v>31.617372599999999</v>
      </c>
      <c r="AR62" s="17">
        <v>1.5</v>
      </c>
      <c r="AS62" s="17"/>
      <c r="AT62" s="117" t="e">
        <f>AT61+AL62-AS62</f>
        <v>#REF!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3">SUM(D60:D62)</f>
        <v>46911</v>
      </c>
      <c r="E63" s="50"/>
      <c r="F63" s="50">
        <f t="shared" ref="F63" si="594">SUM(F60:F62)</f>
        <v>45492</v>
      </c>
      <c r="G63" s="51"/>
      <c r="H63" s="51"/>
      <c r="I63" s="50">
        <f t="shared" ref="I63:K63" si="595">SUM(I60:I62)</f>
        <v>44448</v>
      </c>
      <c r="J63" s="51"/>
      <c r="K63" s="50">
        <f t="shared" si="595"/>
        <v>45487</v>
      </c>
      <c r="L63" s="20">
        <f t="shared" ref="L63" si="596">IF(K63&gt;0,(K60*L60+K61*L61+K62*L62)/K63,0)</f>
        <v>5.903609822586673E-2</v>
      </c>
      <c r="M63" s="51">
        <f t="shared" ref="M63" si="597">M60+M61+M62</f>
        <v>42801</v>
      </c>
      <c r="N63" s="52">
        <f t="shared" ref="N63" si="598">IF(M63&gt;0,O63/M63,0)</f>
        <v>0.59391268895586558</v>
      </c>
      <c r="O63" s="53">
        <f t="shared" ref="O63" si="599">O60+O61+O62</f>
        <v>25420.057000000001</v>
      </c>
      <c r="P63" s="20">
        <f t="shared" ref="P63" si="600">IF(M63&gt;0,Q63/M63,0)</f>
        <v>0.29468965678372</v>
      </c>
      <c r="Q63" s="53">
        <f t="shared" ref="Q63" si="601">Q60+Q61+Q62</f>
        <v>12613.011999999999</v>
      </c>
      <c r="R63" s="20">
        <f t="shared" ref="R63" si="602">IF(M63&gt;0,T63/M63,0)</f>
        <v>0.11139765426041447</v>
      </c>
      <c r="S63" s="136"/>
      <c r="T63" s="53">
        <f t="shared" ref="T63" si="603">T60+T61+T62</f>
        <v>4767.9309999999996</v>
      </c>
      <c r="U63" s="20">
        <f t="shared" ref="U63" si="604">IF(M63&gt;0,V63/M63,0)</f>
        <v>0.20790381065862948</v>
      </c>
      <c r="V63" s="53">
        <f t="shared" ref="V63" si="605">V60+V61+V62</f>
        <v>8898.491</v>
      </c>
      <c r="W63" s="20">
        <f t="shared" ref="W63" si="606">IF(M63&gt;0,X63/M63,0)</f>
        <v>0.51191072638489754</v>
      </c>
      <c r="X63" s="53">
        <f t="shared" ref="X63" si="607">X60+X61+X62</f>
        <v>21910.291000000001</v>
      </c>
      <c r="Y63" s="20">
        <f t="shared" ref="Y63" si="608">IF(M63&gt;0,Z63/M63,0)</f>
        <v>0.4166430690871708</v>
      </c>
      <c r="Z63" s="53">
        <f t="shared" ref="Z63" si="609">Z60+Z61+Z62</f>
        <v>17832.739999999998</v>
      </c>
      <c r="AA63" s="152">
        <f t="shared" ref="AA63" si="610">IF(M63&gt;0,AB63/M63,0)</f>
        <v>2.6101985934908062E-3</v>
      </c>
      <c r="AB63" s="55">
        <f t="shared" ref="AB63" si="611">SUM(AB60:AB62)</f>
        <v>111.71911</v>
      </c>
      <c r="AC63" s="54">
        <f t="shared" ref="AC63" si="612">IF(M63&gt;0,AD63/M63,0)</f>
        <v>2.5244767645615754E-3</v>
      </c>
      <c r="AD63" s="55">
        <f t="shared" ref="AD63" si="613">SUM(AD60:AD62)</f>
        <v>108.05013</v>
      </c>
      <c r="AE63" s="54">
        <f t="shared" ref="AE63" si="614">IF(M63&gt;0,(AE60*M60+AE61*M61+AE62*M62)/M63,0)</f>
        <v>2.7154057965935374E-3</v>
      </c>
      <c r="AF63" s="54">
        <f t="shared" ref="AF63" si="615">IF(K63&gt;0,(K60*AF60+K61*AF61+K62*AF62)/K63,0)</f>
        <v>3.0041396442939737E-4</v>
      </c>
      <c r="AG63" s="51">
        <f t="shared" ref="AG63" si="616">SUM(AG60:AG62)</f>
        <v>12.857889999999999</v>
      </c>
      <c r="AH63" s="52">
        <f t="shared" ref="AH63" si="617">IF(K63&gt;0,(K60*AH60+K61*AH61+K62*AH62)/K63,0)</f>
        <v>0.21681160551366321</v>
      </c>
      <c r="AI63" s="57">
        <f t="shared" ref="AI63" si="618">SUM(AI60:AI62)</f>
        <v>98.79246280000001</v>
      </c>
      <c r="AJ63" s="52">
        <f t="shared" ref="AJ63" si="619">IF(AND(AD63&gt;0),((AD60*AJ60+AD61*AJ61+AD62*AJ62)/AD63),0)</f>
        <v>0.882223810861406</v>
      </c>
      <c r="AK63" s="56">
        <f t="shared" si="6"/>
        <v>0.89054642588468214</v>
      </c>
      <c r="AL63" s="50">
        <f t="shared" ref="AL63" si="620">SUM(AL60:AL62)</f>
        <v>500</v>
      </c>
      <c r="AM63" s="20">
        <f t="shared" ref="AM63" si="621">IF(AL63&gt;0,(AM60*AL60+AM61*AL61+AM62*AL62)/AL63,0)</f>
        <v>8.8363999999999984E-2</v>
      </c>
      <c r="AN63" s="52">
        <f>IF(K63&gt;0,(AN60*K60+AN61*K61+AN62*K62)/K63,0)</f>
        <v>0.22679925693055156</v>
      </c>
      <c r="AO63" s="136">
        <f>IF(L63&gt;0,(AO60*K60+AO61*K61+AO62*K62)/K63,0)</f>
        <v>0.22225097720227754</v>
      </c>
      <c r="AP63" s="57">
        <f t="shared" ref="AP63" si="622">SUM(AP60:AP62)</f>
        <v>103.3641935</v>
      </c>
      <c r="AQ63" s="137">
        <f t="shared" si="534"/>
        <v>101.27179489999999</v>
      </c>
      <c r="AR63" s="55"/>
      <c r="AS63" s="55">
        <f t="shared" ref="AS63" si="623">SUM(AS60:AS62)</f>
        <v>1009.56</v>
      </c>
      <c r="AT63" s="102"/>
      <c r="AU63" s="103" t="e">
        <f>AT62</f>
        <v>#REF!</v>
      </c>
      <c r="AV63" s="50">
        <f t="shared" ref="AV63" si="624">SUM(AV60:AV62)</f>
        <v>0</v>
      </c>
      <c r="AW63" s="58"/>
      <c r="AX63" s="57"/>
      <c r="AY63" s="57"/>
      <c r="AZ63" s="57"/>
      <c r="BA63" s="57"/>
    </row>
    <row r="64" spans="1:53" ht="13.5" thickBot="1" x14ac:dyDescent="0.25">
      <c r="A64" s="186">
        <v>16</v>
      </c>
      <c r="B64" s="22">
        <v>1</v>
      </c>
      <c r="C64" s="10" t="s">
        <v>53</v>
      </c>
      <c r="D64" s="11">
        <v>5000</v>
      </c>
      <c r="E64" s="11">
        <v>1</v>
      </c>
      <c r="F64" s="11">
        <v>8230</v>
      </c>
      <c r="G64" s="12">
        <v>1.4</v>
      </c>
      <c r="H64" s="12">
        <v>9.1</v>
      </c>
      <c r="I64" s="11">
        <v>8019</v>
      </c>
      <c r="J64" s="12">
        <v>3.7</v>
      </c>
      <c r="K64" s="11">
        <v>15970</v>
      </c>
      <c r="L64" s="13">
        <v>0.06</v>
      </c>
      <c r="M64" s="23">
        <f>ROUND(K64*(1-L64),0)</f>
        <v>15012</v>
      </c>
      <c r="N64" s="14">
        <v>0.53</v>
      </c>
      <c r="O64" s="24">
        <f t="shared" ref="O64:O66" si="625">M64*N64</f>
        <v>7956.3600000000006</v>
      </c>
      <c r="P64" s="13">
        <v>0.42599999999999999</v>
      </c>
      <c r="Q64" s="24">
        <f t="shared" ref="Q64:Q66" si="626">M64*P64</f>
        <v>6395.1120000000001</v>
      </c>
      <c r="R64" s="15">
        <v>4.3999999999999997E-2</v>
      </c>
      <c r="S64" s="143">
        <v>0.21829999999999999</v>
      </c>
      <c r="T64" s="24">
        <f t="shared" ref="T64:T66" si="627">M64*R64</f>
        <v>660.52799999999991</v>
      </c>
      <c r="U64" s="25">
        <v>0.22900000000000001</v>
      </c>
      <c r="V64" s="24">
        <f t="shared" ref="V64:V66" si="628">M64*U64</f>
        <v>3437.748</v>
      </c>
      <c r="W64" s="15">
        <v>0.498</v>
      </c>
      <c r="X64" s="24">
        <f t="shared" ref="X64:X66" si="629">M64*W64</f>
        <v>7475.9759999999997</v>
      </c>
      <c r="Y64" s="15">
        <v>0.42</v>
      </c>
      <c r="Z64" s="24">
        <f t="shared" ref="Z64:Z66" si="630">Y64*M64</f>
        <v>6305.04</v>
      </c>
      <c r="AA64" s="145">
        <v>2.5100000000000001E-3</v>
      </c>
      <c r="AB64" s="18">
        <f t="shared" ref="AB64" si="631">M64*AA64</f>
        <v>37.680120000000002</v>
      </c>
      <c r="AC64" s="16">
        <v>2.49E-3</v>
      </c>
      <c r="AD64" s="17">
        <f t="shared" ref="AD64:AD66" si="632">M64*AC64</f>
        <v>37.37988</v>
      </c>
      <c r="AE64" s="26">
        <f>IF(M64&gt;0,(AG64+AP64)/M64,0)</f>
        <v>2.5881361577404743E-3</v>
      </c>
      <c r="AF64" s="16">
        <v>2.7999999999999998E-4</v>
      </c>
      <c r="AG64" s="23">
        <f t="shared" ref="AG64:AG66" si="633">AF64*M64</f>
        <v>4.20336</v>
      </c>
      <c r="AH64" s="114">
        <v>0.2145</v>
      </c>
      <c r="AI64" s="29">
        <f t="shared" ref="AI64:AI66" si="634">AL64*(1-AM64)*AH64</f>
        <v>33.329009999999997</v>
      </c>
      <c r="AJ64" s="27">
        <f t="shared" ref="AJ64:AJ66" si="635">IF(AND(AH64&gt;0,AF64&gt;0,AC64&gt;0),((AC64-AF64)*AH64)/((AH64-AF64)*AC64),0)</f>
        <v>0.88871028882592273</v>
      </c>
      <c r="AK64" s="59">
        <f t="shared" si="6"/>
        <v>0.89293521226223849</v>
      </c>
      <c r="AL64" s="11">
        <v>170</v>
      </c>
      <c r="AM64" s="13">
        <v>8.5999999999999993E-2</v>
      </c>
      <c r="AN64" s="14">
        <v>0.223</v>
      </c>
      <c r="AO64" s="130">
        <v>0.22140000000000001</v>
      </c>
      <c r="AP64" s="29">
        <f>AL64*(1-AM64)*AN64</f>
        <v>34.649740000000001</v>
      </c>
      <c r="AQ64" s="131">
        <f t="shared" ref="AQ64" si="636">AL64*(1-AM64)*AO64</f>
        <v>34.401132000000004</v>
      </c>
      <c r="AR64" s="18">
        <v>1.6</v>
      </c>
      <c r="AS64" s="18">
        <v>1009.42</v>
      </c>
      <c r="AT64" s="98" t="e">
        <f>AT62+AL64-AS64+AU64</f>
        <v>#REF!</v>
      </c>
      <c r="AU64" s="99">
        <v>44.92</v>
      </c>
      <c r="AV64" s="11"/>
      <c r="AW64" s="30"/>
      <c r="AX64" s="19"/>
      <c r="AY64" s="19"/>
      <c r="AZ64" s="19"/>
      <c r="BA64" s="19"/>
    </row>
    <row r="65" spans="1:53" x14ac:dyDescent="0.2">
      <c r="A65" s="184"/>
      <c r="B65" s="32">
        <v>2</v>
      </c>
      <c r="C65" s="10" t="s">
        <v>48</v>
      </c>
      <c r="D65" s="33">
        <v>23889</v>
      </c>
      <c r="E65" s="33">
        <v>1</v>
      </c>
      <c r="F65" s="33">
        <v>18599</v>
      </c>
      <c r="G65" s="34">
        <v>0.7</v>
      </c>
      <c r="H65" s="34">
        <v>7.8</v>
      </c>
      <c r="I65" s="33">
        <v>18037</v>
      </c>
      <c r="J65" s="34">
        <v>2.8</v>
      </c>
      <c r="K65" s="33">
        <v>16524</v>
      </c>
      <c r="L65" s="35">
        <v>5.8999999999999997E-2</v>
      </c>
      <c r="M65" s="36">
        <f>ROUND(K65*(1-L65),0)</f>
        <v>15549</v>
      </c>
      <c r="N65" s="37">
        <v>0.55800000000000005</v>
      </c>
      <c r="O65" s="24">
        <f t="shared" si="625"/>
        <v>8676.3420000000006</v>
      </c>
      <c r="P65" s="35">
        <v>0.39900000000000002</v>
      </c>
      <c r="Q65" s="24">
        <f t="shared" si="626"/>
        <v>6204.0510000000004</v>
      </c>
      <c r="R65" s="38">
        <v>4.2999999999999997E-2</v>
      </c>
      <c r="S65" s="134">
        <v>0.22470000000000001</v>
      </c>
      <c r="T65" s="24">
        <f t="shared" si="627"/>
        <v>668.60699999999997</v>
      </c>
      <c r="U65" s="27">
        <v>0.214</v>
      </c>
      <c r="V65" s="24">
        <f t="shared" si="628"/>
        <v>3327.4859999999999</v>
      </c>
      <c r="W65" s="38">
        <v>0.505</v>
      </c>
      <c r="X65" s="24">
        <f t="shared" si="629"/>
        <v>7852.2449999999999</v>
      </c>
      <c r="Y65" s="38">
        <v>0.43</v>
      </c>
      <c r="Z65" s="24">
        <f t="shared" si="630"/>
        <v>6686.07</v>
      </c>
      <c r="AA65" s="146">
        <v>2.5100000000000001E-3</v>
      </c>
      <c r="AB65" s="18">
        <f t="shared" si="543"/>
        <v>39.027990000000003</v>
      </c>
      <c r="AC65" s="39">
        <v>2.5400000000000002E-3</v>
      </c>
      <c r="AD65" s="17">
        <f t="shared" si="632"/>
        <v>39.494460000000004</v>
      </c>
      <c r="AE65" s="26">
        <f>IF(M65&gt;0,(AG65+AP65)/M65,0)</f>
        <v>2.6157315840246963E-3</v>
      </c>
      <c r="AF65" s="39">
        <v>2.7999999999999998E-4</v>
      </c>
      <c r="AG65" s="36">
        <f t="shared" si="633"/>
        <v>4.35372</v>
      </c>
      <c r="AH65" s="27">
        <v>0.22500000000000001</v>
      </c>
      <c r="AI65" s="40">
        <f t="shared" si="634"/>
        <v>34.4358</v>
      </c>
      <c r="AJ65" s="27">
        <f t="shared" si="635"/>
        <v>0.89087242076228546</v>
      </c>
      <c r="AK65" s="28">
        <f t="shared" si="6"/>
        <v>0.89401025684888746</v>
      </c>
      <c r="AL65" s="33">
        <v>168</v>
      </c>
      <c r="AM65" s="35">
        <v>8.8999999999999996E-2</v>
      </c>
      <c r="AN65" s="37">
        <v>0.23730000000000001</v>
      </c>
      <c r="AO65" s="132">
        <v>0.2268</v>
      </c>
      <c r="AP65" s="40">
        <f>AL65*(1-AM65)*AN65</f>
        <v>36.318290400000002</v>
      </c>
      <c r="AQ65" s="133">
        <f t="shared" si="548"/>
        <v>34.711286399999999</v>
      </c>
      <c r="AR65" s="41">
        <v>1.5</v>
      </c>
      <c r="AS65" s="41"/>
      <c r="AT65" s="117" t="e">
        <f>AT64+AL65-AS65</f>
        <v>#REF!</v>
      </c>
      <c r="AU65" s="101"/>
      <c r="AV65" s="42"/>
      <c r="AW65" s="43"/>
      <c r="AX65" s="44"/>
      <c r="AY65" s="44"/>
      <c r="AZ65" s="44"/>
      <c r="BA65" s="44"/>
    </row>
    <row r="66" spans="1:53" x14ac:dyDescent="0.2">
      <c r="A66" s="184"/>
      <c r="B66" s="32">
        <v>3</v>
      </c>
      <c r="C66" s="10" t="s">
        <v>51</v>
      </c>
      <c r="D66" s="42">
        <v>14330</v>
      </c>
      <c r="E66" s="42">
        <v>0</v>
      </c>
      <c r="F66" s="42">
        <v>18940</v>
      </c>
      <c r="G66" s="36">
        <v>1.3</v>
      </c>
      <c r="H66" s="36">
        <v>7.3</v>
      </c>
      <c r="I66" s="42">
        <v>18689</v>
      </c>
      <c r="J66" s="36">
        <v>1.7</v>
      </c>
      <c r="K66" s="42">
        <v>16603</v>
      </c>
      <c r="L66" s="38">
        <v>5.0999999999999997E-2</v>
      </c>
      <c r="M66" s="36">
        <f>ROUND(K66*(1-L66),0)</f>
        <v>15756</v>
      </c>
      <c r="N66" s="27">
        <v>0.497</v>
      </c>
      <c r="O66" s="24">
        <f t="shared" si="625"/>
        <v>7830.732</v>
      </c>
      <c r="P66" s="38">
        <v>0.436</v>
      </c>
      <c r="Q66" s="24">
        <f t="shared" si="626"/>
        <v>6869.616</v>
      </c>
      <c r="R66" s="38">
        <v>6.7000000000000004E-2</v>
      </c>
      <c r="S66" s="134">
        <v>0.21709999999999999</v>
      </c>
      <c r="T66" s="24">
        <f t="shared" si="627"/>
        <v>1055.652</v>
      </c>
      <c r="U66" s="27">
        <v>0.23300000000000001</v>
      </c>
      <c r="V66" s="24">
        <f t="shared" si="628"/>
        <v>3671.1480000000001</v>
      </c>
      <c r="W66" s="38">
        <v>0.49099999999999999</v>
      </c>
      <c r="X66" s="24">
        <f t="shared" si="629"/>
        <v>7736.1959999999999</v>
      </c>
      <c r="Y66" s="38">
        <v>0.42</v>
      </c>
      <c r="Z66" s="24">
        <f t="shared" si="630"/>
        <v>6617.5199999999995</v>
      </c>
      <c r="AA66" s="147">
        <v>2.5500000000000002E-3</v>
      </c>
      <c r="AB66" s="148">
        <f t="shared" si="543"/>
        <v>40.177800000000005</v>
      </c>
      <c r="AC66" s="46">
        <v>2.6199999999999999E-3</v>
      </c>
      <c r="AD66" s="17">
        <f t="shared" si="632"/>
        <v>41.280720000000002</v>
      </c>
      <c r="AE66" s="26">
        <f>IF(M66&gt;0,(AG66+AP66)/M66,0)</f>
        <v>2.668642878903275E-3</v>
      </c>
      <c r="AF66" s="46">
        <v>2.7E-4</v>
      </c>
      <c r="AG66" s="36">
        <f t="shared" si="633"/>
        <v>4.2541200000000003</v>
      </c>
      <c r="AH66" s="27">
        <v>0.21279999999999999</v>
      </c>
      <c r="AI66" s="40">
        <f t="shared" si="634"/>
        <v>35.088804800000005</v>
      </c>
      <c r="AJ66" s="27">
        <f t="shared" si="635"/>
        <v>0.89808605376950823</v>
      </c>
      <c r="AK66" s="28">
        <f t="shared" si="6"/>
        <v>0.89988505275817188</v>
      </c>
      <c r="AL66" s="42">
        <v>181</v>
      </c>
      <c r="AM66" s="38">
        <v>8.8999999999999996E-2</v>
      </c>
      <c r="AN66" s="27">
        <v>0.22919999999999999</v>
      </c>
      <c r="AO66" s="134">
        <v>0.22539999999999999</v>
      </c>
      <c r="AP66" s="40">
        <f>AL66*(1-AM66)*AN66</f>
        <v>37.793017200000001</v>
      </c>
      <c r="AQ66" s="135">
        <f t="shared" si="548"/>
        <v>37.1664314</v>
      </c>
      <c r="AR66" s="17">
        <v>1.55</v>
      </c>
      <c r="AS66" s="17"/>
      <c r="AT66" s="117" t="e">
        <f>AT65+AL66-AS66</f>
        <v>#REF!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7">SUM(D64:D66)</f>
        <v>43219</v>
      </c>
      <c r="E67" s="50"/>
      <c r="F67" s="50">
        <f t="shared" ref="F67" si="638">SUM(F64:F66)</f>
        <v>45769</v>
      </c>
      <c r="G67" s="51"/>
      <c r="H67" s="51"/>
      <c r="I67" s="50">
        <f t="shared" ref="I67:K67" si="639">SUM(I64:I66)</f>
        <v>44745</v>
      </c>
      <c r="J67" s="51"/>
      <c r="K67" s="50">
        <f t="shared" si="639"/>
        <v>49097</v>
      </c>
      <c r="L67" s="20">
        <f t="shared" ref="L67" si="640">IF(K67&gt;0,(K64*L64+K65*L65+K66*L66)/K67,0)</f>
        <v>5.6619936044972188E-2</v>
      </c>
      <c r="M67" s="51">
        <f t="shared" ref="M67" si="641">M64+M65+M66</f>
        <v>46317</v>
      </c>
      <c r="N67" s="52">
        <f t="shared" ref="N67" si="642">IF(M67&gt;0,O67/M67,0)</f>
        <v>0.5281739749983807</v>
      </c>
      <c r="O67" s="53">
        <f t="shared" ref="O67" si="643">O64+O65+O66</f>
        <v>24463.434000000001</v>
      </c>
      <c r="P67" s="20">
        <f t="shared" ref="P67" si="644">IF(M67&gt;0,Q67/M67,0)</f>
        <v>0.42033765140229296</v>
      </c>
      <c r="Q67" s="53">
        <f t="shared" ref="Q67" si="645">Q64+Q65+Q66</f>
        <v>19468.779000000002</v>
      </c>
      <c r="R67" s="20">
        <f t="shared" ref="R67" si="646">IF(M67&gt;0,T67/M67,0)</f>
        <v>5.1488373599326377E-2</v>
      </c>
      <c r="S67" s="136"/>
      <c r="T67" s="53">
        <f t="shared" ref="T67" si="647">T64+T65+T66</f>
        <v>2384.7869999999998</v>
      </c>
      <c r="U67" s="20">
        <f t="shared" ref="U67" si="648">IF(M67&gt;0,V67/M67,0)</f>
        <v>0.22532508582162061</v>
      </c>
      <c r="V67" s="53">
        <f t="shared" ref="V67" si="649">V64+V65+V66</f>
        <v>10436.382000000001</v>
      </c>
      <c r="W67" s="20">
        <f t="shared" ref="W67" si="650">IF(M67&gt;0,X67/M67,0)</f>
        <v>0.49796871559038802</v>
      </c>
      <c r="X67" s="53">
        <f t="shared" ref="X67" si="651">X64+X65+X66</f>
        <v>23064.417000000001</v>
      </c>
      <c r="Y67" s="20">
        <f t="shared" ref="Y67" si="652">IF(M67&gt;0,Z67/M67,0)</f>
        <v>0.42335708271261097</v>
      </c>
      <c r="Z67" s="53">
        <f t="shared" ref="Z67" si="653">Z64+Z65+Z66</f>
        <v>19608.63</v>
      </c>
      <c r="AA67" s="152">
        <f t="shared" ref="AA67" si="654">IF(M67&gt;0,AB67/M67,0)</f>
        <v>2.5236070989053698E-3</v>
      </c>
      <c r="AB67" s="55">
        <f t="shared" ref="AB67" si="655">SUM(AB64:AB66)</f>
        <v>116.88591000000001</v>
      </c>
      <c r="AC67" s="54">
        <f t="shared" ref="AC67" si="656">IF(M67&gt;0,AD67/M67,0)</f>
        <v>2.5510084850055058E-3</v>
      </c>
      <c r="AD67" s="55">
        <f t="shared" ref="AD67" si="657">SUM(AD64:AD66)</f>
        <v>118.15506000000001</v>
      </c>
      <c r="AE67" s="54">
        <f t="shared" ref="AE67" si="658">IF(M67&gt;0,(AE64*M64+AE65*M65+AE66*M66)/M67,0)</f>
        <v>2.6247867435282941E-3</v>
      </c>
      <c r="AF67" s="54">
        <f t="shared" ref="AF67" si="659">IF(K67&gt;0,(K64*AF64+K65*AF65+K66*AF66)/K67,0)</f>
        <v>2.7661832698535547E-4</v>
      </c>
      <c r="AG67" s="51">
        <f t="shared" ref="AG67" si="660">SUM(AG64:AG66)</f>
        <v>12.811199999999999</v>
      </c>
      <c r="AH67" s="52">
        <f t="shared" ref="AH67" si="661">IF(K67&gt;0,(K64*AH64+K65*AH65+K66*AH66)/K67,0)</f>
        <v>0.21745897712691203</v>
      </c>
      <c r="AI67" s="57">
        <f t="shared" ref="AI67" si="662">SUM(AI64:AI66)</f>
        <v>102.8536148</v>
      </c>
      <c r="AJ67" s="52">
        <f t="shared" ref="AJ67" si="663">IF(AND(AD67&gt;0),((AD64*AJ64+AD65*AJ65+AD66*AJ66)/AD67),0)</f>
        <v>0.892708683483734</v>
      </c>
      <c r="AK67" s="56">
        <f t="shared" si="6"/>
        <v>0.89569068921604877</v>
      </c>
      <c r="AL67" s="50">
        <f t="shared" ref="AL67" si="664">SUM(AL64:AL66)</f>
        <v>519</v>
      </c>
      <c r="AM67" s="20">
        <f t="shared" ref="AM67" si="665">IF(AL67&gt;0,(AM64*AL64+AM65*AL65+AM66*AL66)/AL67,0)</f>
        <v>8.8017341040462424E-2</v>
      </c>
      <c r="AN67" s="52">
        <f>IF(K67&gt;0,(AN64*K64+AN65*K65+AN66*K66)/K67,0)</f>
        <v>0.22990942012750271</v>
      </c>
      <c r="AO67" s="136">
        <f>IF(L67&gt;0,(AO64*K64+AO65*K65+AO66*K66)/K67,0)</f>
        <v>0.22457008371183573</v>
      </c>
      <c r="AP67" s="57">
        <f t="shared" ref="AP67" si="666">SUM(AP64:AP66)</f>
        <v>108.76104760000001</v>
      </c>
      <c r="AQ67" s="137">
        <f t="shared" si="534"/>
        <v>106.27884979999999</v>
      </c>
      <c r="AR67" s="55"/>
      <c r="AS67" s="55">
        <f t="shared" ref="AS67" si="667">SUM(AS64:AS66)</f>
        <v>1009.42</v>
      </c>
      <c r="AT67" s="102"/>
      <c r="AU67" s="103" t="e">
        <f>AT66</f>
        <v>#REF!</v>
      </c>
      <c r="AV67" s="50">
        <f t="shared" ref="AV67" si="668">SUM(AV64:AV66)</f>
        <v>0</v>
      </c>
      <c r="AW67" s="58"/>
      <c r="AX67" s="57"/>
      <c r="AY67" s="57"/>
      <c r="AZ67" s="57"/>
      <c r="BA67" s="57"/>
    </row>
    <row r="68" spans="1:53" ht="13.5" thickBot="1" x14ac:dyDescent="0.25">
      <c r="A68" s="186">
        <v>17</v>
      </c>
      <c r="B68" s="22">
        <v>1</v>
      </c>
      <c r="C68" s="10" t="s">
        <v>53</v>
      </c>
      <c r="D68" s="11">
        <v>5600</v>
      </c>
      <c r="E68" s="11">
        <v>1</v>
      </c>
      <c r="F68" s="11">
        <v>10774</v>
      </c>
      <c r="G68" s="12">
        <v>1.1000000000000001</v>
      </c>
      <c r="H68" s="12">
        <v>8.1</v>
      </c>
      <c r="I68" s="11">
        <v>10441</v>
      </c>
      <c r="J68" s="12">
        <v>4.0999999999999996</v>
      </c>
      <c r="K68" s="11">
        <v>16374</v>
      </c>
      <c r="L68" s="13">
        <v>5.8999999999999997E-2</v>
      </c>
      <c r="M68" s="23">
        <f>ROUND(K68*(1-L68),0)</f>
        <v>15408</v>
      </c>
      <c r="N68" s="14">
        <v>0.64100000000000001</v>
      </c>
      <c r="O68" s="24">
        <f t="shared" ref="O68:O70" si="669">M68*N68</f>
        <v>9876.5280000000002</v>
      </c>
      <c r="P68" s="13">
        <v>0.25</v>
      </c>
      <c r="Q68" s="24">
        <f t="shared" ref="Q68:Q70" si="670">M68*P68</f>
        <v>3852</v>
      </c>
      <c r="R68" s="15">
        <v>0.109</v>
      </c>
      <c r="S68" s="143">
        <v>0.2238</v>
      </c>
      <c r="T68" s="24">
        <f t="shared" ref="T68:T70" si="671">M68*R68</f>
        <v>1679.472</v>
      </c>
      <c r="U68" s="25">
        <v>0.23</v>
      </c>
      <c r="V68" s="24">
        <f t="shared" ref="V68:V70" si="672">M68*U68</f>
        <v>3543.84</v>
      </c>
      <c r="W68" s="15">
        <v>0.495</v>
      </c>
      <c r="X68" s="24">
        <f t="shared" ref="X68:X70" si="673">M68*W68</f>
        <v>7626.96</v>
      </c>
      <c r="Y68" s="15">
        <v>0.43</v>
      </c>
      <c r="Z68" s="24">
        <f t="shared" ref="Z68:Z70" si="674">Y68*M68</f>
        <v>6625.44</v>
      </c>
      <c r="AA68" s="145">
        <v>2.5999999999999999E-3</v>
      </c>
      <c r="AB68" s="18">
        <f t="shared" ref="AB68" si="675">M68*AA68</f>
        <v>40.0608</v>
      </c>
      <c r="AC68" s="16">
        <v>2.6099999999999999E-3</v>
      </c>
      <c r="AD68" s="17">
        <f t="shared" ref="AD68:AD70" si="676">M68*AC68</f>
        <v>40.214880000000001</v>
      </c>
      <c r="AE68" s="26">
        <f>IF(M68&gt;0,(AG68+AP68)/M68,0)</f>
        <v>2.6053130841121493E-3</v>
      </c>
      <c r="AF68" s="16">
        <v>2.7999999999999998E-4</v>
      </c>
      <c r="AG68" s="23">
        <f t="shared" ref="AG68:AG70" si="677">AF68*M68</f>
        <v>4.3142399999999999</v>
      </c>
      <c r="AH68" s="114">
        <v>0.21149999999999999</v>
      </c>
      <c r="AI68" s="29">
        <f t="shared" ref="AI68:AI70" si="678">AL68*(1-AM68)*AH68</f>
        <v>34.872119999999995</v>
      </c>
      <c r="AJ68" s="27">
        <f t="shared" ref="AJ68:AJ70" si="679">IF(AND(AH68&gt;0,AF68&gt;0,AC68&gt;0),((AC68-AF68)*AH68)/((AH68-AF68)*AC68),0)</f>
        <v>0.8939037251566434</v>
      </c>
      <c r="AK68" s="59">
        <f t="shared" ref="AK68:AK127" si="680">IF(AND(AE68&gt;0,AN68&gt;0,AF68&gt;0),((AN68*(AE68-AF68))/(AE68*(AN68-AF68))),0)</f>
        <v>0.8936788541004308</v>
      </c>
      <c r="AL68" s="11">
        <v>180</v>
      </c>
      <c r="AM68" s="13">
        <v>8.4000000000000005E-2</v>
      </c>
      <c r="AN68" s="14">
        <v>0.21729999999999999</v>
      </c>
      <c r="AO68" s="130">
        <v>0.22140000000000001</v>
      </c>
      <c r="AP68" s="29">
        <f>AL68*(1-AM68)*AN68</f>
        <v>35.828423999999998</v>
      </c>
      <c r="AQ68" s="131">
        <f t="shared" ref="AQ68" si="681">AL68*(1-AM68)*AO68</f>
        <v>36.504432000000001</v>
      </c>
      <c r="AR68" s="18">
        <v>1.58</v>
      </c>
      <c r="AS68" s="18">
        <v>1009.14</v>
      </c>
      <c r="AT68" s="98" t="e">
        <f>AT66+AL68-AS68</f>
        <v>#REF!</v>
      </c>
      <c r="AU68" s="99"/>
      <c r="AV68" s="11"/>
      <c r="AW68" s="30"/>
      <c r="AX68" s="19"/>
      <c r="AY68" s="19"/>
      <c r="AZ68" s="19"/>
      <c r="BA68" s="19"/>
    </row>
    <row r="69" spans="1:53" x14ac:dyDescent="0.2">
      <c r="A69" s="184"/>
      <c r="B69" s="32">
        <v>2</v>
      </c>
      <c r="C69" s="10" t="s">
        <v>48</v>
      </c>
      <c r="D69" s="33">
        <v>20070</v>
      </c>
      <c r="E69" s="33">
        <v>2</v>
      </c>
      <c r="F69" s="33">
        <v>15757</v>
      </c>
      <c r="G69" s="34">
        <v>1</v>
      </c>
      <c r="H69" s="34">
        <v>7.9</v>
      </c>
      <c r="I69" s="33">
        <v>15677</v>
      </c>
      <c r="J69" s="34">
        <v>4.0999999999999996</v>
      </c>
      <c r="K69" s="33">
        <v>16436</v>
      </c>
      <c r="L69" s="35">
        <v>0.06</v>
      </c>
      <c r="M69" s="36">
        <f>ROUND(K69*(1-L69),0)</f>
        <v>15450</v>
      </c>
      <c r="N69" s="37">
        <v>0.70699999999999996</v>
      </c>
      <c r="O69" s="24">
        <f t="shared" si="669"/>
        <v>10923.15</v>
      </c>
      <c r="P69" s="35">
        <v>0.217</v>
      </c>
      <c r="Q69" s="24">
        <f t="shared" si="670"/>
        <v>3352.65</v>
      </c>
      <c r="R69" s="38">
        <v>7.5999999999999998E-2</v>
      </c>
      <c r="S69" s="134">
        <v>0.2114</v>
      </c>
      <c r="T69" s="24">
        <f t="shared" si="671"/>
        <v>1174.2</v>
      </c>
      <c r="U69" s="27">
        <v>0.23200000000000001</v>
      </c>
      <c r="V69" s="24">
        <f t="shared" si="672"/>
        <v>3584.4</v>
      </c>
      <c r="W69" s="38">
        <v>0.48799999999999999</v>
      </c>
      <c r="X69" s="24">
        <f t="shared" si="673"/>
        <v>7539.5999999999995</v>
      </c>
      <c r="Y69" s="38">
        <v>0.43</v>
      </c>
      <c r="Z69" s="24">
        <f t="shared" si="674"/>
        <v>6643.5</v>
      </c>
      <c r="AA69" s="146">
        <v>2.47E-3</v>
      </c>
      <c r="AB69" s="18">
        <f t="shared" si="543"/>
        <v>38.161499999999997</v>
      </c>
      <c r="AC69" s="39">
        <v>2.4399999999999999E-3</v>
      </c>
      <c r="AD69" s="17">
        <f t="shared" si="676"/>
        <v>37.698</v>
      </c>
      <c r="AE69" s="26">
        <f>IF(M69&gt;0,(AG69+AP69)/M69,0)</f>
        <v>2.489070446601942E-3</v>
      </c>
      <c r="AF69" s="39">
        <v>2.7999999999999998E-4</v>
      </c>
      <c r="AG69" s="36">
        <f t="shared" si="677"/>
        <v>4.3259999999999996</v>
      </c>
      <c r="AH69" s="27">
        <v>0.21340000000000001</v>
      </c>
      <c r="AI69" s="40">
        <f t="shared" si="678"/>
        <v>32.127796799999999</v>
      </c>
      <c r="AJ69" s="27">
        <f t="shared" si="679"/>
        <v>0.88640894993354014</v>
      </c>
      <c r="AK69" s="28">
        <f t="shared" si="680"/>
        <v>0.88860573400707632</v>
      </c>
      <c r="AL69" s="33">
        <v>164</v>
      </c>
      <c r="AM69" s="35">
        <v>8.2000000000000003E-2</v>
      </c>
      <c r="AN69" s="37">
        <v>0.22670000000000001</v>
      </c>
      <c r="AO69" s="132">
        <v>0.22789999999999999</v>
      </c>
      <c r="AP69" s="40">
        <f>AL69*(1-AM69)*AN69</f>
        <v>34.1301384</v>
      </c>
      <c r="AQ69" s="133">
        <f t="shared" si="548"/>
        <v>34.310800799999996</v>
      </c>
      <c r="AR69" s="41">
        <v>1.6</v>
      </c>
      <c r="AS69" s="41"/>
      <c r="AT69" s="117" t="e">
        <f>AT68+AL69-AS69</f>
        <v>#REF!</v>
      </c>
      <c r="AU69" s="101"/>
      <c r="AV69" s="42"/>
      <c r="AW69" s="43"/>
      <c r="AX69" s="44"/>
      <c r="AY69" s="44"/>
      <c r="AZ69" s="44"/>
      <c r="BA69" s="44"/>
    </row>
    <row r="70" spans="1:53" x14ac:dyDescent="0.2">
      <c r="A70" s="184"/>
      <c r="B70" s="32">
        <v>3</v>
      </c>
      <c r="C70" s="10" t="s">
        <v>50</v>
      </c>
      <c r="D70" s="42">
        <v>18145</v>
      </c>
      <c r="E70" s="42">
        <v>0</v>
      </c>
      <c r="F70" s="42">
        <v>16059</v>
      </c>
      <c r="G70" s="36">
        <v>0.8</v>
      </c>
      <c r="H70" s="36">
        <v>8.5</v>
      </c>
      <c r="I70" s="42">
        <v>16084</v>
      </c>
      <c r="J70" s="36">
        <v>3.9</v>
      </c>
      <c r="K70" s="42">
        <v>16380</v>
      </c>
      <c r="L70" s="38">
        <v>6.0999999999999999E-2</v>
      </c>
      <c r="M70" s="36">
        <f>ROUND(K70*(1-L70),0)</f>
        <v>15381</v>
      </c>
      <c r="N70" s="27">
        <v>0.67600000000000005</v>
      </c>
      <c r="O70" s="24">
        <f t="shared" si="669"/>
        <v>10397.556</v>
      </c>
      <c r="P70" s="38">
        <v>0.26</v>
      </c>
      <c r="Q70" s="24">
        <f t="shared" si="670"/>
        <v>3999.06</v>
      </c>
      <c r="R70" s="38">
        <v>6.4000000000000001E-2</v>
      </c>
      <c r="S70" s="134">
        <v>0.21340000000000001</v>
      </c>
      <c r="T70" s="24">
        <f t="shared" si="671"/>
        <v>984.38400000000001</v>
      </c>
      <c r="U70" s="27">
        <v>0.23799999999999999</v>
      </c>
      <c r="V70" s="24">
        <f t="shared" si="672"/>
        <v>3660.6779999999999</v>
      </c>
      <c r="W70" s="38">
        <v>0.48799999999999999</v>
      </c>
      <c r="X70" s="24">
        <f t="shared" si="673"/>
        <v>7505.9279999999999</v>
      </c>
      <c r="Y70" s="38">
        <v>0.43</v>
      </c>
      <c r="Z70" s="24">
        <f t="shared" si="674"/>
        <v>6613.83</v>
      </c>
      <c r="AA70" s="147">
        <v>2.3999999999999998E-3</v>
      </c>
      <c r="AB70" s="148">
        <f t="shared" si="543"/>
        <v>36.914399999999993</v>
      </c>
      <c r="AC70" s="46">
        <v>2.32E-3</v>
      </c>
      <c r="AD70" s="17">
        <f t="shared" si="676"/>
        <v>35.683920000000001</v>
      </c>
      <c r="AE70" s="26">
        <f>IF(M70&gt;0,(AG70+AP70)/M70,0)</f>
        <v>2.4721630583187052E-3</v>
      </c>
      <c r="AF70" s="46">
        <v>2.7E-4</v>
      </c>
      <c r="AG70" s="36">
        <f t="shared" si="677"/>
        <v>4.1528700000000001</v>
      </c>
      <c r="AH70" s="27">
        <v>0.21429999999999999</v>
      </c>
      <c r="AI70" s="40">
        <f t="shared" si="678"/>
        <v>32.550027</v>
      </c>
      <c r="AJ70" s="27">
        <f t="shared" si="679"/>
        <v>0.88473538192357826</v>
      </c>
      <c r="AK70" s="28">
        <f t="shared" si="680"/>
        <v>0.89186373817187103</v>
      </c>
      <c r="AL70" s="42">
        <v>166</v>
      </c>
      <c r="AM70" s="38">
        <v>8.5000000000000006E-2</v>
      </c>
      <c r="AN70" s="27">
        <v>0.223</v>
      </c>
      <c r="AO70" s="134">
        <v>0.2268</v>
      </c>
      <c r="AP70" s="40">
        <f>AL70*(1-AM70)*AN70</f>
        <v>33.871470000000002</v>
      </c>
      <c r="AQ70" s="135">
        <f t="shared" si="548"/>
        <v>34.448652000000003</v>
      </c>
      <c r="AR70" s="17">
        <v>1.55</v>
      </c>
      <c r="AS70" s="17"/>
      <c r="AT70" s="117" t="e">
        <f>AT69+AL70-AS70</f>
        <v>#REF!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2">SUM(D68:D70)</f>
        <v>43815</v>
      </c>
      <c r="E71" s="50"/>
      <c r="F71" s="50">
        <f t="shared" ref="F71" si="683">SUM(F68:F70)</f>
        <v>42590</v>
      </c>
      <c r="G71" s="51"/>
      <c r="H71" s="51"/>
      <c r="I71" s="50">
        <f t="shared" ref="I71:K71" si="684">SUM(I68:I70)</f>
        <v>42202</v>
      </c>
      <c r="J71" s="51"/>
      <c r="K71" s="50">
        <f t="shared" si="684"/>
        <v>49190</v>
      </c>
      <c r="L71" s="20">
        <f t="shared" ref="L71" si="685">IF(K71&gt;0,(K68*L68+K69*L69+K70*L70)/K71,0)</f>
        <v>6.0000121976011386E-2</v>
      </c>
      <c r="M71" s="51">
        <f t="shared" ref="M71" si="686">M68+M69+M70</f>
        <v>46239</v>
      </c>
      <c r="N71" s="52">
        <f t="shared" ref="N71" si="687">IF(M71&gt;0,O71/M71,0)</f>
        <v>0.67469525725037305</v>
      </c>
      <c r="O71" s="53">
        <f t="shared" ref="O71" si="688">O68+O69+O70</f>
        <v>31197.234</v>
      </c>
      <c r="P71" s="20">
        <f t="shared" ref="P71" si="689">IF(M71&gt;0,Q71/M71,0)</f>
        <v>0.24230000648802957</v>
      </c>
      <c r="Q71" s="53">
        <f t="shared" ref="Q71" si="690">Q68+Q69+Q70</f>
        <v>11203.71</v>
      </c>
      <c r="R71" s="20">
        <f t="shared" ref="R71" si="691">IF(M71&gt;0,T71/M71,0)</f>
        <v>8.3004736261597351E-2</v>
      </c>
      <c r="S71" s="136"/>
      <c r="T71" s="53">
        <f t="shared" ref="T71" si="692">T68+T69+T70</f>
        <v>3838.056</v>
      </c>
      <c r="U71" s="20">
        <f t="shared" ref="U71" si="693">IF(M71&gt;0,V71/M71,0)</f>
        <v>0.23332939726205151</v>
      </c>
      <c r="V71" s="53">
        <f t="shared" ref="V71" si="694">V68+V69+V70</f>
        <v>10788.918</v>
      </c>
      <c r="W71" s="20">
        <f t="shared" ref="W71" si="695">IF(M71&gt;0,X71/M71,0)</f>
        <v>0.49033257639654831</v>
      </c>
      <c r="X71" s="53">
        <f t="shared" ref="X71" si="696">X68+X69+X70</f>
        <v>22672.487999999998</v>
      </c>
      <c r="Y71" s="20">
        <f t="shared" ref="Y71" si="697">IF(M71&gt;0,Z71/M71,0)</f>
        <v>0.42999999999999994</v>
      </c>
      <c r="Z71" s="53">
        <f t="shared" ref="Z71" si="698">Z68+Z69+Z70</f>
        <v>19882.769999999997</v>
      </c>
      <c r="AA71" s="152">
        <f t="shared" ref="AA71" si="699">IF(M71&gt;0,AB71/M71,0)</f>
        <v>2.4900343865568025E-3</v>
      </c>
      <c r="AB71" s="55">
        <f t="shared" ref="AB71" si="700">SUM(AB68:AB70)</f>
        <v>115.13669999999999</v>
      </c>
      <c r="AC71" s="54">
        <f t="shared" ref="AC71" si="701">IF(M71&gt;0,AD71/M71,0)</f>
        <v>2.4567313306948679E-3</v>
      </c>
      <c r="AD71" s="55">
        <f t="shared" ref="AD71" si="702">SUM(AD68:AD70)</f>
        <v>113.5968</v>
      </c>
      <c r="AE71" s="54">
        <f t="shared" ref="AE71" si="703">IF(M71&gt;0,(AE68*M68+AE69*M69+AE70*M70)/M71,0)</f>
        <v>2.5221813274508534E-3</v>
      </c>
      <c r="AF71" s="54">
        <f t="shared" ref="AF71" si="704">IF(K71&gt;0,(K68*AF68+K69*AF69+K70*AF70)/K71,0)</f>
        <v>2.7667005488920513E-4</v>
      </c>
      <c r="AG71" s="51">
        <f t="shared" ref="AG71" si="705">SUM(AG68:AG70)</f>
        <v>12.793109999999999</v>
      </c>
      <c r="AH71" s="52">
        <f t="shared" ref="AH71" si="706">IF(K71&gt;0,(K68*AH68+K69*AH69+K70*AH70)/K71,0)</f>
        <v>0.21306723724334217</v>
      </c>
      <c r="AI71" s="57">
        <f t="shared" ref="AI71" si="707">SUM(AI68:AI70)</f>
        <v>99.549943799999994</v>
      </c>
      <c r="AJ71" s="52">
        <f t="shared" ref="AJ71" si="708">IF(AND(AD71&gt;0),((AD68*AJ68+AD69*AJ69+AD70*AJ70)/AD71),0)</f>
        <v>0.88853649242806487</v>
      </c>
      <c r="AK71" s="56">
        <f t="shared" si="680"/>
        <v>0.89141449026062669</v>
      </c>
      <c r="AL71" s="50">
        <f t="shared" ref="AL71" si="709">SUM(AL68:AL70)</f>
        <v>510</v>
      </c>
      <c r="AM71" s="20">
        <f t="shared" ref="AM71" si="710">IF(AL71&gt;0,(AM68*AL68+AM69*AL69+AM70*AL70)/AL71,0)</f>
        <v>8.3682352941176485E-2</v>
      </c>
      <c r="AN71" s="52">
        <f>IF(K71&gt;0,(AN68*K68+AN69*K69+AN70*K70)/K71,0)</f>
        <v>0.22233891847936571</v>
      </c>
      <c r="AO71" s="136">
        <f>IF(L71&gt;0,(AO68*K68+AO69*K69+AO70*K70)/K71,0)</f>
        <v>0.22537003455986993</v>
      </c>
      <c r="AP71" s="57">
        <f t="shared" ref="AP71" si="711">SUM(AP68:AP70)</f>
        <v>103.83003240000001</v>
      </c>
      <c r="AQ71" s="137">
        <f t="shared" si="534"/>
        <v>105.2638848</v>
      </c>
      <c r="AR71" s="55"/>
      <c r="AS71" s="55">
        <f t="shared" ref="AS71" si="712">SUM(AS68:AS70)</f>
        <v>1009.14</v>
      </c>
      <c r="AT71" s="102"/>
      <c r="AU71" s="103" t="e">
        <f>AT70</f>
        <v>#REF!</v>
      </c>
      <c r="AV71" s="50">
        <f t="shared" ref="AV71" si="713">SUM(AV68:AV70)</f>
        <v>0</v>
      </c>
      <c r="AW71" s="58"/>
      <c r="AX71" s="57"/>
      <c r="AY71" s="57"/>
      <c r="AZ71" s="57"/>
      <c r="BA71" s="57"/>
    </row>
    <row r="72" spans="1:53" ht="13.5" thickBot="1" x14ac:dyDescent="0.25">
      <c r="A72" s="186">
        <v>18</v>
      </c>
      <c r="B72" s="22">
        <v>1</v>
      </c>
      <c r="C72" s="10" t="s">
        <v>49</v>
      </c>
      <c r="D72" s="11">
        <v>3800</v>
      </c>
      <c r="E72" s="11">
        <v>1</v>
      </c>
      <c r="F72" s="11">
        <v>12894</v>
      </c>
      <c r="G72" s="12">
        <v>1.2</v>
      </c>
      <c r="H72" s="12">
        <v>6.8</v>
      </c>
      <c r="I72" s="11">
        <v>12277</v>
      </c>
      <c r="J72" s="121">
        <v>5.5</v>
      </c>
      <c r="K72" s="11">
        <v>16140</v>
      </c>
      <c r="L72" s="13">
        <v>0.06</v>
      </c>
      <c r="M72" s="23">
        <f>ROUND(K72*(1-L72),0)</f>
        <v>15172</v>
      </c>
      <c r="N72" s="14">
        <v>0.64700000000000002</v>
      </c>
      <c r="O72" s="24">
        <f t="shared" ref="O72:O74" si="714">M72*N72</f>
        <v>9816.2839999999997</v>
      </c>
      <c r="P72" s="13">
        <v>0.28100000000000003</v>
      </c>
      <c r="Q72" s="24">
        <f t="shared" ref="Q72:Q74" si="715">M72*P72</f>
        <v>4263.3320000000003</v>
      </c>
      <c r="R72" s="15">
        <v>7.1999999999999995E-2</v>
      </c>
      <c r="S72" s="143">
        <v>0.2112</v>
      </c>
      <c r="T72" s="24">
        <f t="shared" ref="T72:T74" si="716">M72*R72</f>
        <v>1092.384</v>
      </c>
      <c r="U72" s="25">
        <v>0.22800000000000001</v>
      </c>
      <c r="V72" s="24">
        <f t="shared" ref="V72:V74" si="717">M72*U72</f>
        <v>3459.2160000000003</v>
      </c>
      <c r="W72" s="15">
        <v>0.503</v>
      </c>
      <c r="X72" s="24">
        <f t="shared" ref="X72:X74" si="718">M72*W72</f>
        <v>7631.5159999999996</v>
      </c>
      <c r="Y72" s="15">
        <v>0.43</v>
      </c>
      <c r="Z72" s="24">
        <f t="shared" ref="Z72:Z74" si="719">Y72*M72</f>
        <v>6523.96</v>
      </c>
      <c r="AA72" s="145">
        <v>2.4299999999999999E-3</v>
      </c>
      <c r="AB72" s="18">
        <f t="shared" ref="AB72" si="720">M72*AA72</f>
        <v>36.867959999999997</v>
      </c>
      <c r="AC72" s="16">
        <v>2.3999999999999998E-3</v>
      </c>
      <c r="AD72" s="17">
        <f t="shared" ref="AD72:AD74" si="721">M72*AC72</f>
        <v>36.412799999999997</v>
      </c>
      <c r="AE72" s="26">
        <f>IF(M72&gt;0,(AG72+AP72)/M72,0)</f>
        <v>2.5391119496440814E-3</v>
      </c>
      <c r="AF72" s="16">
        <v>2.7E-4</v>
      </c>
      <c r="AG72" s="23">
        <f t="shared" ref="AG72:AG74" si="722">AF72*M72</f>
        <v>4.0964400000000003</v>
      </c>
      <c r="AH72" s="114">
        <v>0.2104</v>
      </c>
      <c r="AI72" s="29">
        <f t="shared" ref="AI72:AI74" si="723">AL72*(1-AM72)*AH72</f>
        <v>32.150172000000005</v>
      </c>
      <c r="AJ72" s="27">
        <f t="shared" ref="AJ72:AJ74" si="724">IF(AND(AH72&gt;0,AF72&gt;0,AC72&gt;0),((AC72-AF72)*AH72)/((AH72-AF72)*AC72),0)</f>
        <v>0.88864036548803116</v>
      </c>
      <c r="AK72" s="59">
        <f t="shared" si="680"/>
        <v>0.8947358627856471</v>
      </c>
      <c r="AL72" s="11">
        <v>167</v>
      </c>
      <c r="AM72" s="13">
        <v>8.5000000000000006E-2</v>
      </c>
      <c r="AN72" s="14">
        <v>0.2253</v>
      </c>
      <c r="AO72" s="130">
        <v>0.22289999999999999</v>
      </c>
      <c r="AP72" s="29">
        <f>AL72*(1-AM72)*AN72</f>
        <v>34.426966499999999</v>
      </c>
      <c r="AQ72" s="131">
        <f t="shared" ref="AQ72:AQ94" si="725">AL72*(1-AM72)*AO72</f>
        <v>34.0602345</v>
      </c>
      <c r="AR72" s="18">
        <v>1.58</v>
      </c>
      <c r="AS72" s="18">
        <v>505.74</v>
      </c>
      <c r="AT72" s="98" t="e">
        <f>AT70+AL72-AS72</f>
        <v>#REF!</v>
      </c>
      <c r="AU72" s="99"/>
      <c r="AV72" s="11"/>
      <c r="AW72" s="30"/>
      <c r="AX72" s="19"/>
      <c r="AY72" s="19"/>
      <c r="AZ72" s="19"/>
      <c r="BA72" s="19"/>
    </row>
    <row r="73" spans="1:53" x14ac:dyDescent="0.2">
      <c r="A73" s="184"/>
      <c r="B73" s="32">
        <v>2</v>
      </c>
      <c r="C73" s="180" t="s">
        <v>63</v>
      </c>
      <c r="D73" s="33">
        <v>20067</v>
      </c>
      <c r="E73" s="33">
        <v>4</v>
      </c>
      <c r="F73" s="33">
        <v>18084</v>
      </c>
      <c r="G73" s="34">
        <v>1.3</v>
      </c>
      <c r="H73" s="34">
        <v>8.9</v>
      </c>
      <c r="I73" s="33">
        <v>17665</v>
      </c>
      <c r="J73" s="122">
        <v>4.5</v>
      </c>
      <c r="K73" s="33">
        <v>16189</v>
      </c>
      <c r="L73" s="35">
        <v>0.06</v>
      </c>
      <c r="M73" s="36">
        <f>ROUND(K73*(1-L73),0)</f>
        <v>15218</v>
      </c>
      <c r="N73" s="37">
        <v>0.59099999999999997</v>
      </c>
      <c r="O73" s="24">
        <f t="shared" si="714"/>
        <v>8993.8379999999997</v>
      </c>
      <c r="P73" s="35">
        <v>0.34399999999999997</v>
      </c>
      <c r="Q73" s="24">
        <f t="shared" si="715"/>
        <v>5234.9919999999993</v>
      </c>
      <c r="R73" s="38">
        <v>6.5000000000000002E-2</v>
      </c>
      <c r="S73" s="134">
        <v>0.2175</v>
      </c>
      <c r="T73" s="24">
        <f t="shared" si="716"/>
        <v>989.17000000000007</v>
      </c>
      <c r="U73" s="27">
        <v>0.22500000000000001</v>
      </c>
      <c r="V73" s="24">
        <f t="shared" si="717"/>
        <v>3424.05</v>
      </c>
      <c r="W73" s="38">
        <v>0.498</v>
      </c>
      <c r="X73" s="24">
        <f t="shared" si="718"/>
        <v>7578.5640000000003</v>
      </c>
      <c r="Y73" s="38">
        <v>0.42</v>
      </c>
      <c r="Z73" s="24">
        <f t="shared" si="719"/>
        <v>6391.5599999999995</v>
      </c>
      <c r="AA73" s="146">
        <v>2.5799999999999998E-3</v>
      </c>
      <c r="AB73" s="18">
        <f t="shared" si="543"/>
        <v>39.262439999999998</v>
      </c>
      <c r="AC73" s="39">
        <v>2.5100000000000001E-3</v>
      </c>
      <c r="AD73" s="17">
        <f t="shared" si="721"/>
        <v>38.197180000000003</v>
      </c>
      <c r="AE73" s="26">
        <f>IF(M73&gt;0,(AG73+AP73)/M73,0)</f>
        <v>2.5750541726902352E-3</v>
      </c>
      <c r="AF73" s="39">
        <v>2.7999999999999998E-4</v>
      </c>
      <c r="AG73" s="36">
        <f t="shared" si="722"/>
        <v>4.2610399999999995</v>
      </c>
      <c r="AH73" s="27">
        <v>0.2142</v>
      </c>
      <c r="AI73" s="40">
        <f t="shared" si="723"/>
        <v>32.428166400000002</v>
      </c>
      <c r="AJ73" s="27">
        <f t="shared" si="724"/>
        <v>0.88960910285559347</v>
      </c>
      <c r="AK73" s="28">
        <f t="shared" si="680"/>
        <v>0.89234746332876469</v>
      </c>
      <c r="AL73" s="33">
        <v>166</v>
      </c>
      <c r="AM73" s="35">
        <v>8.7999999999999995E-2</v>
      </c>
      <c r="AN73" s="37">
        <v>0.23069999999999999</v>
      </c>
      <c r="AO73" s="132">
        <v>0.22739999999999999</v>
      </c>
      <c r="AP73" s="40">
        <f>AL73*(1-AM73)*AN73</f>
        <v>34.926134399999995</v>
      </c>
      <c r="AQ73" s="133">
        <f t="shared" si="725"/>
        <v>34.426540799999998</v>
      </c>
      <c r="AR73" s="41">
        <v>1.52</v>
      </c>
      <c r="AS73" s="41"/>
      <c r="AT73" s="117" t="e">
        <f>AT72+AL73-AS73</f>
        <v>#REF!</v>
      </c>
      <c r="AU73" s="101"/>
      <c r="AV73" s="42"/>
      <c r="AW73" s="43"/>
      <c r="AX73" s="44"/>
      <c r="AY73" s="44"/>
      <c r="AZ73" s="44"/>
      <c r="BA73" s="44"/>
    </row>
    <row r="74" spans="1:53" x14ac:dyDescent="0.2">
      <c r="A74" s="184"/>
      <c r="B74" s="32">
        <v>3</v>
      </c>
      <c r="C74" s="10" t="s">
        <v>50</v>
      </c>
      <c r="D74" s="42">
        <v>18933</v>
      </c>
      <c r="E74" s="42">
        <v>3</v>
      </c>
      <c r="F74" s="42">
        <v>18954</v>
      </c>
      <c r="G74" s="36">
        <v>1.1000000000000001</v>
      </c>
      <c r="H74" s="36">
        <v>8.5</v>
      </c>
      <c r="I74" s="42">
        <v>18773</v>
      </c>
      <c r="J74" s="36">
        <v>3.5</v>
      </c>
      <c r="K74" s="42">
        <v>16360</v>
      </c>
      <c r="L74" s="38">
        <v>6.0999999999999999E-2</v>
      </c>
      <c r="M74" s="36">
        <f>ROUND(K74*(1-L74),0)</f>
        <v>15362</v>
      </c>
      <c r="N74" s="27">
        <v>0.67200000000000004</v>
      </c>
      <c r="O74" s="24">
        <f t="shared" si="714"/>
        <v>10323.264000000001</v>
      </c>
      <c r="P74" s="38">
        <v>0.23599999999999999</v>
      </c>
      <c r="Q74" s="24">
        <f t="shared" si="715"/>
        <v>3625.4319999999998</v>
      </c>
      <c r="R74" s="38">
        <v>9.1999999999999998E-2</v>
      </c>
      <c r="S74" s="134">
        <v>0.21829999999999999</v>
      </c>
      <c r="T74" s="24">
        <f t="shared" si="716"/>
        <v>1413.3040000000001</v>
      </c>
      <c r="U74" s="27">
        <v>0.23200000000000001</v>
      </c>
      <c r="V74" s="24">
        <f t="shared" si="717"/>
        <v>3563.9840000000004</v>
      </c>
      <c r="W74" s="38">
        <v>0.496</v>
      </c>
      <c r="X74" s="24">
        <f t="shared" si="718"/>
        <v>7619.5519999999997</v>
      </c>
      <c r="Y74" s="38">
        <v>0.42</v>
      </c>
      <c r="Z74" s="24">
        <f t="shared" si="719"/>
        <v>6452.04</v>
      </c>
      <c r="AA74" s="147">
        <v>2.5000000000000001E-3</v>
      </c>
      <c r="AB74" s="148">
        <f t="shared" si="543"/>
        <v>38.405000000000001</v>
      </c>
      <c r="AC74" s="46">
        <v>2.5300000000000001E-3</v>
      </c>
      <c r="AD74" s="17">
        <f t="shared" si="721"/>
        <v>38.865860000000005</v>
      </c>
      <c r="AE74" s="26">
        <f>IF(M74&gt;0,(AG74+AP74)/M74,0)</f>
        <v>2.7492374951178233E-3</v>
      </c>
      <c r="AF74" s="46">
        <v>2.7999999999999998E-4</v>
      </c>
      <c r="AG74" s="36">
        <f t="shared" si="722"/>
        <v>4.3013599999999999</v>
      </c>
      <c r="AH74" s="27">
        <v>0.20849999999999999</v>
      </c>
      <c r="AI74" s="40">
        <f t="shared" si="723"/>
        <v>35.402465999999997</v>
      </c>
      <c r="AJ74" s="27">
        <f t="shared" si="724"/>
        <v>0.89052397073177769</v>
      </c>
      <c r="AK74" s="28">
        <f t="shared" si="680"/>
        <v>0.89928069871069671</v>
      </c>
      <c r="AL74" s="42">
        <v>187</v>
      </c>
      <c r="AM74" s="38">
        <v>9.1999999999999998E-2</v>
      </c>
      <c r="AN74" s="27">
        <v>0.22339999999999999</v>
      </c>
      <c r="AO74" s="134">
        <v>0.21940000000000001</v>
      </c>
      <c r="AP74" s="40">
        <f>AL74*(1-AM74)*AN74</f>
        <v>37.932426399999997</v>
      </c>
      <c r="AQ74" s="135">
        <f t="shared" si="725"/>
        <v>37.253242399999998</v>
      </c>
      <c r="AR74" s="17">
        <v>1.55</v>
      </c>
      <c r="AS74" s="17"/>
      <c r="AT74" s="117" t="e">
        <f>AT73+AL74-AS74</f>
        <v>#REF!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6">SUM(D72:D74)</f>
        <v>42800</v>
      </c>
      <c r="E75" s="50"/>
      <c r="F75" s="50">
        <f t="shared" ref="F75" si="727">SUM(F72:F74)</f>
        <v>49932</v>
      </c>
      <c r="G75" s="51"/>
      <c r="H75" s="51"/>
      <c r="I75" s="50">
        <f t="shared" ref="I75:K75" si="728">SUM(I72:I74)</f>
        <v>48715</v>
      </c>
      <c r="J75" s="51"/>
      <c r="K75" s="50">
        <f t="shared" si="728"/>
        <v>48689</v>
      </c>
      <c r="L75" s="20">
        <f t="shared" ref="L75" si="729">IF(K75&gt;0,(K72*L72+K73*L73+K74*L74)/K75,0)</f>
        <v>6.0336010187105917E-2</v>
      </c>
      <c r="M75" s="51">
        <f t="shared" ref="M75" si="730">M72+M73+M74</f>
        <v>45752</v>
      </c>
      <c r="N75" s="52">
        <f t="shared" ref="N75" si="731">IF(M75&gt;0,O75/M75,0)</f>
        <v>0.6367674855744011</v>
      </c>
      <c r="O75" s="53">
        <f t="shared" ref="O75" si="732">O72+O73+O74</f>
        <v>29133.385999999999</v>
      </c>
      <c r="P75" s="20">
        <f t="shared" ref="P75" si="733">IF(M75&gt;0,Q75/M75,0)</f>
        <v>0.28684551495016614</v>
      </c>
      <c r="Q75" s="53">
        <f t="shared" ref="Q75" si="734">Q72+Q73+Q74</f>
        <v>13123.756000000001</v>
      </c>
      <c r="R75" s="20">
        <f t="shared" ref="R75" si="735">IF(M75&gt;0,T75/M75,0)</f>
        <v>7.6386999475432774E-2</v>
      </c>
      <c r="S75" s="136"/>
      <c r="T75" s="53">
        <f t="shared" ref="T75" si="736">T72+T73+T74</f>
        <v>3494.8580000000002</v>
      </c>
      <c r="U75" s="20">
        <f t="shared" ref="U75" si="737">IF(M75&gt;0,V75/M75,0)</f>
        <v>0.22834520895261409</v>
      </c>
      <c r="V75" s="53">
        <f t="shared" ref="V75" si="738">V72+V73+V74</f>
        <v>10447.25</v>
      </c>
      <c r="W75" s="20">
        <f t="shared" ref="W75" si="739">IF(M75&gt;0,X75/M75,0)</f>
        <v>0.4989865361077111</v>
      </c>
      <c r="X75" s="53">
        <f t="shared" ref="X75" si="740">X72+X73+X74</f>
        <v>22829.631999999998</v>
      </c>
      <c r="Y75" s="20">
        <f t="shared" ref="Y75" si="741">IF(M75&gt;0,Z75/M75,0)</f>
        <v>0.42331613918517225</v>
      </c>
      <c r="Z75" s="53">
        <f t="shared" ref="Z75" si="742">Z72+Z73+Z74</f>
        <v>19367.560000000001</v>
      </c>
      <c r="AA75" s="152">
        <f t="shared" ref="AA75" si="743">IF(M75&gt;0,AB75/M75,0)</f>
        <v>2.5033965728274172E-3</v>
      </c>
      <c r="AB75" s="55">
        <f t="shared" ref="AB75" si="744">SUM(AB72:AB74)</f>
        <v>114.5354</v>
      </c>
      <c r="AC75" s="54">
        <f t="shared" ref="AC75" si="745">IF(M75&gt;0,AD75/M75,0)</f>
        <v>2.4802378038118553E-3</v>
      </c>
      <c r="AD75" s="55">
        <f t="shared" ref="AD75" si="746">SUM(AD72:AD74)</f>
        <v>113.47584000000001</v>
      </c>
      <c r="AE75" s="54">
        <f t="shared" ref="AE75" si="747">IF(M75&gt;0,(AE72*M72+AE73*M73+AE74*M74)/M75,0)</f>
        <v>2.6216201980241299E-3</v>
      </c>
      <c r="AF75" s="54">
        <f t="shared" ref="AF75" si="748">IF(K75&gt;0,(K72*AF72+K73*AF73+K74*AF74)/K75,0)</f>
        <v>2.7668508287292818E-4</v>
      </c>
      <c r="AG75" s="51">
        <f t="shared" ref="AG75" si="749">SUM(AG72:AG74)</f>
        <v>12.658839999999998</v>
      </c>
      <c r="AH75" s="52">
        <f t="shared" ref="AH75" si="750">IF(K75&gt;0,(K72*AH72+K73*AH73+K74*AH74)/K75,0)</f>
        <v>0.21102507342520899</v>
      </c>
      <c r="AI75" s="57">
        <f t="shared" ref="AI75" si="751">SUM(AI72:AI74)</f>
        <v>99.980804400000011</v>
      </c>
      <c r="AJ75" s="52">
        <f t="shared" ref="AJ75" si="752">IF(AND(AD75&gt;0),((AD72*AJ72+AD73*AJ73+AD74*AJ74)/AD75),0)</f>
        <v>0.88961159401826484</v>
      </c>
      <c r="AK75" s="56">
        <f t="shared" si="680"/>
        <v>0.89555445968652125</v>
      </c>
      <c r="AL75" s="50">
        <f t="shared" ref="AL75" si="753">SUM(AL72:AL74)</f>
        <v>520</v>
      </c>
      <c r="AM75" s="20">
        <f t="shared" ref="AM75" si="754">IF(AL75&gt;0,(AM72*AL72+AM73*AL73+AM74*AL74)/AL75,0)</f>
        <v>8.8474999999999998E-2</v>
      </c>
      <c r="AN75" s="52">
        <f>IF(K75&gt;0,(AN72*K72+AN73*K73+AN74*K74)/K75,0)</f>
        <v>0.22645707038550802</v>
      </c>
      <c r="AO75" s="136">
        <f>IF(L75&gt;0,(AO72*K72+AO73*K73+AO74*K74)/K75,0)</f>
        <v>0.22322020579597035</v>
      </c>
      <c r="AP75" s="57">
        <f t="shared" ref="AP75" si="755">SUM(AP72:AP74)</f>
        <v>107.28552729999998</v>
      </c>
      <c r="AQ75" s="137">
        <f t="shared" ref="AQ75:AQ95" si="756">SUM(AQ72:AQ74)</f>
        <v>105.74001770000001</v>
      </c>
      <c r="AR75" s="55"/>
      <c r="AS75" s="55">
        <f t="shared" ref="AS75" si="757">SUM(AS72:AS74)</f>
        <v>505.74</v>
      </c>
      <c r="AT75" s="102"/>
      <c r="AU75" s="103" t="e">
        <f>AT74</f>
        <v>#REF!</v>
      </c>
      <c r="AV75" s="50">
        <f t="shared" ref="AV75" si="758">SUM(AV72:AV74)</f>
        <v>0</v>
      </c>
      <c r="AW75" s="58"/>
      <c r="AX75" s="57"/>
      <c r="AY75" s="57"/>
      <c r="AZ75" s="57"/>
      <c r="BA75" s="57"/>
    </row>
    <row r="76" spans="1:53" ht="13.5" thickBot="1" x14ac:dyDescent="0.25">
      <c r="A76" s="186">
        <v>19</v>
      </c>
      <c r="B76" s="22">
        <v>1</v>
      </c>
      <c r="C76" s="10" t="s">
        <v>48</v>
      </c>
      <c r="D76" s="11">
        <v>16674</v>
      </c>
      <c r="E76" s="11">
        <v>0</v>
      </c>
      <c r="F76" s="11">
        <v>19074</v>
      </c>
      <c r="G76" s="12">
        <v>1.1000000000000001</v>
      </c>
      <c r="H76" s="12">
        <v>7</v>
      </c>
      <c r="I76" s="11">
        <v>18759</v>
      </c>
      <c r="J76" s="12">
        <v>2</v>
      </c>
      <c r="K76" s="11">
        <v>16517</v>
      </c>
      <c r="L76" s="13">
        <v>0.06</v>
      </c>
      <c r="M76" s="23">
        <f>ROUND(K76*(1-L76),0)</f>
        <v>15526</v>
      </c>
      <c r="N76" s="14">
        <v>0.60699999999999998</v>
      </c>
      <c r="O76" s="24">
        <f t="shared" ref="O76:O78" si="759">M76*N76</f>
        <v>9424.2819999999992</v>
      </c>
      <c r="P76" s="13">
        <v>0.28499999999999998</v>
      </c>
      <c r="Q76" s="24">
        <f t="shared" ref="Q76:Q78" si="760">M76*P76</f>
        <v>4424.91</v>
      </c>
      <c r="R76" s="15">
        <v>0.108</v>
      </c>
      <c r="S76" s="143">
        <v>0.21279999999999999</v>
      </c>
      <c r="T76" s="24">
        <f t="shared" ref="T76:T78" si="761">M76*R76</f>
        <v>1676.808</v>
      </c>
      <c r="U76" s="25">
        <v>0.22700000000000001</v>
      </c>
      <c r="V76" s="24">
        <f t="shared" ref="V76:V78" si="762">M76*U76</f>
        <v>3524.402</v>
      </c>
      <c r="W76" s="15">
        <v>0.501</v>
      </c>
      <c r="X76" s="24">
        <f t="shared" ref="X76:X78" si="763">M76*W76</f>
        <v>7778.5259999999998</v>
      </c>
      <c r="Y76" s="15">
        <v>0.43</v>
      </c>
      <c r="Z76" s="24">
        <f t="shared" ref="Z76:Z78" si="764">Y76*M76</f>
        <v>6676.18</v>
      </c>
      <c r="AA76" s="145">
        <v>2.5000000000000001E-3</v>
      </c>
      <c r="AB76" s="18">
        <f t="shared" ref="AB76:AB94" si="765">M76*AA76</f>
        <v>38.814999999999998</v>
      </c>
      <c r="AC76" s="16">
        <v>2.5200000000000001E-3</v>
      </c>
      <c r="AD76" s="17">
        <f t="shared" ref="AD76:AD78" si="766">M76*AC76</f>
        <v>39.125520000000002</v>
      </c>
      <c r="AE76" s="26">
        <f>IF(M76&gt;0,(AG76+AP76)/M76,0)</f>
        <v>2.5775508695092104E-3</v>
      </c>
      <c r="AF76" s="16">
        <v>2.7999999999999998E-4</v>
      </c>
      <c r="AG76" s="23">
        <f t="shared" ref="AG76:AG78" si="767">AF76*M76</f>
        <v>4.3472799999999996</v>
      </c>
      <c r="AH76" s="114">
        <v>0.21460000000000001</v>
      </c>
      <c r="AI76" s="29">
        <f t="shared" ref="AI76:AI78" si="768">AL76*(1-AM76)*AH76</f>
        <v>34.129125600000002</v>
      </c>
      <c r="AJ76" s="27">
        <f t="shared" ref="AJ76:AJ78" si="769">IF(AND(AH76&gt;0,AF76&gt;0,AC76&gt;0),((AC76-AF76)*AH76)/((AH76-AF76)*AC76),0)</f>
        <v>0.89005018456306251</v>
      </c>
      <c r="AK76" s="59">
        <f t="shared" si="680"/>
        <v>0.89248386090394538</v>
      </c>
      <c r="AL76" s="11">
        <v>174</v>
      </c>
      <c r="AM76" s="13">
        <v>8.5999999999999993E-2</v>
      </c>
      <c r="AN76" s="14">
        <v>0.2243</v>
      </c>
      <c r="AO76" s="130">
        <v>0.21740000000000001</v>
      </c>
      <c r="AP76" s="29">
        <f>AL76*(1-AM76)*AN76</f>
        <v>35.671774800000001</v>
      </c>
      <c r="AQ76" s="131">
        <f t="shared" ref="AQ76" si="770">AL76*(1-AM76)*AO76</f>
        <v>34.5744264</v>
      </c>
      <c r="AR76" s="18">
        <v>1.58</v>
      </c>
      <c r="AS76" s="18"/>
      <c r="AT76" s="98" t="e">
        <f>AT74+AL76-AS76</f>
        <v>#REF!</v>
      </c>
      <c r="AU76" s="99"/>
      <c r="AV76" s="11"/>
      <c r="AW76" s="30"/>
      <c r="AX76" s="19"/>
      <c r="AY76" s="19"/>
      <c r="AZ76" s="19"/>
      <c r="BA76" s="19"/>
    </row>
    <row r="77" spans="1:53" x14ac:dyDescent="0.2">
      <c r="A77" s="184"/>
      <c r="B77" s="32">
        <v>2</v>
      </c>
      <c r="C77" s="10" t="s">
        <v>49</v>
      </c>
      <c r="D77" s="33">
        <v>21036</v>
      </c>
      <c r="E77" s="33">
        <v>5</v>
      </c>
      <c r="F77" s="33">
        <v>20869</v>
      </c>
      <c r="G77" s="34">
        <v>1.2</v>
      </c>
      <c r="H77" s="34">
        <v>7.1</v>
      </c>
      <c r="I77" s="33">
        <v>19774</v>
      </c>
      <c r="J77" s="34">
        <v>1.4</v>
      </c>
      <c r="K77" s="33">
        <v>16609</v>
      </c>
      <c r="L77" s="35">
        <v>5.3999999999999999E-2</v>
      </c>
      <c r="M77" s="36">
        <f>ROUND(K77*(1-L77),0)</f>
        <v>15712</v>
      </c>
      <c r="N77" s="37">
        <v>0.61599999999999999</v>
      </c>
      <c r="O77" s="24">
        <f t="shared" si="759"/>
        <v>9678.5920000000006</v>
      </c>
      <c r="P77" s="35">
        <v>0.34599999999999997</v>
      </c>
      <c r="Q77" s="24">
        <f t="shared" si="760"/>
        <v>5436.3519999999999</v>
      </c>
      <c r="R77" s="38">
        <v>3.7999999999999999E-2</v>
      </c>
      <c r="S77" s="134">
        <v>0.2316</v>
      </c>
      <c r="T77" s="24">
        <f t="shared" si="761"/>
        <v>597.05600000000004</v>
      </c>
      <c r="U77" s="27">
        <v>0.23499999999999999</v>
      </c>
      <c r="V77" s="24">
        <f t="shared" si="762"/>
        <v>3692.3199999999997</v>
      </c>
      <c r="W77" s="38">
        <v>0.49299999999999999</v>
      </c>
      <c r="X77" s="24">
        <f t="shared" si="763"/>
        <v>7746.0159999999996</v>
      </c>
      <c r="Y77" s="38">
        <v>0.43</v>
      </c>
      <c r="Z77" s="24">
        <f t="shared" si="764"/>
        <v>6756.16</v>
      </c>
      <c r="AA77" s="146">
        <v>2.49E-3</v>
      </c>
      <c r="AB77" s="18">
        <f t="shared" si="765"/>
        <v>39.122880000000002</v>
      </c>
      <c r="AC77" s="39">
        <v>2.5400000000000002E-3</v>
      </c>
      <c r="AD77" s="17">
        <f t="shared" si="766"/>
        <v>39.908480000000004</v>
      </c>
      <c r="AE77" s="26">
        <f>IF(M77&gt;0,(AG77+AP77)/M77,0)</f>
        <v>2.6434445010183306E-3</v>
      </c>
      <c r="AF77" s="39">
        <v>2.7E-4</v>
      </c>
      <c r="AG77" s="36">
        <f t="shared" si="767"/>
        <v>4.2422399999999998</v>
      </c>
      <c r="AH77" s="27">
        <v>0.20630000000000001</v>
      </c>
      <c r="AI77" s="40">
        <f t="shared" si="768"/>
        <v>34.654274000000008</v>
      </c>
      <c r="AJ77" s="27">
        <f t="shared" si="769"/>
        <v>0.89487197224163895</v>
      </c>
      <c r="AK77" s="28">
        <f t="shared" si="680"/>
        <v>0.89895385994465704</v>
      </c>
      <c r="AL77" s="33">
        <v>185</v>
      </c>
      <c r="AM77" s="35">
        <v>9.1999999999999998E-2</v>
      </c>
      <c r="AN77" s="37">
        <v>0.222</v>
      </c>
      <c r="AO77" s="132">
        <v>0.21629999999999999</v>
      </c>
      <c r="AP77" s="40">
        <f>AL77*(1-AM77)*AN77</f>
        <v>37.291560000000004</v>
      </c>
      <c r="AQ77" s="133">
        <f t="shared" si="725"/>
        <v>36.334074000000001</v>
      </c>
      <c r="AR77" s="41">
        <v>1.58</v>
      </c>
      <c r="AS77" s="41"/>
      <c r="AT77" s="117" t="e">
        <f>AT76+AL77-AS77</f>
        <v>#REF!</v>
      </c>
      <c r="AU77" s="101"/>
      <c r="AV77" s="42"/>
      <c r="AW77" s="43"/>
      <c r="AX77" s="44"/>
      <c r="AY77" s="44"/>
      <c r="AZ77" s="44"/>
      <c r="BA77" s="44"/>
    </row>
    <row r="78" spans="1:53" x14ac:dyDescent="0.2">
      <c r="A78" s="184"/>
      <c r="B78" s="32">
        <v>3</v>
      </c>
      <c r="C78" s="10" t="s">
        <v>50</v>
      </c>
      <c r="D78" s="42">
        <v>18690</v>
      </c>
      <c r="E78" s="42">
        <v>3</v>
      </c>
      <c r="F78" s="42">
        <v>18817</v>
      </c>
      <c r="G78" s="36">
        <v>0.6</v>
      </c>
      <c r="H78" s="36">
        <v>7</v>
      </c>
      <c r="I78" s="42">
        <v>18400</v>
      </c>
      <c r="J78" s="123">
        <v>1.3</v>
      </c>
      <c r="K78" s="42">
        <v>16568</v>
      </c>
      <c r="L78" s="38">
        <v>5.8000000000000003E-2</v>
      </c>
      <c r="M78" s="36">
        <f>ROUND(K78*(1-L78),0)</f>
        <v>15607</v>
      </c>
      <c r="N78" s="27">
        <v>0.56299999999999994</v>
      </c>
      <c r="O78" s="24">
        <f t="shared" si="759"/>
        <v>8786.741</v>
      </c>
      <c r="P78" s="38">
        <v>0.40100000000000002</v>
      </c>
      <c r="Q78" s="24">
        <f t="shared" si="760"/>
        <v>6258.4070000000002</v>
      </c>
      <c r="R78" s="38">
        <v>3.5999999999999997E-2</v>
      </c>
      <c r="S78" s="134">
        <v>0.23280000000000001</v>
      </c>
      <c r="T78" s="24">
        <f t="shared" si="761"/>
        <v>561.85199999999998</v>
      </c>
      <c r="U78" s="27">
        <v>0.23400000000000001</v>
      </c>
      <c r="V78" s="24">
        <f t="shared" si="762"/>
        <v>3652.038</v>
      </c>
      <c r="W78" s="38">
        <v>0.48799999999999999</v>
      </c>
      <c r="X78" s="24">
        <f t="shared" si="763"/>
        <v>7616.2159999999994</v>
      </c>
      <c r="Y78" s="38">
        <v>0.43</v>
      </c>
      <c r="Z78" s="24">
        <f t="shared" si="764"/>
        <v>6711.01</v>
      </c>
      <c r="AA78" s="147">
        <v>2.5500000000000002E-3</v>
      </c>
      <c r="AB78" s="148">
        <f t="shared" si="765"/>
        <v>39.797850000000004</v>
      </c>
      <c r="AC78" s="46">
        <v>2.5500000000000002E-3</v>
      </c>
      <c r="AD78" s="17">
        <f t="shared" si="766"/>
        <v>39.797850000000004</v>
      </c>
      <c r="AE78" s="26">
        <f>IF(M78&gt;0,(AG78+AP78)/M78,0)</f>
        <v>2.7517087460754786E-3</v>
      </c>
      <c r="AF78" s="46">
        <v>2.7999999999999998E-4</v>
      </c>
      <c r="AG78" s="36">
        <f t="shared" si="767"/>
        <v>4.3699599999999998</v>
      </c>
      <c r="AH78" s="27">
        <v>0.2051</v>
      </c>
      <c r="AI78" s="40">
        <f t="shared" si="768"/>
        <v>35.352676799999998</v>
      </c>
      <c r="AJ78" s="27">
        <f t="shared" si="769"/>
        <v>0.89141302453995963</v>
      </c>
      <c r="AK78" s="28">
        <f t="shared" si="680"/>
        <v>0.89937026235195427</v>
      </c>
      <c r="AL78" s="42">
        <v>189</v>
      </c>
      <c r="AM78" s="38">
        <v>8.7999999999999995E-2</v>
      </c>
      <c r="AN78" s="27">
        <v>0.2238</v>
      </c>
      <c r="AO78" s="134">
        <v>0.21099999999999999</v>
      </c>
      <c r="AP78" s="40">
        <f>AL78*(1-AM78)*AN78</f>
        <v>38.575958399999998</v>
      </c>
      <c r="AQ78" s="135">
        <f t="shared" si="725"/>
        <v>36.369647999999998</v>
      </c>
      <c r="AR78" s="17">
        <v>1.55</v>
      </c>
      <c r="AS78" s="17"/>
      <c r="AT78" s="117" t="e">
        <f>AT77+AL78-AS78</f>
        <v>#REF!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71">SUM(D76:D78)</f>
        <v>56400</v>
      </c>
      <c r="E79" s="50"/>
      <c r="F79" s="50">
        <f t="shared" ref="F79" si="772">SUM(F76:F78)</f>
        <v>58760</v>
      </c>
      <c r="G79" s="51"/>
      <c r="H79" s="51"/>
      <c r="I79" s="50">
        <f t="shared" ref="I79:K79" si="773">SUM(I76:I78)</f>
        <v>56933</v>
      </c>
      <c r="J79" s="51"/>
      <c r="K79" s="50">
        <f t="shared" si="773"/>
        <v>49694</v>
      </c>
      <c r="L79" s="20">
        <f t="shared" ref="L79" si="774">IF(K79&gt;0,(K76*L76+K77*L77+K78*L78)/K79,0)</f>
        <v>5.7327846420090957E-2</v>
      </c>
      <c r="M79" s="51">
        <f t="shared" ref="M79" si="775">M76+M77+M78</f>
        <v>46845</v>
      </c>
      <c r="N79" s="52">
        <f t="shared" ref="N79" si="776">IF(M79&gt;0,O79/M79,0)</f>
        <v>0.59535948340271105</v>
      </c>
      <c r="O79" s="53">
        <f t="shared" ref="O79" si="777">O76+O77+O78</f>
        <v>27889.614999999998</v>
      </c>
      <c r="P79" s="20">
        <f t="shared" ref="P79" si="778">IF(M79&gt;0,Q79/M79,0)</f>
        <v>0.34410650016010241</v>
      </c>
      <c r="Q79" s="53">
        <f t="shared" ref="Q79" si="779">Q76+Q77+Q78</f>
        <v>16119.668999999998</v>
      </c>
      <c r="R79" s="20">
        <f t="shared" ref="R79" si="780">IF(M79&gt;0,T79/M79,0)</f>
        <v>6.0534016437186464E-2</v>
      </c>
      <c r="S79" s="136"/>
      <c r="T79" s="53">
        <f t="shared" ref="T79" si="781">T76+T77+T78</f>
        <v>2835.7159999999999</v>
      </c>
      <c r="U79" s="20">
        <f t="shared" ref="U79" si="782">IF(M79&gt;0,V79/M79,0)</f>
        <v>0.23201536983669549</v>
      </c>
      <c r="V79" s="53">
        <f t="shared" ref="V79" si="783">V76+V77+V78</f>
        <v>10868.76</v>
      </c>
      <c r="W79" s="20">
        <f t="shared" ref="W79" si="784">IF(M79&gt;0,X79/M79,0)</f>
        <v>0.49398565481908419</v>
      </c>
      <c r="X79" s="53">
        <f t="shared" ref="X79" si="785">X76+X77+X78</f>
        <v>23140.757999999998</v>
      </c>
      <c r="Y79" s="20">
        <f t="shared" ref="Y79" si="786">IF(M79&gt;0,Z79/M79,0)</f>
        <v>0.43</v>
      </c>
      <c r="Z79" s="53">
        <f t="shared" ref="Z79" si="787">Z76+Z77+Z78</f>
        <v>20143.349999999999</v>
      </c>
      <c r="AA79" s="152">
        <f t="shared" ref="AA79" si="788">IF(M79&gt;0,AB79/M79,0)</f>
        <v>2.5133040879496216E-3</v>
      </c>
      <c r="AB79" s="55">
        <f t="shared" ref="AB79" si="789">SUM(AB76:AB78)</f>
        <v>117.73573000000002</v>
      </c>
      <c r="AC79" s="54">
        <f t="shared" ref="AC79" si="790">IF(M79&gt;0,AD79/M79,0)</f>
        <v>2.5367029565588643E-3</v>
      </c>
      <c r="AD79" s="55">
        <f t="shared" ref="AD79" si="791">SUM(AD76:AD78)</f>
        <v>118.83185</v>
      </c>
      <c r="AE79" s="54">
        <f t="shared" ref="AE79" si="792">IF(M79&gt;0,(AE76*M76+AE77*M77+AE78*M78)/M79,0)</f>
        <v>2.6576747401003309E-3</v>
      </c>
      <c r="AF79" s="54">
        <f t="shared" ref="AF79" si="793">IF(K79&gt;0,(K76*AF76+K77*AF77+K78*AF78)/K79,0)</f>
        <v>2.7665774540185935E-4</v>
      </c>
      <c r="AG79" s="51">
        <f t="shared" ref="AG79" si="794">SUM(AG76:AG78)</f>
        <v>12.959479999999999</v>
      </c>
      <c r="AH79" s="52">
        <f t="shared" ref="AH79" si="795">IF(K79&gt;0,(K76*AH76+K77*AH77+K78*AH78)/K79,0)</f>
        <v>0.20865862478367611</v>
      </c>
      <c r="AI79" s="57">
        <f t="shared" ref="AI79" si="796">SUM(AI76:AI78)</f>
        <v>104.13607640000001</v>
      </c>
      <c r="AJ79" s="52">
        <f t="shared" ref="AJ79" si="797">IF(AND(AD79&gt;0),((AD76*AJ76+AD77*AJ77+AD78*AJ78)/AD79),0)</f>
        <v>0.89212596069639105</v>
      </c>
      <c r="AK79" s="56">
        <f t="shared" si="680"/>
        <v>0.89701336522967834</v>
      </c>
      <c r="AL79" s="50">
        <f t="shared" ref="AL79" si="798">SUM(AL76:AL78)</f>
        <v>548</v>
      </c>
      <c r="AM79" s="20">
        <f t="shared" ref="AM79" si="799">IF(AL79&gt;0,(AM76*AL76+AM77*AL77+AM78*AL78)/AL79,0)</f>
        <v>8.8715328467153284E-2</v>
      </c>
      <c r="AN79" s="52">
        <f>IF(K79&gt;0,(AN76*K76+AN77*K77+AN78*K78)/K79,0)</f>
        <v>0.22336458123717151</v>
      </c>
      <c r="AO79" s="136">
        <f>IF(L79&gt;0,(AO76*K76+AO77*K77+AO78*K78)/K79,0)</f>
        <v>0.21489858936692557</v>
      </c>
      <c r="AP79" s="57">
        <f t="shared" ref="AP79" si="800">SUM(AP76:AP78)</f>
        <v>111.5392932</v>
      </c>
      <c r="AQ79" s="137">
        <f t="shared" si="756"/>
        <v>107.27814840000001</v>
      </c>
      <c r="AR79" s="55"/>
      <c r="AS79" s="55">
        <f t="shared" ref="AS79" si="801">SUM(AS76:AS78)</f>
        <v>0</v>
      </c>
      <c r="AT79" s="102"/>
      <c r="AU79" s="103" t="e">
        <f>AT78</f>
        <v>#REF!</v>
      </c>
      <c r="AV79" s="50">
        <f t="shared" ref="AV79" si="802">SUM(AV76:AV78)</f>
        <v>0</v>
      </c>
      <c r="AW79" s="58"/>
      <c r="AX79" s="57"/>
      <c r="AY79" s="57"/>
      <c r="AZ79" s="57"/>
      <c r="BA79" s="57"/>
    </row>
    <row r="80" spans="1:53" ht="13.5" thickBot="1" x14ac:dyDescent="0.25">
      <c r="A80" s="186">
        <v>20</v>
      </c>
      <c r="B80" s="22">
        <v>1</v>
      </c>
      <c r="C80" s="10" t="s">
        <v>48</v>
      </c>
      <c r="D80" s="11">
        <v>13989</v>
      </c>
      <c r="E80" s="11">
        <v>0</v>
      </c>
      <c r="F80" s="11">
        <v>13355</v>
      </c>
      <c r="G80" s="12">
        <v>1.2</v>
      </c>
      <c r="H80" s="12">
        <v>6.1</v>
      </c>
      <c r="I80" s="11">
        <v>13110</v>
      </c>
      <c r="J80" s="121">
        <v>2.2999999999999998</v>
      </c>
      <c r="K80" s="11">
        <v>16485</v>
      </c>
      <c r="L80" s="13">
        <v>5.7000000000000002E-2</v>
      </c>
      <c r="M80" s="23">
        <f>ROUND(K80*(1-L80),0)</f>
        <v>15545</v>
      </c>
      <c r="N80" s="14">
        <v>0.70299999999999996</v>
      </c>
      <c r="O80" s="24">
        <f t="shared" ref="O80:O82" si="803">M80*N80</f>
        <v>10928.135</v>
      </c>
      <c r="P80" s="13">
        <v>0.26700000000000002</v>
      </c>
      <c r="Q80" s="24">
        <f t="shared" ref="Q80:Q82" si="804">M80*P80</f>
        <v>4150.5150000000003</v>
      </c>
      <c r="R80" s="15">
        <v>0.03</v>
      </c>
      <c r="S80" s="143">
        <v>0.23710000000000001</v>
      </c>
      <c r="T80" s="24">
        <f t="shared" ref="T80:T82" si="805">M80*R80</f>
        <v>466.34999999999997</v>
      </c>
      <c r="U80" s="25">
        <v>0.24</v>
      </c>
      <c r="V80" s="24">
        <f t="shared" ref="V80:V82" si="806">M80*U80</f>
        <v>3730.7999999999997</v>
      </c>
      <c r="W80" s="15">
        <v>0.48199999999999998</v>
      </c>
      <c r="X80" s="24">
        <f t="shared" ref="X80:X82" si="807">M80*W80</f>
        <v>7492.69</v>
      </c>
      <c r="Y80" s="15">
        <v>0.41</v>
      </c>
      <c r="Z80" s="24">
        <f t="shared" ref="Z80:Z82" si="808">Y80*M80</f>
        <v>6373.45</v>
      </c>
      <c r="AA80" s="145">
        <v>2.5200000000000001E-3</v>
      </c>
      <c r="AB80" s="18">
        <f t="shared" ref="AB80" si="809">M80*AA80</f>
        <v>39.173400000000001</v>
      </c>
      <c r="AC80" s="16">
        <v>2.5500000000000002E-3</v>
      </c>
      <c r="AD80" s="17">
        <f t="shared" ref="AD80:AD82" si="810">M80*AC80</f>
        <v>39.639749999999999</v>
      </c>
      <c r="AE80" s="26">
        <f>IF(M80&gt;0,(AG80+AP80)/M80,0)</f>
        <v>2.6068865358636218E-3</v>
      </c>
      <c r="AF80" s="16">
        <v>2.7999999999999998E-4</v>
      </c>
      <c r="AG80" s="23">
        <f t="shared" ref="AG80:AG82" si="811">AF80*M80</f>
        <v>4.3525999999999998</v>
      </c>
      <c r="AH80" s="114">
        <v>0.20910000000000001</v>
      </c>
      <c r="AI80" s="29">
        <f t="shared" ref="AI80:AI82" si="812">AL80*(1-AM80)*AH80</f>
        <v>33.795578400000004</v>
      </c>
      <c r="AJ80" s="27">
        <f t="shared" ref="AJ80:AJ82" si="813">IF(AND(AH80&gt;0,AF80&gt;0,AC80&gt;0),((AC80-AF80)*AH80)/((AH80-AF80)*AC80),0)</f>
        <v>0.8913897136289628</v>
      </c>
      <c r="AK80" s="59">
        <f t="shared" si="680"/>
        <v>0.8937103161561083</v>
      </c>
      <c r="AL80" s="11">
        <v>178</v>
      </c>
      <c r="AM80" s="13">
        <v>9.1999999999999998E-2</v>
      </c>
      <c r="AN80" s="14">
        <v>0.2238</v>
      </c>
      <c r="AO80" s="130">
        <v>0.21690000000000001</v>
      </c>
      <c r="AP80" s="29">
        <f>AL80*(1-AM80)*AN80</f>
        <v>36.1714512</v>
      </c>
      <c r="AQ80" s="131">
        <f t="shared" ref="AQ80" si="814">AL80*(1-AM80)*AO80</f>
        <v>35.056245600000004</v>
      </c>
      <c r="AR80" s="18">
        <v>1.56</v>
      </c>
      <c r="AS80" s="18"/>
      <c r="AT80" s="98" t="e">
        <f>AT78+AL80-AS80</f>
        <v>#REF!</v>
      </c>
      <c r="AU80" s="99"/>
      <c r="AV80" s="11"/>
      <c r="AW80" s="30"/>
      <c r="AX80" s="19"/>
      <c r="AY80" s="19"/>
      <c r="AZ80" s="19"/>
      <c r="BA80" s="19"/>
    </row>
    <row r="81" spans="1:53" x14ac:dyDescent="0.2">
      <c r="A81" s="184"/>
      <c r="B81" s="32">
        <v>2</v>
      </c>
      <c r="C81" s="10" t="s">
        <v>49</v>
      </c>
      <c r="D81" s="33">
        <v>19999</v>
      </c>
      <c r="E81" s="33">
        <v>4</v>
      </c>
      <c r="F81" s="33">
        <v>19598</v>
      </c>
      <c r="G81" s="34">
        <v>1.5</v>
      </c>
      <c r="H81" s="34">
        <v>8</v>
      </c>
      <c r="I81" s="33">
        <v>18911</v>
      </c>
      <c r="J81" s="34">
        <v>1.3</v>
      </c>
      <c r="K81" s="33">
        <v>16441</v>
      </c>
      <c r="L81" s="35">
        <v>5.3999999999999999E-2</v>
      </c>
      <c r="M81" s="36">
        <f>ROUND(K81*(1-L81),0)</f>
        <v>15553</v>
      </c>
      <c r="N81" s="37">
        <v>0.75600000000000001</v>
      </c>
      <c r="O81" s="24">
        <f t="shared" si="803"/>
        <v>11758.067999999999</v>
      </c>
      <c r="P81" s="35">
        <v>0.191</v>
      </c>
      <c r="Q81" s="24">
        <f t="shared" si="804"/>
        <v>2970.623</v>
      </c>
      <c r="R81" s="38">
        <v>5.2999999999999999E-2</v>
      </c>
      <c r="S81" s="134">
        <v>0.2281</v>
      </c>
      <c r="T81" s="24">
        <f t="shared" si="805"/>
        <v>824.30899999999997</v>
      </c>
      <c r="U81" s="27">
        <v>0.221</v>
      </c>
      <c r="V81" s="24">
        <f t="shared" si="806"/>
        <v>3437.2130000000002</v>
      </c>
      <c r="W81" s="38">
        <v>0.52100000000000002</v>
      </c>
      <c r="X81" s="24">
        <f t="shared" si="807"/>
        <v>8103.1130000000003</v>
      </c>
      <c r="Y81" s="38">
        <v>0.42</v>
      </c>
      <c r="Z81" s="24">
        <f t="shared" si="808"/>
        <v>6532.2599999999993</v>
      </c>
      <c r="AA81" s="146">
        <v>2.65E-3</v>
      </c>
      <c r="AB81" s="18">
        <f t="shared" si="765"/>
        <v>41.215449999999997</v>
      </c>
      <c r="AC81" s="39">
        <v>2.66E-3</v>
      </c>
      <c r="AD81" s="17">
        <f t="shared" si="810"/>
        <v>41.370980000000003</v>
      </c>
      <c r="AE81" s="26">
        <f>IF(M81&gt;0,(AG81+AP81)/M81,0)</f>
        <v>2.6321975438822099E-3</v>
      </c>
      <c r="AF81" s="39">
        <v>2.9E-4</v>
      </c>
      <c r="AG81" s="36">
        <f t="shared" si="811"/>
        <v>4.51037</v>
      </c>
      <c r="AH81" s="27">
        <v>0.21540000000000001</v>
      </c>
      <c r="AI81" s="40">
        <f t="shared" si="812"/>
        <v>36.735177600000007</v>
      </c>
      <c r="AJ81" s="27">
        <f t="shared" si="813"/>
        <v>0.89217861258604192</v>
      </c>
      <c r="AK81" s="28">
        <f t="shared" si="680"/>
        <v>0.89103563765548699</v>
      </c>
      <c r="AL81" s="33">
        <v>187</v>
      </c>
      <c r="AM81" s="35">
        <v>8.7999999999999995E-2</v>
      </c>
      <c r="AN81" s="37">
        <v>0.21360000000000001</v>
      </c>
      <c r="AO81" s="132">
        <v>0.2165</v>
      </c>
      <c r="AP81" s="40">
        <f>AL81*(1-AM81)*AN81</f>
        <v>36.428198400000007</v>
      </c>
      <c r="AQ81" s="133">
        <f t="shared" si="725"/>
        <v>36.922775999999999</v>
      </c>
      <c r="AR81" s="41">
        <v>1.58</v>
      </c>
      <c r="AS81" s="41"/>
      <c r="AT81" s="117" t="e">
        <f>AT80+AL81-AS81</f>
        <v>#REF!</v>
      </c>
      <c r="AU81" s="101"/>
      <c r="AV81" s="42"/>
      <c r="AW81" s="43"/>
      <c r="AX81" s="44"/>
      <c r="AY81" s="44"/>
      <c r="AZ81" s="44"/>
      <c r="BA81" s="44"/>
    </row>
    <row r="82" spans="1:53" x14ac:dyDescent="0.2">
      <c r="A82" s="184"/>
      <c r="B82" s="32">
        <v>3</v>
      </c>
      <c r="C82" s="180" t="s">
        <v>63</v>
      </c>
      <c r="D82" s="42">
        <v>18182</v>
      </c>
      <c r="E82" s="42">
        <v>1</v>
      </c>
      <c r="F82" s="42">
        <v>16725</v>
      </c>
      <c r="G82" s="36">
        <v>0.9</v>
      </c>
      <c r="H82" s="36">
        <v>8.6</v>
      </c>
      <c r="I82" s="42">
        <v>16501</v>
      </c>
      <c r="J82" s="36">
        <v>1.5</v>
      </c>
      <c r="K82" s="42">
        <v>16375</v>
      </c>
      <c r="L82" s="38">
        <v>5.1999999999999998E-2</v>
      </c>
      <c r="M82" s="36">
        <f>ROUND(K82*(1-L82),0)</f>
        <v>15524</v>
      </c>
      <c r="N82" s="27">
        <v>0.74399999999999999</v>
      </c>
      <c r="O82" s="24">
        <f t="shared" si="803"/>
        <v>11549.856</v>
      </c>
      <c r="P82" s="38">
        <v>0.22</v>
      </c>
      <c r="Q82" s="24">
        <f t="shared" si="804"/>
        <v>3415.28</v>
      </c>
      <c r="R82" s="38">
        <v>3.5999999999999997E-2</v>
      </c>
      <c r="S82" s="134">
        <v>0.23319999999999999</v>
      </c>
      <c r="T82" s="24">
        <f t="shared" si="805"/>
        <v>558.86399999999992</v>
      </c>
      <c r="U82" s="27">
        <v>0.247</v>
      </c>
      <c r="V82" s="24">
        <f t="shared" si="806"/>
        <v>3834.4279999999999</v>
      </c>
      <c r="W82" s="38">
        <v>0.47399999999999998</v>
      </c>
      <c r="X82" s="24">
        <f t="shared" si="807"/>
        <v>7358.3759999999993</v>
      </c>
      <c r="Y82" s="38">
        <v>0.43</v>
      </c>
      <c r="Z82" s="24">
        <f t="shared" si="808"/>
        <v>6675.32</v>
      </c>
      <c r="AA82" s="147">
        <v>2.63E-3</v>
      </c>
      <c r="AB82" s="148">
        <f t="shared" si="765"/>
        <v>40.828119999999998</v>
      </c>
      <c r="AC82" s="46">
        <v>2.6199999999999999E-3</v>
      </c>
      <c r="AD82" s="17">
        <f t="shared" si="810"/>
        <v>40.672879999999999</v>
      </c>
      <c r="AE82" s="26">
        <f>IF(M82&gt;0,(AG82+AP82)/M82,0)</f>
        <v>2.7351503478484926E-3</v>
      </c>
      <c r="AF82" s="46">
        <v>2.7999999999999998E-4</v>
      </c>
      <c r="AG82" s="36">
        <f t="shared" si="811"/>
        <v>4.3467199999999995</v>
      </c>
      <c r="AH82" s="27">
        <v>0.21870000000000001</v>
      </c>
      <c r="AI82" s="40">
        <f t="shared" si="812"/>
        <v>35.545748400000001</v>
      </c>
      <c r="AJ82" s="27">
        <f t="shared" si="813"/>
        <v>0.89427470431293177</v>
      </c>
      <c r="AK82" s="28">
        <f t="shared" si="680"/>
        <v>0.89870210502164294</v>
      </c>
      <c r="AL82" s="42">
        <v>179</v>
      </c>
      <c r="AM82" s="38">
        <v>9.1999999999999998E-2</v>
      </c>
      <c r="AN82" s="27">
        <v>0.23449999999999999</v>
      </c>
      <c r="AO82" s="134">
        <v>0.22969999999999999</v>
      </c>
      <c r="AP82" s="40">
        <f>AL82*(1-AM82)*AN82</f>
        <v>38.113754</v>
      </c>
      <c r="AQ82" s="135">
        <f t="shared" si="725"/>
        <v>37.333600400000002</v>
      </c>
      <c r="AR82" s="17">
        <v>1.6</v>
      </c>
      <c r="AS82" s="17"/>
      <c r="AT82" s="117" t="e">
        <f>AT81+AL82-AS82</f>
        <v>#REF!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5">SUM(D80:D82)</f>
        <v>52170</v>
      </c>
      <c r="E83" s="50"/>
      <c r="F83" s="50">
        <f t="shared" ref="F83" si="816">SUM(F80:F82)</f>
        <v>49678</v>
      </c>
      <c r="G83" s="51"/>
      <c r="H83" s="51"/>
      <c r="I83" s="50">
        <f t="shared" ref="I83:K83" si="817">SUM(I80:I82)</f>
        <v>48522</v>
      </c>
      <c r="J83" s="51"/>
      <c r="K83" s="50">
        <f t="shared" si="817"/>
        <v>49301</v>
      </c>
      <c r="L83" s="20">
        <f t="shared" ref="L83" si="818">IF(K83&gt;0,(K80*L80+K81*L81+K82*L82)/K83,0)</f>
        <v>5.4338836940427168E-2</v>
      </c>
      <c r="M83" s="51">
        <f t="shared" ref="M83" si="819">M80+M81+M82</f>
        <v>46622</v>
      </c>
      <c r="N83" s="52">
        <f t="shared" ref="N83" si="820">IF(M83&gt;0,O83/M83,0)</f>
        <v>0.73433269700999526</v>
      </c>
      <c r="O83" s="53">
        <f t="shared" ref="O83" si="821">O80+O81+O82</f>
        <v>34236.059000000001</v>
      </c>
      <c r="P83" s="20">
        <f t="shared" ref="P83" si="822">IF(M83&gt;0,Q83/M83,0)</f>
        <v>0.22599669683840251</v>
      </c>
      <c r="Q83" s="53">
        <f t="shared" ref="Q83" si="823">Q80+Q81+Q82</f>
        <v>10536.418000000001</v>
      </c>
      <c r="R83" s="20">
        <f t="shared" ref="R83" si="824">IF(M83&gt;0,T83/M83,0)</f>
        <v>3.9670606151602242E-2</v>
      </c>
      <c r="S83" s="136"/>
      <c r="T83" s="53">
        <f t="shared" ref="T83" si="825">T80+T81+T82</f>
        <v>1849.5229999999997</v>
      </c>
      <c r="U83" s="20">
        <f t="shared" ref="U83" si="826">IF(M83&gt;0,V83/M83,0)</f>
        <v>0.23599247136544976</v>
      </c>
      <c r="V83" s="53">
        <f t="shared" ref="V83" si="827">V80+V81+V82</f>
        <v>11002.440999999999</v>
      </c>
      <c r="W83" s="20">
        <f t="shared" ref="W83" si="828">IF(M83&gt;0,X83/M83,0)</f>
        <v>0.49234651023122133</v>
      </c>
      <c r="X83" s="53">
        <f t="shared" ref="X83" si="829">X80+X81+X82</f>
        <v>22954.179</v>
      </c>
      <c r="Y83" s="20">
        <f t="shared" ref="Y83" si="830">IF(M83&gt;0,Z83/M83,0)</f>
        <v>0.41999549568873062</v>
      </c>
      <c r="Z83" s="53">
        <f t="shared" ref="Z83" si="831">Z80+Z81+Z82</f>
        <v>19581.03</v>
      </c>
      <c r="AA83" s="152">
        <f t="shared" ref="AA83" si="832">IF(M83&gt;0,AB83/M83,0)</f>
        <v>2.5999950667067047E-3</v>
      </c>
      <c r="AB83" s="55">
        <f t="shared" ref="AB83" si="833">SUM(AB80:AB82)</f>
        <v>121.21696999999999</v>
      </c>
      <c r="AC83" s="54">
        <f t="shared" ref="AC83" si="834">IF(M83&gt;0,AD83/M83,0)</f>
        <v>2.6100040753292432E-3</v>
      </c>
      <c r="AD83" s="55">
        <f t="shared" ref="AD83" si="835">SUM(AD80:AD82)</f>
        <v>121.68360999999999</v>
      </c>
      <c r="AE83" s="54">
        <f t="shared" ref="AE83" si="836">IF(M83&gt;0,(AE80*M80+AE81*M81+AE82*M82)/M83,0)</f>
        <v>2.6580389858864915E-3</v>
      </c>
      <c r="AF83" s="54">
        <f t="shared" ref="AF83" si="837">IF(K83&gt;0,(K80*AF80+K81*AF81+K82*AF82)/K83,0)</f>
        <v>2.8333482079471003E-4</v>
      </c>
      <c r="AG83" s="51">
        <f t="shared" ref="AG83" si="838">SUM(AG80:AG82)</f>
        <v>13.20969</v>
      </c>
      <c r="AH83" s="52">
        <f t="shared" ref="AH83" si="839">IF(K83&gt;0,(K80*AH80+K81*AH81+K82*AH82)/K83,0)</f>
        <v>0.21438951339729415</v>
      </c>
      <c r="AI83" s="57">
        <f t="shared" ref="AI83" si="840">SUM(AI80:AI82)</f>
        <v>106.0765044</v>
      </c>
      <c r="AJ83" s="52">
        <f t="shared" ref="AJ83" si="841">IF(AND(AD83&gt;0),((AD80*AJ80+AD81*AJ81+AD82*AJ82)/AD83),0)</f>
        <v>0.89262224118847178</v>
      </c>
      <c r="AK83" s="56">
        <f t="shared" si="680"/>
        <v>0.89453629370039578</v>
      </c>
      <c r="AL83" s="50">
        <f t="shared" ref="AL83" si="842">SUM(AL80:AL82)</f>
        <v>544</v>
      </c>
      <c r="AM83" s="20">
        <f t="shared" ref="AM83" si="843">IF(AL83&gt;0,(AM80*AL80+AM81*AL81+AM82*AL82)/AL83,0)</f>
        <v>9.0624999999999997E-2</v>
      </c>
      <c r="AN83" s="52">
        <f>IF(K83&gt;0,(AN80*K80+AN81*K81+AN82*K82)/K83,0)</f>
        <v>0.22395241678667777</v>
      </c>
      <c r="AO83" s="136">
        <f>IF(L83&gt;0,(AO80*K80+AO81*K81+AO82*K82)/K83,0)</f>
        <v>0.22101804223038071</v>
      </c>
      <c r="AP83" s="57">
        <f t="shared" ref="AP83" si="844">SUM(AP80:AP82)</f>
        <v>110.71340360000001</v>
      </c>
      <c r="AQ83" s="137">
        <f t="shared" si="756"/>
        <v>109.312622</v>
      </c>
      <c r="AR83" s="55"/>
      <c r="AS83" s="55">
        <f t="shared" ref="AS83" si="845">SUM(AS80:AS82)</f>
        <v>0</v>
      </c>
      <c r="AT83" s="102"/>
      <c r="AU83" s="103" t="e">
        <f>AT82</f>
        <v>#REF!</v>
      </c>
      <c r="AV83" s="50">
        <f t="shared" ref="AV83" si="846">SUM(AV80:AV82)</f>
        <v>0</v>
      </c>
      <c r="AW83" s="58"/>
      <c r="AX83" s="57"/>
      <c r="AY83" s="57"/>
      <c r="AZ83" s="57"/>
      <c r="BA83" s="57"/>
    </row>
    <row r="84" spans="1:53" ht="13.5" thickBot="1" x14ac:dyDescent="0.25">
      <c r="A84" s="186">
        <v>21</v>
      </c>
      <c r="B84" s="22">
        <v>1</v>
      </c>
      <c r="C84" s="10" t="s">
        <v>48</v>
      </c>
      <c r="D84" s="11">
        <v>4527</v>
      </c>
      <c r="E84" s="11">
        <v>0</v>
      </c>
      <c r="F84" s="11">
        <v>8740</v>
      </c>
      <c r="G84" s="12">
        <v>1</v>
      </c>
      <c r="H84" s="12">
        <v>7.3</v>
      </c>
      <c r="I84" s="11">
        <v>8587</v>
      </c>
      <c r="J84" s="12">
        <v>4.0999999999999996</v>
      </c>
      <c r="K84" s="11">
        <v>15986</v>
      </c>
      <c r="L84" s="13">
        <v>0.06</v>
      </c>
      <c r="M84" s="23">
        <f>ROUND(K84*(1-L84),0)</f>
        <v>15027</v>
      </c>
      <c r="N84" s="14">
        <v>0.66800000000000004</v>
      </c>
      <c r="O84" s="24">
        <f t="shared" ref="O84:O86" si="847">M84*N84</f>
        <v>10038.036</v>
      </c>
      <c r="P84" s="13">
        <v>0.27400000000000002</v>
      </c>
      <c r="Q84" s="24">
        <f t="shared" ref="Q84:Q86" si="848">M84*P84</f>
        <v>4117.3980000000001</v>
      </c>
      <c r="R84" s="15">
        <v>5.8000000000000003E-2</v>
      </c>
      <c r="S84" s="143">
        <v>0.22789999999999999</v>
      </c>
      <c r="T84" s="24">
        <f t="shared" ref="T84:T86" si="849">M84*R84</f>
        <v>871.56600000000003</v>
      </c>
      <c r="U84" s="25">
        <v>0.23799999999999999</v>
      </c>
      <c r="V84" s="24">
        <f t="shared" ref="V84:V86" si="850">M84*U84</f>
        <v>3576.4259999999999</v>
      </c>
      <c r="W84" s="15">
        <v>0.49299999999999999</v>
      </c>
      <c r="X84" s="24">
        <f t="shared" ref="X84:X86" si="851">M84*W84</f>
        <v>7408.3109999999997</v>
      </c>
      <c r="Y84" s="15">
        <v>0.43</v>
      </c>
      <c r="Z84" s="24">
        <f t="shared" ref="Z84:Z86" si="852">Y84*M84</f>
        <v>6461.61</v>
      </c>
      <c r="AA84" s="145">
        <v>2.5999999999999999E-3</v>
      </c>
      <c r="AB84" s="18">
        <f t="shared" ref="AB84" si="853">M84*AA84</f>
        <v>39.0702</v>
      </c>
      <c r="AC84" s="16">
        <v>2.4399999999999999E-3</v>
      </c>
      <c r="AD84" s="17">
        <f t="shared" ref="AD84:AD86" si="854">M84*AC84</f>
        <v>36.665880000000001</v>
      </c>
      <c r="AE84" s="26">
        <f>IF(M84&gt;0,(AG84+AP84)/M84,0)</f>
        <v>2.648041525254542E-3</v>
      </c>
      <c r="AF84" s="16">
        <v>2.9E-4</v>
      </c>
      <c r="AG84" s="23">
        <f t="shared" ref="AG84:AG86" si="855">AF84*M84</f>
        <v>4.3578299999999999</v>
      </c>
      <c r="AH84" s="114">
        <v>0.21920000000000001</v>
      </c>
      <c r="AI84" s="29">
        <f t="shared" ref="AI84:AI86" si="856">AL84*(1-AM84)*AH84</f>
        <v>34.096560000000004</v>
      </c>
      <c r="AJ84" s="27">
        <f t="shared" ref="AJ84:AJ86" si="857">IF(AND(AH84&gt;0,AF84&gt;0,AC84&gt;0),((AC84-AF84)*AH84)/((AH84-AF84)*AC84),0)</f>
        <v>0.88231483707279978</v>
      </c>
      <c r="AK84" s="59">
        <f t="shared" si="680"/>
        <v>0.89162017504200131</v>
      </c>
      <c r="AL84" s="11">
        <v>170</v>
      </c>
      <c r="AM84" s="13">
        <v>8.5000000000000006E-2</v>
      </c>
      <c r="AN84" s="14">
        <v>0.2278</v>
      </c>
      <c r="AO84" s="130">
        <v>0.2238</v>
      </c>
      <c r="AP84" s="29">
        <f>AL84*(1-AM84)*AN84</f>
        <v>35.434290000000004</v>
      </c>
      <c r="AQ84" s="131">
        <f t="shared" ref="AQ84" si="858">AL84*(1-AM84)*AO84</f>
        <v>34.812090000000005</v>
      </c>
      <c r="AR84" s="18">
        <v>1.6</v>
      </c>
      <c r="AS84" s="18">
        <v>1009.36</v>
      </c>
      <c r="AT84" s="98" t="e">
        <f>AT82+AL84-AS84</f>
        <v>#REF!</v>
      </c>
      <c r="AU84" s="99"/>
      <c r="AV84" s="11"/>
      <c r="AW84" s="30"/>
      <c r="AX84" s="19"/>
      <c r="AY84" s="19"/>
      <c r="AZ84" s="19"/>
      <c r="BA84" s="19"/>
    </row>
    <row r="85" spans="1:53" x14ac:dyDescent="0.2">
      <c r="A85" s="184"/>
      <c r="B85" s="32">
        <v>2</v>
      </c>
      <c r="C85" s="10" t="s">
        <v>49</v>
      </c>
      <c r="D85" s="33">
        <v>20333</v>
      </c>
      <c r="E85" s="33">
        <v>2</v>
      </c>
      <c r="F85" s="33">
        <v>16887</v>
      </c>
      <c r="G85" s="34">
        <v>1.1000000000000001</v>
      </c>
      <c r="H85" s="34">
        <v>8.8000000000000007</v>
      </c>
      <c r="I85" s="33">
        <v>16433</v>
      </c>
      <c r="J85" s="34">
        <v>3.4</v>
      </c>
      <c r="K85" s="33">
        <v>15865</v>
      </c>
      <c r="L85" s="35">
        <v>5.6000000000000001E-2</v>
      </c>
      <c r="M85" s="36">
        <f>ROUND(K85*(1-L85),0)</f>
        <v>14977</v>
      </c>
      <c r="N85" s="37">
        <v>0.68100000000000005</v>
      </c>
      <c r="O85" s="24">
        <f t="shared" si="847"/>
        <v>10199.337000000001</v>
      </c>
      <c r="P85" s="35">
        <v>0.25600000000000001</v>
      </c>
      <c r="Q85" s="24">
        <f t="shared" si="848"/>
        <v>3834.1120000000001</v>
      </c>
      <c r="R85" s="38">
        <v>6.3E-2</v>
      </c>
      <c r="S85" s="134">
        <v>0.21210000000000001</v>
      </c>
      <c r="T85" s="24">
        <f t="shared" si="849"/>
        <v>943.55100000000004</v>
      </c>
      <c r="U85" s="27">
        <v>0.222</v>
      </c>
      <c r="V85" s="24">
        <f t="shared" si="850"/>
        <v>3324.8940000000002</v>
      </c>
      <c r="W85" s="38">
        <v>0.51</v>
      </c>
      <c r="X85" s="24">
        <f t="shared" si="851"/>
        <v>7638.27</v>
      </c>
      <c r="Y85" s="38">
        <v>0.41</v>
      </c>
      <c r="Z85" s="24">
        <f t="shared" si="852"/>
        <v>6140.57</v>
      </c>
      <c r="AA85" s="146">
        <v>2.5799999999999998E-3</v>
      </c>
      <c r="AB85" s="18">
        <f t="shared" si="765"/>
        <v>38.640659999999997</v>
      </c>
      <c r="AC85" s="39">
        <v>2.5400000000000002E-3</v>
      </c>
      <c r="AD85" s="17">
        <f t="shared" si="854"/>
        <v>38.041580000000003</v>
      </c>
      <c r="AE85" s="26">
        <f>IF(M85&gt;0,(AG85+AP85)/M85,0)</f>
        <v>2.7843461374106961E-3</v>
      </c>
      <c r="AF85" s="39">
        <v>2.7999999999999998E-4</v>
      </c>
      <c r="AG85" s="36">
        <f t="shared" si="855"/>
        <v>4.1935599999999997</v>
      </c>
      <c r="AH85" s="27">
        <v>0.21429999999999999</v>
      </c>
      <c r="AI85" s="40">
        <f t="shared" si="856"/>
        <v>34.631094300000001</v>
      </c>
      <c r="AJ85" s="27">
        <f t="shared" si="857"/>
        <v>0.8909278476439394</v>
      </c>
      <c r="AK85" s="28">
        <f t="shared" si="680"/>
        <v>0.90052416159494608</v>
      </c>
      <c r="AL85" s="33">
        <v>177</v>
      </c>
      <c r="AM85" s="35">
        <v>8.6999999999999994E-2</v>
      </c>
      <c r="AN85" s="37">
        <v>0.2321</v>
      </c>
      <c r="AO85" s="132">
        <v>0.2276</v>
      </c>
      <c r="AP85" s="40">
        <f>AL85*(1-AM85)*AN85</f>
        <v>37.507592099999997</v>
      </c>
      <c r="AQ85" s="133">
        <f t="shared" si="725"/>
        <v>36.780387599999997</v>
      </c>
      <c r="AR85" s="41">
        <v>1.58</v>
      </c>
      <c r="AS85" s="41"/>
      <c r="AT85" s="117" t="e">
        <f>AT84+AL85-AS85</f>
        <v>#REF!</v>
      </c>
      <c r="AU85" s="101"/>
      <c r="AV85" s="42"/>
      <c r="AW85" s="43"/>
      <c r="AX85" s="44"/>
      <c r="AY85" s="44"/>
      <c r="AZ85" s="44"/>
      <c r="BA85" s="44"/>
    </row>
    <row r="86" spans="1:53" x14ac:dyDescent="0.2">
      <c r="A86" s="184"/>
      <c r="B86" s="32">
        <v>3</v>
      </c>
      <c r="C86" s="10" t="s">
        <v>52</v>
      </c>
      <c r="D86" s="42">
        <v>19300</v>
      </c>
      <c r="E86" s="42">
        <v>1</v>
      </c>
      <c r="F86" s="42">
        <v>19335</v>
      </c>
      <c r="G86" s="36">
        <v>1</v>
      </c>
      <c r="H86" s="36">
        <v>6.6</v>
      </c>
      <c r="I86" s="42">
        <v>19279</v>
      </c>
      <c r="J86" s="123">
        <v>1.5</v>
      </c>
      <c r="K86" s="42">
        <v>15746</v>
      </c>
      <c r="L86" s="38">
        <v>6.7000000000000004E-2</v>
      </c>
      <c r="M86" s="36">
        <f>ROUND(K86*(1-L86),0)</f>
        <v>14691</v>
      </c>
      <c r="N86" s="27">
        <v>0.751</v>
      </c>
      <c r="O86" s="24">
        <f t="shared" si="847"/>
        <v>11032.941000000001</v>
      </c>
      <c r="P86" s="38">
        <v>0.22600000000000001</v>
      </c>
      <c r="Q86" s="24">
        <f t="shared" si="848"/>
        <v>3320.1660000000002</v>
      </c>
      <c r="R86" s="38">
        <v>2.3E-2</v>
      </c>
      <c r="S86" s="134">
        <v>0.22889999999999999</v>
      </c>
      <c r="T86" s="24">
        <f t="shared" si="849"/>
        <v>337.89299999999997</v>
      </c>
      <c r="U86" s="27">
        <v>0.21199999999999999</v>
      </c>
      <c r="V86" s="24">
        <f t="shared" si="850"/>
        <v>3114.4919999999997</v>
      </c>
      <c r="W86" s="38">
        <v>0.51300000000000001</v>
      </c>
      <c r="X86" s="24">
        <f t="shared" si="851"/>
        <v>7536.4830000000002</v>
      </c>
      <c r="Y86" s="38">
        <v>0.44</v>
      </c>
      <c r="Z86" s="24">
        <f t="shared" si="852"/>
        <v>6464.04</v>
      </c>
      <c r="AA86" s="147">
        <v>2.5500000000000002E-3</v>
      </c>
      <c r="AB86" s="148">
        <f t="shared" si="765"/>
        <v>37.462050000000005</v>
      </c>
      <c r="AC86" s="46">
        <v>2.5100000000000001E-3</v>
      </c>
      <c r="AD86" s="17">
        <f t="shared" si="854"/>
        <v>36.874410000000005</v>
      </c>
      <c r="AE86" s="26">
        <f>IF(M86&gt;0,(AG86+AP86)/M86,0)</f>
        <v>2.5974106595875028E-3</v>
      </c>
      <c r="AF86" s="46">
        <v>2.7E-4</v>
      </c>
      <c r="AG86" s="36">
        <f t="shared" si="855"/>
        <v>3.9665699999999999</v>
      </c>
      <c r="AH86" s="27">
        <v>0.21029999999999999</v>
      </c>
      <c r="AI86" s="40">
        <f t="shared" si="856"/>
        <v>33.711089999999999</v>
      </c>
      <c r="AJ86" s="27">
        <f t="shared" si="857"/>
        <v>0.89357752535067547</v>
      </c>
      <c r="AK86" s="28">
        <f t="shared" si="680"/>
        <v>0.89718600113613589</v>
      </c>
      <c r="AL86" s="42">
        <v>175</v>
      </c>
      <c r="AM86" s="38">
        <v>8.4000000000000005E-2</v>
      </c>
      <c r="AN86" s="27">
        <v>0.21329999999999999</v>
      </c>
      <c r="AO86" s="134">
        <v>0.2155</v>
      </c>
      <c r="AP86" s="40">
        <f>AL86*(1-AM86)*AN86</f>
        <v>34.191990000000004</v>
      </c>
      <c r="AQ86" s="135">
        <f t="shared" si="725"/>
        <v>34.544650000000004</v>
      </c>
      <c r="AR86" s="17">
        <v>1.5</v>
      </c>
      <c r="AS86" s="17"/>
      <c r="AT86" s="117" t="e">
        <f>AT85+AL86-AS86</f>
        <v>#REF!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59">SUM(D84:D86)</f>
        <v>44160</v>
      </c>
      <c r="E87" s="50"/>
      <c r="F87" s="50">
        <f t="shared" ref="F87" si="860">SUM(F84:F86)</f>
        <v>44962</v>
      </c>
      <c r="G87" s="51"/>
      <c r="H87" s="51"/>
      <c r="I87" s="50">
        <f t="shared" ref="I87:K87" si="861">SUM(I84:I86)</f>
        <v>44299</v>
      </c>
      <c r="J87" s="51"/>
      <c r="K87" s="50">
        <f t="shared" si="861"/>
        <v>47597</v>
      </c>
      <c r="L87" s="20">
        <f t="shared" ref="L87" si="862">IF(K87&gt;0,(K84*L84+K85*L85+K86*L86)/K87,0)</f>
        <v>6.0982456877534293E-2</v>
      </c>
      <c r="M87" s="51">
        <f t="shared" ref="M87" si="863">M84+M85+M86</f>
        <v>44695</v>
      </c>
      <c r="N87" s="52">
        <f t="shared" ref="N87" si="864">IF(M87&gt;0,O87/M87,0)</f>
        <v>0.69963785658351041</v>
      </c>
      <c r="O87" s="53">
        <f t="shared" ref="O87" si="865">O84+O85+O86</f>
        <v>31270.313999999998</v>
      </c>
      <c r="P87" s="20">
        <f t="shared" ref="P87" si="866">IF(M87&gt;0,Q87/M87,0)</f>
        <v>0.25219098333146883</v>
      </c>
      <c r="Q87" s="53">
        <f t="shared" ref="Q87" si="867">Q84+Q85+Q86</f>
        <v>11271.675999999999</v>
      </c>
      <c r="R87" s="20">
        <f t="shared" ref="R87" si="868">IF(M87&gt;0,T87/M87,0)</f>
        <v>4.8171160085020703E-2</v>
      </c>
      <c r="S87" s="136"/>
      <c r="T87" s="53">
        <f t="shared" ref="T87" si="869">T84+T85+T86</f>
        <v>2153.0100000000002</v>
      </c>
      <c r="U87" s="20">
        <f t="shared" ref="U87" si="870">IF(M87&gt;0,V87/M87,0)</f>
        <v>0.22409244881977849</v>
      </c>
      <c r="V87" s="53">
        <f t="shared" ref="V87" si="871">V84+V85+V86</f>
        <v>10015.812</v>
      </c>
      <c r="W87" s="20">
        <f t="shared" ref="W87" si="872">IF(M87&gt;0,X87/M87,0)</f>
        <v>0.50527047768206734</v>
      </c>
      <c r="X87" s="53">
        <f t="shared" ref="X87" si="873">X84+X85+X86</f>
        <v>22583.063999999998</v>
      </c>
      <c r="Y87" s="20">
        <f t="shared" ref="Y87" si="874">IF(M87&gt;0,Z87/M87,0)</f>
        <v>0.42658507663049561</v>
      </c>
      <c r="Z87" s="53">
        <f t="shared" ref="Z87" si="875">Z84+Z85+Z86</f>
        <v>19066.22</v>
      </c>
      <c r="AA87" s="152">
        <f t="shared" ref="AA87" si="876">IF(M87&gt;0,AB87/M87,0)</f>
        <v>2.5768634075399935E-3</v>
      </c>
      <c r="AB87" s="55">
        <f t="shared" ref="AB87" si="877">SUM(AB84:AB86)</f>
        <v>115.17291</v>
      </c>
      <c r="AC87" s="54">
        <f t="shared" ref="AC87" si="878">IF(M87&gt;0,AD87/M87,0)</f>
        <v>2.4965179550285269E-3</v>
      </c>
      <c r="AD87" s="55">
        <f t="shared" ref="AD87" si="879">SUM(AD84:AD86)</f>
        <v>111.58187000000001</v>
      </c>
      <c r="AE87" s="54">
        <f t="shared" ref="AE87" si="880">IF(M87&gt;0,(AE84*M84+AE85*M85+AE86*M86)/M87,0)</f>
        <v>2.6770742163552972E-3</v>
      </c>
      <c r="AF87" s="54">
        <f t="shared" ref="AF87" si="881">IF(K87&gt;0,(K84*AF84+K85*AF85+K86*AF86)/K87,0)</f>
        <v>2.8005042334600924E-4</v>
      </c>
      <c r="AG87" s="51">
        <f t="shared" ref="AG87" si="882">SUM(AG84:AG86)</f>
        <v>12.517959999999999</v>
      </c>
      <c r="AH87" s="52">
        <f t="shared" ref="AH87" si="883">IF(K87&gt;0,(K84*AH84+K85*AH85+K86*AH86)/K87,0)</f>
        <v>0.21462244469189234</v>
      </c>
      <c r="AI87" s="57">
        <f t="shared" ref="AI87" si="884">SUM(AI84:AI86)</f>
        <v>102.43874430000001</v>
      </c>
      <c r="AJ87" s="52">
        <f t="shared" ref="AJ87" si="885">IF(AND(AD87&gt;0),((AD84*AJ84+AD85*AJ85+AD86*AJ86)/AD87),0)</f>
        <v>0.88897324417731804</v>
      </c>
      <c r="AK87" s="56">
        <f t="shared" si="680"/>
        <v>0.89650802635369231</v>
      </c>
      <c r="AL87" s="50">
        <f t="shared" ref="AL87" si="886">SUM(AL84:AL86)</f>
        <v>522</v>
      </c>
      <c r="AM87" s="20">
        <f t="shared" ref="AM87" si="887">IF(AL87&gt;0,(AM84*AL84+AM85*AL85+AM86*AL86)/AL87,0)</f>
        <v>8.5342911877394637E-2</v>
      </c>
      <c r="AN87" s="52">
        <f>IF(K87&gt;0,(AN84*K84+AN85*K85+AN86*K86)/K87,0)</f>
        <v>0.2244363951509549</v>
      </c>
      <c r="AO87" s="136">
        <f>IF(L87&gt;0,(AO84*K84+AO85*K85+AO86*K86)/K87,0)</f>
        <v>0.22232081433703804</v>
      </c>
      <c r="AP87" s="57">
        <f t="shared" ref="AP87" si="888">SUM(AP84:AP86)</f>
        <v>107.1338721</v>
      </c>
      <c r="AQ87" s="137">
        <f t="shared" si="756"/>
        <v>106.1371276</v>
      </c>
      <c r="AR87" s="55"/>
      <c r="AS87" s="55">
        <f t="shared" ref="AS87" si="889">SUM(AS84:AS86)</f>
        <v>1009.36</v>
      </c>
      <c r="AT87" s="102"/>
      <c r="AU87" s="103" t="e">
        <f>AT86</f>
        <v>#REF!</v>
      </c>
      <c r="AV87" s="50">
        <f t="shared" ref="AV87" si="890">SUM(AV84:AV86)</f>
        <v>0</v>
      </c>
      <c r="AW87" s="58"/>
      <c r="AX87" s="57"/>
      <c r="AY87" s="57"/>
      <c r="AZ87" s="57"/>
      <c r="BA87" s="57"/>
    </row>
    <row r="88" spans="1:53" ht="13.5" thickBot="1" x14ac:dyDescent="0.25">
      <c r="A88" s="186">
        <v>22</v>
      </c>
      <c r="B88" s="22">
        <v>1</v>
      </c>
      <c r="C88" s="10" t="s">
        <v>48</v>
      </c>
      <c r="D88" s="11">
        <v>4331</v>
      </c>
      <c r="E88" s="11">
        <v>0</v>
      </c>
      <c r="F88" s="11">
        <v>5348</v>
      </c>
      <c r="G88" s="12">
        <v>1.2</v>
      </c>
      <c r="H88" s="12">
        <v>4.9000000000000004</v>
      </c>
      <c r="I88" s="11">
        <v>5238</v>
      </c>
      <c r="J88" s="121">
        <v>6.4</v>
      </c>
      <c r="K88" s="11">
        <v>15093</v>
      </c>
      <c r="L88" s="13">
        <v>5.8999999999999997E-2</v>
      </c>
      <c r="M88" s="23">
        <f>ROUND(K88*(1-L88),0)</f>
        <v>14203</v>
      </c>
      <c r="N88" s="14">
        <v>0.38400000000000001</v>
      </c>
      <c r="O88" s="24">
        <f t="shared" ref="O88:O90" si="891">M88*N88</f>
        <v>5453.9520000000002</v>
      </c>
      <c r="P88" s="13">
        <v>0.57799999999999996</v>
      </c>
      <c r="Q88" s="24">
        <f t="shared" ref="Q88:Q90" si="892">M88*P88</f>
        <v>8209.3339999999989</v>
      </c>
      <c r="R88" s="15">
        <v>3.7999999999999999E-2</v>
      </c>
      <c r="S88" s="143">
        <v>0.2671</v>
      </c>
      <c r="T88" s="24">
        <f t="shared" ref="T88:T90" si="893">M88*R88</f>
        <v>539.71399999999994</v>
      </c>
      <c r="U88" s="25">
        <v>0.26200000000000001</v>
      </c>
      <c r="V88" s="24">
        <f t="shared" ref="V88:V90" si="894">M88*U88</f>
        <v>3721.1860000000001</v>
      </c>
      <c r="W88" s="15">
        <v>0.46</v>
      </c>
      <c r="X88" s="24">
        <f t="shared" ref="X88:X90" si="895">M88*W88</f>
        <v>6533.38</v>
      </c>
      <c r="Y88" s="15">
        <v>0.48</v>
      </c>
      <c r="Z88" s="24">
        <f t="shared" ref="Z88:Z90" si="896">Y88*M88</f>
        <v>6817.44</v>
      </c>
      <c r="AA88" s="145">
        <v>2.5000000000000001E-3</v>
      </c>
      <c r="AB88" s="18">
        <f t="shared" ref="AB88" si="897">M88*AA88</f>
        <v>35.5075</v>
      </c>
      <c r="AC88" s="16">
        <v>2.6900000000000001E-3</v>
      </c>
      <c r="AD88" s="17">
        <f t="shared" ref="AD88:AD90" si="898">M88*AC88</f>
        <v>38.206070000000004</v>
      </c>
      <c r="AE88" s="26">
        <f>IF(M88&gt;0,(AG88+AP88)/M88,0)</f>
        <v>2.5796737309019225E-3</v>
      </c>
      <c r="AF88" s="16">
        <v>2.7999999999999998E-4</v>
      </c>
      <c r="AG88" s="23">
        <f t="shared" ref="AG88:AG90" si="899">AF88*M88</f>
        <v>3.9768399999999997</v>
      </c>
      <c r="AH88" s="114">
        <v>0.21029999999999999</v>
      </c>
      <c r="AI88" s="29">
        <f t="shared" ref="AI88:AI90" si="900">AL88*(1-AM88)*AH88</f>
        <v>31.193799000000002</v>
      </c>
      <c r="AJ88" s="27">
        <f t="shared" ref="AJ88:AJ90" si="901">IF(AND(AH88&gt;0,AF88&gt;0,AC88&gt;0),((AC88-AF88)*AH88)/((AH88-AF88)*AC88),0)</f>
        <v>0.8971052146210895</v>
      </c>
      <c r="AK88" s="59">
        <f t="shared" si="680"/>
        <v>0.89259413913229169</v>
      </c>
      <c r="AL88" s="11">
        <v>163</v>
      </c>
      <c r="AM88" s="13">
        <v>0.09</v>
      </c>
      <c r="AN88" s="14">
        <v>0.22020000000000001</v>
      </c>
      <c r="AO88" s="130">
        <v>0.21390000000000001</v>
      </c>
      <c r="AP88" s="29">
        <f>AL88*(1-AM88)*AN88</f>
        <v>32.662266000000002</v>
      </c>
      <c r="AQ88" s="131">
        <f t="shared" ref="AQ88" si="902">AL88*(1-AM88)*AO88</f>
        <v>31.727787000000003</v>
      </c>
      <c r="AR88" s="18">
        <v>1.6</v>
      </c>
      <c r="AS88" s="18">
        <v>1001.86</v>
      </c>
      <c r="AT88" s="98" t="e">
        <f>AT86+AL88-AS88</f>
        <v>#REF!</v>
      </c>
      <c r="AU88" s="99"/>
      <c r="AV88" s="11"/>
      <c r="AW88" s="30"/>
      <c r="AX88" s="19"/>
      <c r="AY88" s="19"/>
      <c r="AZ88" s="19"/>
      <c r="BA88" s="19"/>
    </row>
    <row r="89" spans="1:53" x14ac:dyDescent="0.2">
      <c r="A89" s="184"/>
      <c r="B89" s="32">
        <v>2</v>
      </c>
      <c r="C89" s="180" t="s">
        <v>63</v>
      </c>
      <c r="D89" s="33">
        <v>18839</v>
      </c>
      <c r="E89" s="33">
        <v>0</v>
      </c>
      <c r="F89" s="33">
        <v>16072</v>
      </c>
      <c r="G89" s="34">
        <v>0.7</v>
      </c>
      <c r="H89" s="34">
        <v>7.4</v>
      </c>
      <c r="I89" s="33">
        <v>15417</v>
      </c>
      <c r="J89" s="34">
        <v>4.8</v>
      </c>
      <c r="K89" s="33">
        <v>15837</v>
      </c>
      <c r="L89" s="35">
        <v>5.5E-2</v>
      </c>
      <c r="M89" s="36">
        <f>ROUND(K89*(1-L89),0)</f>
        <v>14966</v>
      </c>
      <c r="N89" s="37">
        <v>0.65800000000000003</v>
      </c>
      <c r="O89" s="24">
        <f t="shared" si="891"/>
        <v>9847.6280000000006</v>
      </c>
      <c r="P89" s="35">
        <v>0.26400000000000001</v>
      </c>
      <c r="Q89" s="24">
        <f t="shared" si="892"/>
        <v>3951.0240000000003</v>
      </c>
      <c r="R89" s="38">
        <v>7.8E-2</v>
      </c>
      <c r="S89" s="134">
        <v>0.2727</v>
      </c>
      <c r="T89" s="24">
        <f t="shared" si="893"/>
        <v>1167.348</v>
      </c>
      <c r="U89" s="27">
        <v>0.27500000000000002</v>
      </c>
      <c r="V89" s="24">
        <f t="shared" si="894"/>
        <v>4115.6500000000005</v>
      </c>
      <c r="W89" s="38">
        <v>0.47099999999999997</v>
      </c>
      <c r="X89" s="24">
        <f t="shared" si="895"/>
        <v>7048.9859999999999</v>
      </c>
      <c r="Y89" s="38">
        <v>0.5</v>
      </c>
      <c r="Z89" s="24">
        <f t="shared" si="896"/>
        <v>7483</v>
      </c>
      <c r="AA89" s="146">
        <v>2.5000000000000001E-3</v>
      </c>
      <c r="AB89" s="18">
        <f t="shared" si="765"/>
        <v>37.414999999999999</v>
      </c>
      <c r="AC89" s="39">
        <v>2.7200000000000002E-3</v>
      </c>
      <c r="AD89" s="17">
        <f t="shared" si="898"/>
        <v>40.707520000000002</v>
      </c>
      <c r="AE89" s="26">
        <f>IF(M89&gt;0,(AG89+AP89)/M89,0)</f>
        <v>2.5647034611786718E-3</v>
      </c>
      <c r="AF89" s="39">
        <v>2.9999999999999997E-4</v>
      </c>
      <c r="AG89" s="36">
        <f t="shared" si="899"/>
        <v>4.4897999999999998</v>
      </c>
      <c r="AH89" s="27">
        <v>0.20780000000000001</v>
      </c>
      <c r="AI89" s="40">
        <f t="shared" si="900"/>
        <v>32.988665600000004</v>
      </c>
      <c r="AJ89" s="27">
        <f t="shared" si="901"/>
        <v>0.8909922041105599</v>
      </c>
      <c r="AK89" s="28">
        <f t="shared" si="680"/>
        <v>0.88426994639198309</v>
      </c>
      <c r="AL89" s="33">
        <v>176</v>
      </c>
      <c r="AM89" s="35">
        <v>9.8000000000000004E-2</v>
      </c>
      <c r="AN89" s="37">
        <v>0.2135</v>
      </c>
      <c r="AO89" s="132">
        <v>0.2041</v>
      </c>
      <c r="AP89" s="40">
        <f>AL89*(1-AM89)*AN89</f>
        <v>33.893552</v>
      </c>
      <c r="AQ89" s="133">
        <f t="shared" si="725"/>
        <v>32.401283200000002</v>
      </c>
      <c r="AR89" s="41">
        <v>1.55</v>
      </c>
      <c r="AS89" s="41"/>
      <c r="AT89" s="117" t="e">
        <f>AT88+AL89-AS89</f>
        <v>#REF!</v>
      </c>
      <c r="AU89" s="101"/>
      <c r="AV89" s="42"/>
      <c r="AW89" s="43"/>
      <c r="AX89" s="44"/>
      <c r="AY89" s="44"/>
      <c r="AZ89" s="44"/>
      <c r="BA89" s="44"/>
    </row>
    <row r="90" spans="1:53" x14ac:dyDescent="0.2">
      <c r="A90" s="184"/>
      <c r="B90" s="32">
        <v>3</v>
      </c>
      <c r="C90" s="10" t="s">
        <v>52</v>
      </c>
      <c r="D90" s="42">
        <v>15000</v>
      </c>
      <c r="E90" s="42">
        <v>1</v>
      </c>
      <c r="F90" s="42">
        <v>18130</v>
      </c>
      <c r="G90" s="36">
        <v>1.4</v>
      </c>
      <c r="H90" s="36">
        <v>8.4</v>
      </c>
      <c r="I90" s="42">
        <v>17631</v>
      </c>
      <c r="J90" s="123">
        <v>4.5</v>
      </c>
      <c r="K90" s="42">
        <v>16371</v>
      </c>
      <c r="L90" s="38">
        <v>5.8000000000000003E-2</v>
      </c>
      <c r="M90" s="36">
        <f>ROUND(K90*(1-L90),0)</f>
        <v>15421</v>
      </c>
      <c r="N90" s="27">
        <v>0.61499999999999999</v>
      </c>
      <c r="O90" s="24">
        <f t="shared" si="891"/>
        <v>9483.9149999999991</v>
      </c>
      <c r="P90" s="38">
        <v>0.374</v>
      </c>
      <c r="Q90" s="24">
        <f t="shared" si="892"/>
        <v>5767.4539999999997</v>
      </c>
      <c r="R90" s="38">
        <v>1.0999999999999999E-2</v>
      </c>
      <c r="S90" s="134">
        <v>0.23799999999999999</v>
      </c>
      <c r="T90" s="24">
        <f t="shared" si="893"/>
        <v>169.631</v>
      </c>
      <c r="U90" s="27">
        <v>0.222</v>
      </c>
      <c r="V90" s="24">
        <f t="shared" si="894"/>
        <v>3423.462</v>
      </c>
      <c r="W90" s="38">
        <v>0.5</v>
      </c>
      <c r="X90" s="24">
        <f t="shared" si="895"/>
        <v>7710.5</v>
      </c>
      <c r="Y90" s="38">
        <v>0.43</v>
      </c>
      <c r="Z90" s="24">
        <f t="shared" si="896"/>
        <v>6631.03</v>
      </c>
      <c r="AA90" s="147">
        <v>2.4599999999999999E-3</v>
      </c>
      <c r="AB90" s="148">
        <f t="shared" si="765"/>
        <v>37.935659999999999</v>
      </c>
      <c r="AC90" s="46">
        <v>2.47E-3</v>
      </c>
      <c r="AD90" s="17">
        <f t="shared" si="898"/>
        <v>38.089869999999998</v>
      </c>
      <c r="AE90" s="26">
        <f>IF(M90&gt;0,(AG90+AP90)/M90,0)</f>
        <v>2.4929795992477792E-3</v>
      </c>
      <c r="AF90" s="46">
        <v>2.5999999999999998E-4</v>
      </c>
      <c r="AG90" s="36">
        <f t="shared" si="899"/>
        <v>4.0094599999999998</v>
      </c>
      <c r="AH90" s="27">
        <v>0.21679999999999999</v>
      </c>
      <c r="AI90" s="40">
        <f t="shared" si="900"/>
        <v>33.597929600000001</v>
      </c>
      <c r="AJ90" s="27">
        <f t="shared" si="901"/>
        <v>0.89581115437527059</v>
      </c>
      <c r="AK90" s="28">
        <f t="shared" si="680"/>
        <v>0.89675643886417822</v>
      </c>
      <c r="AL90" s="42">
        <v>172</v>
      </c>
      <c r="AM90" s="38">
        <v>9.9000000000000005E-2</v>
      </c>
      <c r="AN90" s="27">
        <v>0.22220000000000001</v>
      </c>
      <c r="AO90" s="134">
        <v>0.2064</v>
      </c>
      <c r="AP90" s="40">
        <f>AL90*(1-AM90)*AN90</f>
        <v>34.434778400000006</v>
      </c>
      <c r="AQ90" s="135">
        <f t="shared" si="725"/>
        <v>31.986220800000002</v>
      </c>
      <c r="AR90" s="17">
        <v>1.55</v>
      </c>
      <c r="AS90" s="17"/>
      <c r="AT90" s="117" t="e">
        <f>AT89+AL90-AS90</f>
        <v>#REF!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3">SUM(D88:D90)</f>
        <v>38170</v>
      </c>
      <c r="E91" s="50"/>
      <c r="F91" s="50">
        <f t="shared" ref="F91" si="904">SUM(F88:F90)</f>
        <v>39550</v>
      </c>
      <c r="G91" s="51"/>
      <c r="H91" s="51"/>
      <c r="I91" s="50">
        <f t="shared" ref="I91:K91" si="905">SUM(I88:I90)</f>
        <v>38286</v>
      </c>
      <c r="J91" s="51"/>
      <c r="K91" s="50">
        <f t="shared" si="905"/>
        <v>47301</v>
      </c>
      <c r="L91" s="20">
        <f t="shared" ref="L91" si="906">IF(K91&gt;0,(K88*L88+K89*L89+K90*L90)/K91,0)</f>
        <v>5.731464451068688E-2</v>
      </c>
      <c r="M91" s="51">
        <f t="shared" ref="M91" si="907">M88+M89+M90</f>
        <v>44590</v>
      </c>
      <c r="N91" s="52">
        <f t="shared" ref="N91" si="908">IF(M91&gt;0,O91/M91,0)</f>
        <v>0.55585321821036116</v>
      </c>
      <c r="O91" s="53">
        <f t="shared" ref="O91" si="909">O88+O89+O90</f>
        <v>24785.495000000003</v>
      </c>
      <c r="P91" s="20">
        <f t="shared" ref="P91" si="910">IF(M91&gt;0,Q91/M91,0)</f>
        <v>0.40205902668759808</v>
      </c>
      <c r="Q91" s="53">
        <f t="shared" ref="Q91" si="911">Q88+Q89+Q90</f>
        <v>17927.811999999998</v>
      </c>
      <c r="R91" s="20">
        <f t="shared" ref="R91" si="912">IF(M91&gt;0,T91/M91,0)</f>
        <v>4.2087755102040818E-2</v>
      </c>
      <c r="S91" s="136"/>
      <c r="T91" s="53">
        <f t="shared" ref="T91" si="913">T88+T89+T90</f>
        <v>1876.693</v>
      </c>
      <c r="U91" s="20">
        <f t="shared" ref="U91" si="914">IF(M91&gt;0,V91/M91,0)</f>
        <v>0.25252967032967033</v>
      </c>
      <c r="V91" s="53">
        <f t="shared" ref="V91" si="915">V88+V89+V90</f>
        <v>11260.298000000001</v>
      </c>
      <c r="W91" s="20">
        <f t="shared" ref="W91" si="916">IF(M91&gt;0,X91/M91,0)</f>
        <v>0.47752558869701733</v>
      </c>
      <c r="X91" s="53">
        <f t="shared" ref="X91" si="917">X88+X89+X90</f>
        <v>21292.866000000002</v>
      </c>
      <c r="Y91" s="20">
        <f t="shared" ref="Y91" si="918">IF(M91&gt;0,Z91/M91,0)</f>
        <v>0.4694207221350078</v>
      </c>
      <c r="Z91" s="53">
        <f t="shared" ref="Z91" si="919">Z88+Z89+Z90</f>
        <v>20931.469999999998</v>
      </c>
      <c r="AA91" s="152">
        <f t="shared" ref="AA91" si="920">IF(M91&gt;0,AB91/M91,0)</f>
        <v>2.4861664050235478E-3</v>
      </c>
      <c r="AB91" s="55">
        <f t="shared" ref="AB91" si="921">SUM(AB88:AB90)</f>
        <v>110.85816</v>
      </c>
      <c r="AC91" s="54">
        <f t="shared" ref="AC91" si="922">IF(M91&gt;0,AD91/M91,0)</f>
        <v>2.6239843014128727E-3</v>
      </c>
      <c r="AD91" s="55">
        <f t="shared" ref="AD91" si="923">SUM(AD88:AD90)</f>
        <v>117.00345999999999</v>
      </c>
      <c r="AE91" s="54">
        <f t="shared" ref="AE91" si="924">IF(M91&gt;0,(AE88*M88+AE89*M89+AE90*M90)/M91,0)</f>
        <v>2.544666884951783E-3</v>
      </c>
      <c r="AF91" s="54">
        <f t="shared" ref="AF91" si="925">IF(K91&gt;0,(K88*AF88+K89*AF89+K90*AF90)/K91,0)</f>
        <v>2.7977421196169212E-4</v>
      </c>
      <c r="AG91" s="51">
        <f t="shared" ref="AG91" si="926">SUM(AG88:AG90)</f>
        <v>12.476099999999999</v>
      </c>
      <c r="AH91" s="52">
        <f t="shared" ref="AH91" si="927">IF(K91&gt;0,(K88*AH88+K89*AH89+K90*AH90)/K91,0)</f>
        <v>0.21171263398236825</v>
      </c>
      <c r="AI91" s="57">
        <f t="shared" ref="AI91" si="928">SUM(AI88:AI90)</f>
        <v>97.780394200000003</v>
      </c>
      <c r="AJ91" s="52">
        <f t="shared" ref="AJ91" si="929">IF(AND(AD91&gt;0),((AD88*AJ88+AD89*AJ89+AD90*AJ90)/AD91),0)</f>
        <v>0.89455711831562124</v>
      </c>
      <c r="AK91" s="56">
        <f t="shared" si="680"/>
        <v>0.89119501766789821</v>
      </c>
      <c r="AL91" s="50">
        <f t="shared" ref="AL91" si="930">SUM(AL88:AL90)</f>
        <v>511</v>
      </c>
      <c r="AM91" s="20">
        <f t="shared" ref="AM91" si="931">IF(AL91&gt;0,(AM88*AL88+AM89*AL89+AM90*AL90)/AL91,0)</f>
        <v>9.5784735812133065E-2</v>
      </c>
      <c r="AN91" s="52">
        <f>IF(K91&gt;0,(AN88*K88+AN89*K89+AN90*K90)/K91,0)</f>
        <v>0.21864895668167689</v>
      </c>
      <c r="AO91" s="136">
        <f>IF(L91&gt;0,(AO88*K88+AO89*K89+AO90*K90)/K91,0)</f>
        <v>0.2080230608232384</v>
      </c>
      <c r="AP91" s="57">
        <f t="shared" ref="AP91" si="932">SUM(AP88:AP90)</f>
        <v>100.99059640000002</v>
      </c>
      <c r="AQ91" s="137">
        <f t="shared" si="756"/>
        <v>96.115290999999999</v>
      </c>
      <c r="AR91" s="55"/>
      <c r="AS91" s="55">
        <f t="shared" ref="AS91" si="933">SUM(AS88:AS90)</f>
        <v>1001.86</v>
      </c>
      <c r="AT91" s="102"/>
      <c r="AU91" s="103" t="e">
        <f>AT90</f>
        <v>#REF!</v>
      </c>
      <c r="AV91" s="50">
        <f t="shared" ref="AV91" si="934">SUM(AV88:AV90)</f>
        <v>0</v>
      </c>
      <c r="AW91" s="58"/>
      <c r="AX91" s="57"/>
      <c r="AY91" s="57"/>
      <c r="AZ91" s="57"/>
      <c r="BA91" s="57"/>
    </row>
    <row r="92" spans="1:53" ht="13.5" thickBot="1" x14ac:dyDescent="0.25">
      <c r="A92" s="186">
        <v>23</v>
      </c>
      <c r="B92" s="22">
        <v>1</v>
      </c>
      <c r="C92" s="10" t="s">
        <v>49</v>
      </c>
      <c r="D92" s="11">
        <v>4648</v>
      </c>
      <c r="E92" s="11">
        <v>0</v>
      </c>
      <c r="F92" s="11">
        <v>13395</v>
      </c>
      <c r="G92" s="12">
        <v>1</v>
      </c>
      <c r="H92" s="12">
        <v>7.7</v>
      </c>
      <c r="I92" s="11">
        <v>13275</v>
      </c>
      <c r="J92" s="12">
        <v>5.6</v>
      </c>
      <c r="K92" s="11">
        <v>15301</v>
      </c>
      <c r="L92" s="13">
        <v>5.0999999999999997E-2</v>
      </c>
      <c r="M92" s="23">
        <f>ROUND(K92*(1-L92),0)</f>
        <v>14521</v>
      </c>
      <c r="N92" s="14">
        <v>0.60599999999999998</v>
      </c>
      <c r="O92" s="24">
        <f t="shared" ref="O92:O94" si="935">M92*N92</f>
        <v>8799.7260000000006</v>
      </c>
      <c r="P92" s="13">
        <v>0.33</v>
      </c>
      <c r="Q92" s="24">
        <f t="shared" ref="Q92:Q94" si="936">M92*P92</f>
        <v>4791.93</v>
      </c>
      <c r="R92" s="15">
        <v>6.4000000000000001E-2</v>
      </c>
      <c r="S92" s="143">
        <v>0.217</v>
      </c>
      <c r="T92" s="24">
        <f t="shared" ref="T92:T94" si="937">M92*R92</f>
        <v>929.34400000000005</v>
      </c>
      <c r="U92" s="25">
        <v>0.2</v>
      </c>
      <c r="V92" s="24">
        <f t="shared" ref="V92:V94" si="938">M92*U92</f>
        <v>2904.2000000000003</v>
      </c>
      <c r="W92" s="15">
        <v>0.53900000000000003</v>
      </c>
      <c r="X92" s="24">
        <f t="shared" ref="X92:X94" si="939">M92*W92</f>
        <v>7826.8190000000004</v>
      </c>
      <c r="Y92" s="15">
        <v>0.42</v>
      </c>
      <c r="Z92" s="24">
        <f t="shared" ref="Z92:Z94" si="940">Y92*M92</f>
        <v>6098.82</v>
      </c>
      <c r="AA92" s="145">
        <v>2.3600000000000001E-3</v>
      </c>
      <c r="AB92" s="18">
        <f t="shared" ref="AB92" si="941">M92*AA92</f>
        <v>34.269559999999998</v>
      </c>
      <c r="AC92" s="16">
        <v>2.3700000000000001E-3</v>
      </c>
      <c r="AD92" s="17">
        <f t="shared" ref="AD92:AD94" si="942">M92*AC92</f>
        <v>34.414770000000004</v>
      </c>
      <c r="AE92" s="26">
        <f>IF(M92&gt;0,(AG92+AP92)/M92,0)</f>
        <v>2.6342614145031334E-3</v>
      </c>
      <c r="AF92" s="16">
        <v>2.5000000000000001E-4</v>
      </c>
      <c r="AG92" s="23">
        <f t="shared" ref="AG92:AG94" si="943">AF92*M92</f>
        <v>3.6302500000000002</v>
      </c>
      <c r="AH92" s="114">
        <v>0.2157</v>
      </c>
      <c r="AI92" s="29">
        <f t="shared" ref="AI92:AI94" si="944">AL92*(1-AM92)*AH92</f>
        <v>33.368790000000004</v>
      </c>
      <c r="AJ92" s="27">
        <f t="shared" ref="AJ92:AJ94" si="945">IF(AND(AH92&gt;0,AF92&gt;0,AC92&gt;0),((AC92-AF92)*AH92)/((AH92-AF92)*AC92),0)</f>
        <v>0.89555272890711535</v>
      </c>
      <c r="AK92" s="59">
        <f t="shared" si="680"/>
        <v>0.90610892447372393</v>
      </c>
      <c r="AL92" s="11">
        <v>170</v>
      </c>
      <c r="AM92" s="13">
        <v>0.09</v>
      </c>
      <c r="AN92" s="14">
        <v>0.2238</v>
      </c>
      <c r="AO92" s="130">
        <v>0.21240000000000001</v>
      </c>
      <c r="AP92" s="29">
        <f>AL92*(1-AM92)*AN92</f>
        <v>34.621860000000005</v>
      </c>
      <c r="AQ92" s="131">
        <f t="shared" ref="AQ92" si="946">AL92*(1-AM92)*AO92</f>
        <v>32.858280000000008</v>
      </c>
      <c r="AR92" s="18">
        <v>1.6</v>
      </c>
      <c r="AS92" s="18">
        <v>1011.46</v>
      </c>
      <c r="AT92" s="98" t="e">
        <f>AT90+AL92-AS92</f>
        <v>#REF!</v>
      </c>
      <c r="AU92" s="99"/>
      <c r="AV92" s="11"/>
      <c r="AW92" s="30"/>
      <c r="AX92" s="19"/>
      <c r="AY92" s="19"/>
      <c r="AZ92" s="19"/>
      <c r="BA92" s="19"/>
    </row>
    <row r="93" spans="1:53" x14ac:dyDescent="0.2">
      <c r="A93" s="184"/>
      <c r="B93" s="32">
        <v>2</v>
      </c>
      <c r="C93" s="10" t="s">
        <v>50</v>
      </c>
      <c r="D93" s="33">
        <v>22552</v>
      </c>
      <c r="E93" s="33">
        <v>1</v>
      </c>
      <c r="F93" s="33">
        <v>11837</v>
      </c>
      <c r="G93" s="34">
        <v>0.6</v>
      </c>
      <c r="H93" s="34">
        <v>8.4</v>
      </c>
      <c r="I93" s="33">
        <v>11922</v>
      </c>
      <c r="J93" s="34">
        <v>6.3</v>
      </c>
      <c r="K93" s="33">
        <v>15731</v>
      </c>
      <c r="L93" s="35">
        <v>5.2999999999999999E-2</v>
      </c>
      <c r="M93" s="36">
        <f>ROUND(K93*(1-L93),0)</f>
        <v>14897</v>
      </c>
      <c r="N93" s="37">
        <v>0.67800000000000005</v>
      </c>
      <c r="O93" s="24">
        <f t="shared" si="935"/>
        <v>10100.166000000001</v>
      </c>
      <c r="P93" s="35">
        <v>0.26300000000000001</v>
      </c>
      <c r="Q93" s="24">
        <f t="shared" si="936"/>
        <v>3917.9110000000001</v>
      </c>
      <c r="R93" s="38">
        <v>5.8999999999999997E-2</v>
      </c>
      <c r="S93" s="134">
        <v>0.2213</v>
      </c>
      <c r="T93" s="24">
        <f t="shared" si="937"/>
        <v>878.923</v>
      </c>
      <c r="U93" s="27">
        <v>0.20499999999999999</v>
      </c>
      <c r="V93" s="24">
        <f t="shared" si="938"/>
        <v>3053.8849999999998</v>
      </c>
      <c r="W93" s="38">
        <v>0.51100000000000001</v>
      </c>
      <c r="X93" s="24">
        <f t="shared" si="939"/>
        <v>7612.3670000000002</v>
      </c>
      <c r="Y93" s="38">
        <v>0.42</v>
      </c>
      <c r="Z93" s="24">
        <f t="shared" si="940"/>
        <v>6256.74</v>
      </c>
      <c r="AA93" s="146"/>
      <c r="AB93" s="18">
        <f t="shared" si="765"/>
        <v>0</v>
      </c>
      <c r="AC93" s="39">
        <v>2.3700000000000001E-3</v>
      </c>
      <c r="AD93" s="17">
        <f t="shared" si="942"/>
        <v>35.305890000000005</v>
      </c>
      <c r="AE93" s="26">
        <f>IF(M93&gt;0,(AG93+AP93)/M93,0)</f>
        <v>2.6130821776196552E-3</v>
      </c>
      <c r="AF93" s="39">
        <v>2.5000000000000001E-4</v>
      </c>
      <c r="AG93" s="36">
        <f t="shared" si="943"/>
        <v>3.7242500000000001</v>
      </c>
      <c r="AH93" s="27">
        <v>0.21329999999999999</v>
      </c>
      <c r="AI93" s="40">
        <f t="shared" si="944"/>
        <v>32.875502400000002</v>
      </c>
      <c r="AJ93" s="27">
        <f t="shared" si="945"/>
        <v>0.89556442149730109</v>
      </c>
      <c r="AK93" s="28">
        <f t="shared" si="680"/>
        <v>0.90531847532787324</v>
      </c>
      <c r="AL93" s="33">
        <v>169</v>
      </c>
      <c r="AM93" s="35">
        <v>8.7999999999999995E-2</v>
      </c>
      <c r="AN93" s="37">
        <v>0.22839999999999999</v>
      </c>
      <c r="AO93" s="132">
        <v>0.2215</v>
      </c>
      <c r="AP93" s="40">
        <f>AL93*(1-AM93)*AN93</f>
        <v>35.202835200000003</v>
      </c>
      <c r="AQ93" s="133">
        <f t="shared" si="725"/>
        <v>34.139352000000002</v>
      </c>
      <c r="AR93" s="41">
        <v>1.6</v>
      </c>
      <c r="AS93" s="41"/>
      <c r="AT93" s="117" t="e">
        <f>AT92+AL93-AS93</f>
        <v>#REF!</v>
      </c>
      <c r="AU93" s="101"/>
      <c r="AV93" s="42"/>
      <c r="AW93" s="43"/>
      <c r="AX93" s="44"/>
      <c r="AY93" s="44"/>
      <c r="AZ93" s="44"/>
      <c r="BA93" s="44"/>
    </row>
    <row r="94" spans="1:53" x14ac:dyDescent="0.2">
      <c r="A94" s="184"/>
      <c r="B94" s="32">
        <v>3</v>
      </c>
      <c r="C94" s="10" t="s">
        <v>52</v>
      </c>
      <c r="D94" s="42">
        <v>15800</v>
      </c>
      <c r="E94" s="42">
        <v>1</v>
      </c>
      <c r="F94" s="42">
        <v>19354</v>
      </c>
      <c r="G94" s="36">
        <v>0.7</v>
      </c>
      <c r="H94" s="36">
        <v>5.0999999999999996</v>
      </c>
      <c r="I94" s="42">
        <v>18250</v>
      </c>
      <c r="J94" s="36">
        <v>5.3</v>
      </c>
      <c r="K94" s="42">
        <v>16254</v>
      </c>
      <c r="L94" s="38">
        <v>5.3999999999999999E-2</v>
      </c>
      <c r="M94" s="36">
        <f>ROUND(K94*(1-L94),0)</f>
        <v>15376</v>
      </c>
      <c r="N94" s="27">
        <v>0.80200000000000005</v>
      </c>
      <c r="O94" s="24">
        <f t="shared" si="935"/>
        <v>12331.552000000001</v>
      </c>
      <c r="P94" s="38">
        <v>0.14299999999999999</v>
      </c>
      <c r="Q94" s="24">
        <f t="shared" si="936"/>
        <v>2198.768</v>
      </c>
      <c r="R94" s="38">
        <v>5.5E-2</v>
      </c>
      <c r="S94" s="134">
        <v>0.21460000000000001</v>
      </c>
      <c r="T94" s="24">
        <f t="shared" si="937"/>
        <v>845.68</v>
      </c>
      <c r="U94" s="27">
        <v>0.223</v>
      </c>
      <c r="V94" s="24">
        <f t="shared" si="938"/>
        <v>3428.848</v>
      </c>
      <c r="W94" s="38">
        <v>0.49199999999999999</v>
      </c>
      <c r="X94" s="24">
        <f t="shared" si="939"/>
        <v>7564.9920000000002</v>
      </c>
      <c r="Y94" s="38">
        <v>0.42</v>
      </c>
      <c r="Z94" s="24">
        <f t="shared" si="940"/>
        <v>6457.92</v>
      </c>
      <c r="AA94" s="147"/>
      <c r="AB94" s="148">
        <f t="shared" si="765"/>
        <v>0</v>
      </c>
      <c r="AC94" s="46">
        <v>2.3400000000000001E-3</v>
      </c>
      <c r="AD94" s="17">
        <f t="shared" si="942"/>
        <v>35.979840000000003</v>
      </c>
      <c r="AE94" s="26">
        <f>IF(M94&gt;0,(AG94+AP94)/M94,0)</f>
        <v>2.5000000000000001E-4</v>
      </c>
      <c r="AF94" s="46">
        <v>2.5000000000000001E-4</v>
      </c>
      <c r="AG94" s="36">
        <f t="shared" si="943"/>
        <v>3.8439999999999999</v>
      </c>
      <c r="AH94" s="27">
        <v>0.21190000000000001</v>
      </c>
      <c r="AI94" s="40">
        <f t="shared" si="944"/>
        <v>30.0152112</v>
      </c>
      <c r="AJ94" s="27">
        <f t="shared" si="945"/>
        <v>0.89421739244559928</v>
      </c>
      <c r="AK94" s="28">
        <f t="shared" si="680"/>
        <v>0</v>
      </c>
      <c r="AL94" s="42">
        <v>156</v>
      </c>
      <c r="AM94" s="38">
        <v>9.1999999999999998E-2</v>
      </c>
      <c r="AN94" s="27"/>
      <c r="AO94" s="134"/>
      <c r="AP94" s="40">
        <f>AL94*(1-AM94)*AN94</f>
        <v>0</v>
      </c>
      <c r="AQ94" s="135">
        <f t="shared" si="725"/>
        <v>0</v>
      </c>
      <c r="AR94" s="17">
        <v>1.55</v>
      </c>
      <c r="AS94" s="17"/>
      <c r="AT94" s="117" t="e">
        <f>AT93+AL94-AS94</f>
        <v>#REF!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47">SUM(D92:D94)</f>
        <v>43000</v>
      </c>
      <c r="E95" s="50"/>
      <c r="F95" s="50">
        <f t="shared" ref="F95" si="948">SUM(F92:F94)</f>
        <v>44586</v>
      </c>
      <c r="G95" s="51"/>
      <c r="H95" s="51"/>
      <c r="I95" s="50">
        <f t="shared" ref="I95:K95" si="949">SUM(I92:I94)</f>
        <v>43447</v>
      </c>
      <c r="J95" s="51"/>
      <c r="K95" s="50">
        <f t="shared" si="949"/>
        <v>47286</v>
      </c>
      <c r="L95" s="20">
        <f t="shared" ref="L95" si="950">IF(K95&gt;0,(K92*L92+K93*L93+K94*L94)/K95,0)</f>
        <v>5.2696569809245863E-2</v>
      </c>
      <c r="M95" s="51">
        <f t="shared" ref="M95" si="951">M92+M93+M94</f>
        <v>44794</v>
      </c>
      <c r="N95" s="52">
        <f t="shared" ref="N95" si="952">IF(M95&gt;0,O95/M95,0)</f>
        <v>0.69722382461936872</v>
      </c>
      <c r="O95" s="53">
        <f t="shared" ref="O95" si="953">O92+O93+O94</f>
        <v>31231.444000000003</v>
      </c>
      <c r="P95" s="20">
        <f t="shared" ref="P95" si="954">IF(M95&gt;0,Q95/M95,0)</f>
        <v>0.24352835201143011</v>
      </c>
      <c r="Q95" s="53">
        <f t="shared" ref="Q95" si="955">Q92+Q93+Q94</f>
        <v>10908.609</v>
      </c>
      <c r="R95" s="20">
        <f t="shared" ref="R95" si="956">IF(M95&gt;0,T95/M95,0)</f>
        <v>5.9247823369201237E-2</v>
      </c>
      <c r="S95" s="136"/>
      <c r="T95" s="53">
        <f t="shared" ref="T95" si="957">T92+T93+T94</f>
        <v>2653.9470000000001</v>
      </c>
      <c r="U95" s="20">
        <f t="shared" ref="U95" si="958">IF(M95&gt;0,V95/M95,0)</f>
        <v>0.20955782024378267</v>
      </c>
      <c r="V95" s="53">
        <f t="shared" ref="V95" si="959">V92+V93+V94</f>
        <v>9386.9330000000009</v>
      </c>
      <c r="W95" s="20">
        <f t="shared" ref="W95" si="960">IF(M95&gt;0,X95/M95,0)</f>
        <v>0.51355489574496582</v>
      </c>
      <c r="X95" s="53">
        <f t="shared" ref="X95" si="961">X92+X93+X94</f>
        <v>23004.178</v>
      </c>
      <c r="Y95" s="20">
        <f t="shared" ref="Y95" si="962">IF(M95&gt;0,Z95/M95,0)</f>
        <v>0.42</v>
      </c>
      <c r="Z95" s="53">
        <f t="shared" ref="Z95" si="963">Z92+Z93+Z94</f>
        <v>18813.48</v>
      </c>
      <c r="AA95" s="152">
        <f t="shared" ref="AA95" si="964">IF(M95&gt;0,AB95/M95,0)</f>
        <v>7.6504799749966515E-4</v>
      </c>
      <c r="AB95" s="55">
        <f t="shared" ref="AB95" si="965">SUM(AB92:AB94)</f>
        <v>34.269559999999998</v>
      </c>
      <c r="AC95" s="54">
        <f t="shared" ref="AC95" si="966">IF(M95&gt;0,AD95/M95,0)</f>
        <v>2.3597021922578919E-3</v>
      </c>
      <c r="AD95" s="55">
        <f t="shared" ref="AD95" si="967">SUM(AD92:AD94)</f>
        <v>105.70050000000001</v>
      </c>
      <c r="AE95" s="54">
        <f t="shared" ref="AE95" si="968">IF(M95&gt;0,(AE92*M92+AE93*M93+AE94*M94)/M95,0)</f>
        <v>1.8087957137116579E-3</v>
      </c>
      <c r="AF95" s="54">
        <f t="shared" ref="AF95" si="969">IF(K95&gt;0,(K92*AF92+K93*AF93+K94*AF94)/K95,0)</f>
        <v>2.5000000000000001E-4</v>
      </c>
      <c r="AG95" s="51">
        <f t="shared" ref="AG95" si="970">SUM(AG92:AG94)</f>
        <v>11.198499999999999</v>
      </c>
      <c r="AH95" s="52">
        <f t="shared" ref="AH95" si="971">IF(K95&gt;0,(K92*AH92+K93*AH93+K94*AH94)/K95,0)</f>
        <v>0.21359536860804465</v>
      </c>
      <c r="AI95" s="57">
        <f t="shared" ref="AI95" si="972">SUM(AI92:AI94)</f>
        <v>96.259503600000002</v>
      </c>
      <c r="AJ95" s="52">
        <f t="shared" ref="AJ95" si="973">IF(AND(AD95&gt;0),((AD92*AJ92+AD93*AJ93+AD94*AJ94)/AD95),0)</f>
        <v>0.89510209362224347</v>
      </c>
      <c r="AK95" s="56">
        <f t="shared" si="680"/>
        <v>0.86324072201591517</v>
      </c>
      <c r="AL95" s="50">
        <f t="shared" ref="AL95" si="974">SUM(AL92:AL94)</f>
        <v>495</v>
      </c>
      <c r="AM95" s="20">
        <f t="shared" ref="AM95" si="975">IF(AL95&gt;0,(AM92*AL92+AM93*AL93+AM94*AL94)/AL95,0)</f>
        <v>8.9947474747474748E-2</v>
      </c>
      <c r="AN95" s="52">
        <f>IF(K95&gt;0,(AN92*K92+AN93*K93+AN94*K94)/K95,0)</f>
        <v>0.14840172989891301</v>
      </c>
      <c r="AO95" s="136">
        <f>IF(L95&gt;0,(AO92*K92+AO93*K93+AO94*K94)/K95,0)</f>
        <v>0.1424173941547181</v>
      </c>
      <c r="AP95" s="57">
        <f t="shared" ref="AP95" si="976">SUM(AP92:AP94)</f>
        <v>69.824695200000008</v>
      </c>
      <c r="AQ95" s="137">
        <f t="shared" si="756"/>
        <v>66.99763200000001</v>
      </c>
      <c r="AR95" s="55"/>
      <c r="AS95" s="55">
        <f t="shared" ref="AS95" si="977">SUM(AS92:AS94)</f>
        <v>1011.46</v>
      </c>
      <c r="AT95" s="102"/>
      <c r="AU95" s="103" t="e">
        <f>AT94</f>
        <v>#REF!</v>
      </c>
      <c r="AV95" s="50">
        <f t="shared" ref="AV95" si="978">SUM(AV92:AV94)</f>
        <v>0</v>
      </c>
      <c r="AW95" s="58"/>
      <c r="AX95" s="57"/>
      <c r="AY95" s="57"/>
      <c r="AZ95" s="57"/>
      <c r="BA95" s="57"/>
    </row>
    <row r="96" spans="1:53" ht="13.5" thickBot="1" x14ac:dyDescent="0.25">
      <c r="A96" s="186">
        <v>24</v>
      </c>
      <c r="B96" s="22">
        <v>1</v>
      </c>
      <c r="C96" s="10" t="s">
        <v>49</v>
      </c>
      <c r="D96" s="11">
        <v>4857</v>
      </c>
      <c r="E96" s="11">
        <v>0</v>
      </c>
      <c r="F96" s="11">
        <v>16145</v>
      </c>
      <c r="G96" s="12">
        <v>1.8</v>
      </c>
      <c r="H96" s="12">
        <v>9.3000000000000007</v>
      </c>
      <c r="I96" s="11">
        <v>16251</v>
      </c>
      <c r="J96" s="12">
        <v>5.4</v>
      </c>
      <c r="K96" s="11">
        <v>15973</v>
      </c>
      <c r="L96" s="13">
        <v>5.7000000000000002E-2</v>
      </c>
      <c r="M96" s="23">
        <f>ROUND(K96*(1-L96),0)</f>
        <v>15063</v>
      </c>
      <c r="N96" s="14">
        <v>0.63500000000000001</v>
      </c>
      <c r="O96" s="24">
        <f t="shared" ref="O96:O98" si="979">M96*N96</f>
        <v>9565.005000000001</v>
      </c>
      <c r="P96" s="13">
        <v>0.33400000000000002</v>
      </c>
      <c r="Q96" s="24">
        <f t="shared" ref="Q96:Q98" si="980">M96*P96</f>
        <v>5031.0420000000004</v>
      </c>
      <c r="R96" s="15">
        <v>3.1E-2</v>
      </c>
      <c r="S96" s="143">
        <v>0.2321</v>
      </c>
      <c r="T96" s="24">
        <f t="shared" ref="T96:T98" si="981">M96*R96</f>
        <v>466.95299999999997</v>
      </c>
      <c r="U96" s="25">
        <v>0.22800000000000001</v>
      </c>
      <c r="V96" s="24">
        <f t="shared" ref="V96:V98" si="982">M96*U96</f>
        <v>3434.364</v>
      </c>
      <c r="W96" s="15">
        <v>0.503</v>
      </c>
      <c r="X96" s="24">
        <f t="shared" ref="X96:X98" si="983">M96*W96</f>
        <v>7576.6890000000003</v>
      </c>
      <c r="Y96" s="15">
        <v>0.41</v>
      </c>
      <c r="Z96" s="24">
        <f t="shared" ref="Z96:Z98" si="984">Y96*M96</f>
        <v>6175.83</v>
      </c>
      <c r="AA96" s="145">
        <v>2.2699999999999999E-3</v>
      </c>
      <c r="AB96" s="18">
        <f t="shared" ref="AB96:AB110" si="985">M96*AA96</f>
        <v>34.193010000000001</v>
      </c>
      <c r="AC96" s="16">
        <v>2.3E-3</v>
      </c>
      <c r="AD96" s="17">
        <f t="shared" ref="AD96:AD98" si="986">M96*AC96</f>
        <v>34.6449</v>
      </c>
      <c r="AE96" s="26">
        <f>IF(M96&gt;0,(AG96+AP96)/M96,0)</f>
        <v>2.448384319192724E-3</v>
      </c>
      <c r="AF96" s="16">
        <v>2.5000000000000001E-4</v>
      </c>
      <c r="AG96" s="23">
        <f t="shared" ref="AG96:AG98" si="987">AF96*M96</f>
        <v>3.7657500000000002</v>
      </c>
      <c r="AH96" s="114">
        <v>0.215</v>
      </c>
      <c r="AI96" s="29">
        <f t="shared" ref="AI96:AI98" si="988">AL96*(1-AM96)*AH96</f>
        <v>32.673549999999999</v>
      </c>
      <c r="AJ96" s="27">
        <f t="shared" ref="AJ96:AJ98" si="989">IF(AND(AH96&gt;0,AF96&gt;0,AC96&gt;0),((AC96-AF96)*AH96)/((AH96-AF96)*AC96),0)</f>
        <v>0.89234195475021505</v>
      </c>
      <c r="AK96" s="59">
        <f t="shared" si="680"/>
        <v>0.89892319559225919</v>
      </c>
      <c r="AL96" s="11">
        <v>167</v>
      </c>
      <c r="AM96" s="13">
        <v>0.09</v>
      </c>
      <c r="AN96" s="14">
        <v>0.21790000000000001</v>
      </c>
      <c r="AO96" s="130">
        <v>0.2092</v>
      </c>
      <c r="AP96" s="29">
        <f>AL96*(1-AM96)*AN96</f>
        <v>33.114263000000001</v>
      </c>
      <c r="AQ96" s="131">
        <f t="shared" ref="AQ96:AQ110" si="990">AL96*(1-AM96)*AO96</f>
        <v>31.792123999999998</v>
      </c>
      <c r="AR96" s="18">
        <v>1.6</v>
      </c>
      <c r="AS96" s="18">
        <v>531.96</v>
      </c>
      <c r="AT96" s="98" t="e">
        <f>AT94+AL96-AS96</f>
        <v>#REF!</v>
      </c>
      <c r="AU96" s="99"/>
      <c r="AV96" s="11"/>
      <c r="AW96" s="30"/>
      <c r="AX96" s="19"/>
      <c r="AY96" s="19"/>
      <c r="AZ96" s="19"/>
      <c r="BA96" s="19"/>
    </row>
    <row r="97" spans="1:53" x14ac:dyDescent="0.2">
      <c r="A97" s="184"/>
      <c r="B97" s="32">
        <v>2</v>
      </c>
      <c r="C97" s="10" t="s">
        <v>50</v>
      </c>
      <c r="D97" s="33">
        <v>18943</v>
      </c>
      <c r="E97" s="33">
        <v>6</v>
      </c>
      <c r="F97" s="33">
        <v>16549</v>
      </c>
      <c r="G97" s="34">
        <v>0.8</v>
      </c>
      <c r="H97" s="34">
        <v>7.9</v>
      </c>
      <c r="I97" s="33">
        <v>15822</v>
      </c>
      <c r="J97" s="34">
        <v>4.5</v>
      </c>
      <c r="K97" s="33">
        <v>15604</v>
      </c>
      <c r="L97" s="35">
        <v>6.8000000000000005E-2</v>
      </c>
      <c r="M97" s="36">
        <f>ROUND(K97*(1-L97),0)</f>
        <v>14543</v>
      </c>
      <c r="N97" s="37">
        <v>0.60699999999999998</v>
      </c>
      <c r="O97" s="24">
        <f t="shared" si="979"/>
        <v>8827.6010000000006</v>
      </c>
      <c r="P97" s="35">
        <v>0.34799999999999998</v>
      </c>
      <c r="Q97" s="24">
        <f t="shared" si="980"/>
        <v>5060.9639999999999</v>
      </c>
      <c r="R97" s="38">
        <v>4.4999999999999998E-2</v>
      </c>
      <c r="S97" s="134">
        <v>0.22900000000000001</v>
      </c>
      <c r="T97" s="24">
        <f t="shared" si="981"/>
        <v>654.43499999999995</v>
      </c>
      <c r="U97" s="27">
        <v>0.22500000000000001</v>
      </c>
      <c r="V97" s="24">
        <f t="shared" si="982"/>
        <v>3272.1750000000002</v>
      </c>
      <c r="W97" s="38">
        <v>0.48</v>
      </c>
      <c r="X97" s="24">
        <f t="shared" si="983"/>
        <v>6980.6399999999994</v>
      </c>
      <c r="Y97" s="38">
        <v>0.41</v>
      </c>
      <c r="Z97" s="24">
        <f t="shared" si="984"/>
        <v>5962.6299999999992</v>
      </c>
      <c r="AA97" s="146">
        <v>2.2200000000000002E-3</v>
      </c>
      <c r="AB97" s="18">
        <f t="shared" si="985"/>
        <v>32.28546</v>
      </c>
      <c r="AC97" s="39">
        <v>2.2499999999999998E-3</v>
      </c>
      <c r="AD97" s="17">
        <f t="shared" si="986"/>
        <v>32.72175</v>
      </c>
      <c r="AE97" s="26">
        <f>IF(M97&gt;0,(AG97+AP97)/M97,0)</f>
        <v>2.4573748745100737E-3</v>
      </c>
      <c r="AF97" s="39">
        <v>2.5000000000000001E-4</v>
      </c>
      <c r="AG97" s="36">
        <f t="shared" si="987"/>
        <v>3.6357500000000003</v>
      </c>
      <c r="AH97" s="27">
        <v>0.20860000000000001</v>
      </c>
      <c r="AI97" s="40">
        <f t="shared" si="988"/>
        <v>29.868182400000002</v>
      </c>
      <c r="AJ97" s="27">
        <f t="shared" si="989"/>
        <v>0.88995547022904842</v>
      </c>
      <c r="AK97" s="28">
        <f t="shared" si="680"/>
        <v>0.89926817250911006</v>
      </c>
      <c r="AL97" s="33">
        <v>157</v>
      </c>
      <c r="AM97" s="35">
        <v>8.7999999999999995E-2</v>
      </c>
      <c r="AN97" s="37">
        <v>0.22420000000000001</v>
      </c>
      <c r="AO97" s="132">
        <v>0.22059999999999999</v>
      </c>
      <c r="AP97" s="40">
        <f>AL97*(1-AM97)*AN97</f>
        <v>32.101852800000003</v>
      </c>
      <c r="AQ97" s="133">
        <f t="shared" si="990"/>
        <v>31.586390399999999</v>
      </c>
      <c r="AR97" s="41">
        <v>1.55</v>
      </c>
      <c r="AS97" s="41"/>
      <c r="AT97" s="117" t="e">
        <f>AT96+AL97-AS97</f>
        <v>#REF!</v>
      </c>
      <c r="AU97" s="101"/>
      <c r="AV97" s="42"/>
      <c r="AW97" s="43"/>
      <c r="AX97" s="44"/>
      <c r="AY97" s="44"/>
      <c r="AZ97" s="44"/>
      <c r="BA97" s="44"/>
    </row>
    <row r="98" spans="1:53" x14ac:dyDescent="0.2">
      <c r="A98" s="184"/>
      <c r="B98" s="32">
        <v>3</v>
      </c>
      <c r="C98" s="45" t="s">
        <v>48</v>
      </c>
      <c r="D98" s="42">
        <v>20300</v>
      </c>
      <c r="E98" s="42">
        <v>3</v>
      </c>
      <c r="F98" s="42">
        <v>16937</v>
      </c>
      <c r="G98" s="36">
        <v>0.8</v>
      </c>
      <c r="H98" s="36">
        <v>7.6</v>
      </c>
      <c r="I98" s="42">
        <v>16478</v>
      </c>
      <c r="J98" s="36">
        <v>4.0999999999999996</v>
      </c>
      <c r="K98" s="42">
        <v>15379</v>
      </c>
      <c r="L98" s="38">
        <v>5.5E-2</v>
      </c>
      <c r="M98" s="36">
        <f>ROUND(K98*(1-L98),0)</f>
        <v>14533</v>
      </c>
      <c r="N98" s="27">
        <v>0.75600000000000001</v>
      </c>
      <c r="O98" s="24">
        <f t="shared" si="979"/>
        <v>10986.948</v>
      </c>
      <c r="P98" s="38">
        <v>0.22900000000000001</v>
      </c>
      <c r="Q98" s="24">
        <f t="shared" si="980"/>
        <v>3328.0570000000002</v>
      </c>
      <c r="R98" s="38">
        <v>1.4999999999999999E-2</v>
      </c>
      <c r="S98" s="134">
        <v>0.23749999999999999</v>
      </c>
      <c r="T98" s="24">
        <f t="shared" si="981"/>
        <v>217.995</v>
      </c>
      <c r="U98" s="27">
        <v>0.23799999999999999</v>
      </c>
      <c r="V98" s="24">
        <f t="shared" si="982"/>
        <v>3458.8539999999998</v>
      </c>
      <c r="W98" s="38">
        <v>0.48899999999999999</v>
      </c>
      <c r="X98" s="24">
        <f t="shared" si="983"/>
        <v>7106.6369999999997</v>
      </c>
      <c r="Y98" s="38">
        <v>0.42</v>
      </c>
      <c r="Z98" s="24">
        <f t="shared" si="984"/>
        <v>6103.86</v>
      </c>
      <c r="AA98" s="147">
        <v>2.15E-3</v>
      </c>
      <c r="AB98" s="148">
        <f t="shared" si="985"/>
        <v>31.245950000000001</v>
      </c>
      <c r="AC98" s="46">
        <v>2.2399999999999998E-3</v>
      </c>
      <c r="AD98" s="17">
        <f t="shared" si="986"/>
        <v>32.553919999999998</v>
      </c>
      <c r="AE98" s="26">
        <f>IF(M98&gt;0,(AG98+AP98)/M98,0)</f>
        <v>2.2915110438312802E-3</v>
      </c>
      <c r="AF98" s="46">
        <v>2.5000000000000001E-4</v>
      </c>
      <c r="AG98" s="36">
        <f t="shared" si="987"/>
        <v>3.6332499999999999</v>
      </c>
      <c r="AH98" s="27">
        <v>0.21190000000000001</v>
      </c>
      <c r="AI98" s="40">
        <f t="shared" si="988"/>
        <v>28.733640000000001</v>
      </c>
      <c r="AJ98" s="27">
        <f t="shared" si="989"/>
        <v>0.8894422226722013</v>
      </c>
      <c r="AK98" s="28">
        <f t="shared" si="680"/>
        <v>0.89192078734893698</v>
      </c>
      <c r="AL98" s="42">
        <v>150</v>
      </c>
      <c r="AM98" s="38">
        <v>9.6000000000000002E-2</v>
      </c>
      <c r="AN98" s="27">
        <v>0.21879999999999999</v>
      </c>
      <c r="AO98" s="134">
        <v>0.21329999999999999</v>
      </c>
      <c r="AP98" s="40">
        <f>AL98*(1-AM98)*AN98</f>
        <v>29.669279999999997</v>
      </c>
      <c r="AQ98" s="135">
        <f t="shared" si="990"/>
        <v>28.923479999999998</v>
      </c>
      <c r="AR98" s="17">
        <v>1.56</v>
      </c>
      <c r="AS98" s="17"/>
      <c r="AT98" s="117" t="e">
        <f>AT97+AL98-AS98</f>
        <v>#REF!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91">SUM(D96:D98)</f>
        <v>44100</v>
      </c>
      <c r="E99" s="50"/>
      <c r="F99" s="50">
        <f t="shared" ref="F99" si="992">SUM(F96:F98)</f>
        <v>49631</v>
      </c>
      <c r="G99" s="51"/>
      <c r="H99" s="51"/>
      <c r="I99" s="50">
        <f t="shared" ref="I99:K99" si="993">SUM(I96:I98)</f>
        <v>48551</v>
      </c>
      <c r="J99" s="51"/>
      <c r="K99" s="50">
        <f t="shared" si="993"/>
        <v>46956</v>
      </c>
      <c r="L99" s="20">
        <f t="shared" ref="L99" si="994">IF(K99&gt;0,(K96*L96+K97*L97+K98*L98)/K99,0)</f>
        <v>6.0000383337592646E-2</v>
      </c>
      <c r="M99" s="51">
        <f t="shared" ref="M99" si="995">M96+M97+M98</f>
        <v>44139</v>
      </c>
      <c r="N99" s="52">
        <f t="shared" ref="N99" si="996">IF(M99&gt;0,O99/M99,0)</f>
        <v>0.66561439996375082</v>
      </c>
      <c r="O99" s="53">
        <f t="shared" ref="O99" si="997">O96+O97+O98</f>
        <v>29379.554</v>
      </c>
      <c r="P99" s="20">
        <f t="shared" ref="P99" si="998">IF(M99&gt;0,Q99/M99,0)</f>
        <v>0.30404093885226219</v>
      </c>
      <c r="Q99" s="53">
        <f t="shared" ref="Q99" si="999">Q96+Q97+Q98</f>
        <v>13420.063000000002</v>
      </c>
      <c r="R99" s="20">
        <f t="shared" ref="R99" si="1000">IF(M99&gt;0,T99/M99,0)</f>
        <v>3.0344661183986946E-2</v>
      </c>
      <c r="S99" s="136"/>
      <c r="T99" s="53">
        <f t="shared" ref="T99" si="1001">T96+T97+T98</f>
        <v>1339.3829999999998</v>
      </c>
      <c r="U99" s="20">
        <f t="shared" ref="U99" si="1002">IF(M99&gt;0,V99/M99,0)</f>
        <v>0.23030410747864699</v>
      </c>
      <c r="V99" s="53">
        <f t="shared" ref="V99" si="1003">V96+V97+V98</f>
        <v>10165.393</v>
      </c>
      <c r="W99" s="20">
        <f t="shared" ref="W99" si="1004">IF(M99&gt;0,X99/M99,0)</f>
        <v>0.49081234282607217</v>
      </c>
      <c r="X99" s="53">
        <f t="shared" ref="X99" si="1005">X96+X97+X98</f>
        <v>21663.966</v>
      </c>
      <c r="Y99" s="20">
        <f t="shared" ref="Y99" si="1006">IF(M99&gt;0,Z99/M99,0)</f>
        <v>0.41329255307098028</v>
      </c>
      <c r="Z99" s="53">
        <f t="shared" ref="Z99" si="1007">Z96+Z97+Z98</f>
        <v>18242.32</v>
      </c>
      <c r="AA99" s="152">
        <f t="shared" ref="AA99" si="1008">IF(M99&gt;0,AB99/M99,0)</f>
        <v>2.2140152699426812E-3</v>
      </c>
      <c r="AB99" s="55">
        <f t="shared" ref="AB99" si="1009">SUM(AB96:AB98)</f>
        <v>97.724420000000009</v>
      </c>
      <c r="AC99" s="54">
        <f t="shared" ref="AC99" si="1010">IF(M99&gt;0,AD99/M99,0)</f>
        <v>2.2637705883685631E-3</v>
      </c>
      <c r="AD99" s="55">
        <f t="shared" ref="AD99" si="1011">SUM(AD96:AD98)</f>
        <v>99.920569999999998</v>
      </c>
      <c r="AE99" s="54">
        <f t="shared" ref="AE99" si="1012">IF(M99&gt;0,(AE96*M96+AE97*M97+AE98*M98)/M99,0)</f>
        <v>2.3996951856634723E-3</v>
      </c>
      <c r="AF99" s="54">
        <f t="shared" ref="AF99" si="1013">IF(K99&gt;0,(K96*AF96+K97*AF97+K98*AF98)/K99,0)</f>
        <v>2.5000000000000001E-4</v>
      </c>
      <c r="AG99" s="51">
        <f t="shared" ref="AG99" si="1014">SUM(AG96:AG98)</f>
        <v>11.034750000000001</v>
      </c>
      <c r="AH99" s="52">
        <f t="shared" ref="AH99" si="1015">IF(K99&gt;0,(K96*AH96+K97*AH97+K98*AH98)/K99,0)</f>
        <v>0.21185789888406167</v>
      </c>
      <c r="AI99" s="57">
        <f t="shared" ref="AI99" si="1016">SUM(AI96:AI98)</f>
        <v>91.275372400000009</v>
      </c>
      <c r="AJ99" s="52">
        <f t="shared" ref="AJ99" si="1017">IF(AND(AD99&gt;0),((AD96*AJ96+AD97*AJ97+AD98*AJ98)/AD99),0)</f>
        <v>0.8906157076324337</v>
      </c>
      <c r="AK99" s="56">
        <f t="shared" si="680"/>
        <v>0.89683790193606294</v>
      </c>
      <c r="AL99" s="50">
        <f t="shared" ref="AL99" si="1018">SUM(AL96:AL98)</f>
        <v>474</v>
      </c>
      <c r="AM99" s="20">
        <f t="shared" ref="AM99" si="1019">IF(AL99&gt;0,(AM96*AL96+AM97*AL97+AM98*AL98)/AL99,0)</f>
        <v>9.1236286919831211E-2</v>
      </c>
      <c r="AN99" s="52">
        <f>IF(K99&gt;0,(AN96*K96+AN97*K97+AN98*K98)/K99,0)</f>
        <v>0.22028832737030413</v>
      </c>
      <c r="AO99" s="136">
        <f>IF(L99&gt;0,(AO96*K96+AO97*K97+AO98*K98)/K99,0)</f>
        <v>0.21433117599454807</v>
      </c>
      <c r="AP99" s="57">
        <f t="shared" ref="AP99" si="1020">SUM(AP96:AP98)</f>
        <v>94.885395800000012</v>
      </c>
      <c r="AQ99" s="137">
        <f t="shared" ref="AQ99:AQ111" si="1021">SUM(AQ96:AQ98)</f>
        <v>92.301994399999998</v>
      </c>
      <c r="AR99" s="55"/>
      <c r="AS99" s="55">
        <f t="shared" ref="AS99" si="1022">SUM(AS96:AS98)</f>
        <v>531.96</v>
      </c>
      <c r="AT99" s="102"/>
      <c r="AU99" s="103" t="e">
        <f>AT98</f>
        <v>#REF!</v>
      </c>
      <c r="AV99" s="50">
        <f t="shared" ref="AV99" si="1023">SUM(AV96:AV98)</f>
        <v>0</v>
      </c>
      <c r="AW99" s="58"/>
      <c r="AX99" s="57"/>
      <c r="AY99" s="57"/>
      <c r="AZ99" s="57"/>
      <c r="BA99" s="57"/>
    </row>
    <row r="100" spans="1:53" ht="13.5" thickBot="1" x14ac:dyDescent="0.25">
      <c r="A100" s="188">
        <v>25</v>
      </c>
      <c r="B100" s="32">
        <v>1</v>
      </c>
      <c r="C100" s="180" t="s">
        <v>63</v>
      </c>
      <c r="D100" s="11">
        <v>5777</v>
      </c>
      <c r="E100" s="11">
        <v>1</v>
      </c>
      <c r="F100" s="11">
        <v>12202</v>
      </c>
      <c r="G100" s="12">
        <v>1.1000000000000001</v>
      </c>
      <c r="H100" s="12">
        <v>8</v>
      </c>
      <c r="I100" s="11">
        <v>12137</v>
      </c>
      <c r="J100" s="12">
        <v>5.5</v>
      </c>
      <c r="K100" s="11">
        <v>15789</v>
      </c>
      <c r="L100" s="13">
        <v>6.0999999999999999E-2</v>
      </c>
      <c r="M100" s="23">
        <f>ROUND(K100*(1-L100),0)</f>
        <v>14826</v>
      </c>
      <c r="N100" s="14">
        <v>0.64700000000000002</v>
      </c>
      <c r="O100" s="24">
        <f t="shared" ref="O100:O102" si="1024">M100*N100</f>
        <v>9592.4220000000005</v>
      </c>
      <c r="P100" s="13">
        <v>0.31</v>
      </c>
      <c r="Q100" s="24">
        <f t="shared" ref="Q100:Q102" si="1025">M100*P100</f>
        <v>4596.0600000000004</v>
      </c>
      <c r="R100" s="15">
        <v>4.2999999999999997E-2</v>
      </c>
      <c r="S100" s="143">
        <v>0.25009999999999999</v>
      </c>
      <c r="T100" s="24">
        <f t="shared" ref="T100:T102" si="1026">M100*R100</f>
        <v>637.51799999999992</v>
      </c>
      <c r="U100" s="25">
        <v>0.23599999999999999</v>
      </c>
      <c r="V100" s="24">
        <f t="shared" ref="V100:V102" si="1027">M100*U100</f>
        <v>3498.9359999999997</v>
      </c>
      <c r="W100" s="15">
        <v>0.49199999999999999</v>
      </c>
      <c r="X100" s="24">
        <f t="shared" ref="X100:X102" si="1028">M100*W100</f>
        <v>7294.3919999999998</v>
      </c>
      <c r="Y100" s="15">
        <v>0.44</v>
      </c>
      <c r="Z100" s="24">
        <f t="shared" ref="Z100:Z102" si="1029">Y100*M100</f>
        <v>6523.44</v>
      </c>
      <c r="AA100" s="145">
        <v>2.1800000000000001E-3</v>
      </c>
      <c r="AB100" s="18">
        <f t="shared" ref="AB100" si="1030">M100*AA100</f>
        <v>32.320680000000003</v>
      </c>
      <c r="AC100" s="16">
        <v>2.32E-3</v>
      </c>
      <c r="AD100" s="17">
        <f t="shared" ref="AD100:AD102" si="1031">M100*AC100</f>
        <v>34.396320000000003</v>
      </c>
      <c r="AE100" s="26">
        <f>IF(M100&gt;0,(AG100+AP100)/M100,0)</f>
        <v>2.256238014299204E-3</v>
      </c>
      <c r="AF100" s="16">
        <v>2.5000000000000001E-4</v>
      </c>
      <c r="AG100" s="23">
        <f t="shared" ref="AG100:AG102" si="1032">AF100*M100</f>
        <v>3.7065000000000001</v>
      </c>
      <c r="AH100" s="114">
        <v>0.21210000000000001</v>
      </c>
      <c r="AI100" s="29">
        <f t="shared" ref="AI100:AI102" si="1033">AL100*(1-AM100)*AH100</f>
        <v>29.466628800000002</v>
      </c>
      <c r="AJ100" s="27">
        <f t="shared" ref="AJ100:AJ102" si="1034">IF(AND(AH100&gt;0,AF100&gt;0,AC100&gt;0),((AC100-AF100)*AH100)/((AH100-AF100)*AC100),0)</f>
        <v>0.89329429573624786</v>
      </c>
      <c r="AK100" s="59">
        <f t="shared" si="680"/>
        <v>0.89023559638897554</v>
      </c>
      <c r="AL100" s="11">
        <v>152</v>
      </c>
      <c r="AM100" s="13">
        <v>8.5999999999999993E-2</v>
      </c>
      <c r="AN100" s="14">
        <v>0.21410000000000001</v>
      </c>
      <c r="AO100" s="130">
        <v>0.21049999999999999</v>
      </c>
      <c r="AP100" s="29">
        <f>AL100*(1-AM100)*AN100</f>
        <v>29.744484800000002</v>
      </c>
      <c r="AQ100" s="131">
        <f t="shared" ref="AQ100" si="1035">AL100*(1-AM100)*AO100</f>
        <v>29.244343999999998</v>
      </c>
      <c r="AR100" s="18">
        <v>1.55</v>
      </c>
      <c r="AS100" s="18">
        <v>477.62</v>
      </c>
      <c r="AT100" s="98" t="e">
        <f>AT98+AL100-AS100</f>
        <v>#REF!</v>
      </c>
      <c r="AU100" s="116"/>
      <c r="AV100" s="11"/>
      <c r="AW100" s="30"/>
      <c r="AX100" s="19"/>
      <c r="AY100" s="19"/>
      <c r="AZ100" s="19"/>
      <c r="BA100" s="19"/>
    </row>
    <row r="101" spans="1:53" x14ac:dyDescent="0.2">
      <c r="A101" s="188"/>
      <c r="B101" s="32">
        <v>2</v>
      </c>
      <c r="C101" s="10" t="s">
        <v>50</v>
      </c>
      <c r="D101" s="33">
        <v>18423</v>
      </c>
      <c r="E101" s="33">
        <v>6</v>
      </c>
      <c r="F101" s="33">
        <v>17535</v>
      </c>
      <c r="G101" s="34">
        <v>1.5</v>
      </c>
      <c r="H101" s="34">
        <v>8.9</v>
      </c>
      <c r="I101" s="33">
        <v>17465</v>
      </c>
      <c r="J101" s="34">
        <v>5.2</v>
      </c>
      <c r="K101" s="33">
        <v>16470</v>
      </c>
      <c r="L101" s="35">
        <v>6.7000000000000004E-2</v>
      </c>
      <c r="M101" s="36">
        <f>ROUND(K101*(1-L101),0)</f>
        <v>15367</v>
      </c>
      <c r="N101" s="37">
        <v>0.63800000000000001</v>
      </c>
      <c r="O101" s="24">
        <f t="shared" si="1024"/>
        <v>9804.1460000000006</v>
      </c>
      <c r="P101" s="35">
        <v>0.29499999999999998</v>
      </c>
      <c r="Q101" s="24">
        <f t="shared" si="1025"/>
        <v>4533.2649999999994</v>
      </c>
      <c r="R101" s="38">
        <v>6.7000000000000004E-2</v>
      </c>
      <c r="S101" s="134">
        <v>0.2281</v>
      </c>
      <c r="T101" s="24">
        <f t="shared" si="1026"/>
        <v>1029.5890000000002</v>
      </c>
      <c r="U101" s="27">
        <v>0.23699999999999999</v>
      </c>
      <c r="V101" s="24">
        <f t="shared" si="1027"/>
        <v>3641.9789999999998</v>
      </c>
      <c r="W101" s="38">
        <v>0.48599999999999999</v>
      </c>
      <c r="X101" s="24">
        <f t="shared" si="1028"/>
        <v>7468.3620000000001</v>
      </c>
      <c r="Y101" s="38">
        <v>0.43</v>
      </c>
      <c r="Z101" s="24">
        <f t="shared" si="1029"/>
        <v>6607.8099999999995</v>
      </c>
      <c r="AA101" s="146">
        <v>2.2399999999999998E-3</v>
      </c>
      <c r="AB101" s="18">
        <f t="shared" si="985"/>
        <v>34.422079999999994</v>
      </c>
      <c r="AC101" s="39">
        <v>2.2699999999999999E-3</v>
      </c>
      <c r="AD101" s="17">
        <f t="shared" si="1031"/>
        <v>34.883089999999996</v>
      </c>
      <c r="AE101" s="26">
        <f>IF(M101&gt;0,(AG101+AP101)/M101,0)</f>
        <v>2.3594809917355372E-3</v>
      </c>
      <c r="AF101" s="39">
        <v>2.5000000000000001E-4</v>
      </c>
      <c r="AG101" s="36">
        <f t="shared" si="1032"/>
        <v>3.8417500000000002</v>
      </c>
      <c r="AH101" s="27">
        <v>0.21629999999999999</v>
      </c>
      <c r="AI101" s="40">
        <f t="shared" si="1033"/>
        <v>30.672205200000001</v>
      </c>
      <c r="AJ101" s="27">
        <f t="shared" si="1034"/>
        <v>0.89089754268417654</v>
      </c>
      <c r="AK101" s="28">
        <f t="shared" si="680"/>
        <v>0.8950233043953153</v>
      </c>
      <c r="AL101" s="33">
        <v>156</v>
      </c>
      <c r="AM101" s="35">
        <v>9.0999999999999998E-2</v>
      </c>
      <c r="AN101" s="37">
        <v>0.2286</v>
      </c>
      <c r="AO101" s="132">
        <v>0.2238</v>
      </c>
      <c r="AP101" s="40">
        <f>AL101*(1-AM101)*AN101</f>
        <v>32.416394400000001</v>
      </c>
      <c r="AQ101" s="133">
        <f t="shared" si="990"/>
        <v>31.735735200000001</v>
      </c>
      <c r="AR101" s="41">
        <v>1.55</v>
      </c>
      <c r="AS101" s="41"/>
      <c r="AT101" s="117" t="e">
        <f>AT100+AL101-AS101</f>
        <v>#REF!</v>
      </c>
      <c r="AU101" s="101"/>
      <c r="AV101" s="42"/>
      <c r="AW101" s="43"/>
      <c r="AX101" s="44"/>
      <c r="AY101" s="44"/>
      <c r="AZ101" s="44"/>
      <c r="BA101" s="44"/>
    </row>
    <row r="102" spans="1:53" x14ac:dyDescent="0.2">
      <c r="A102" s="188"/>
      <c r="B102" s="32">
        <v>3</v>
      </c>
      <c r="C102" s="45" t="s">
        <v>48</v>
      </c>
      <c r="D102" s="42">
        <v>20755</v>
      </c>
      <c r="E102" s="42">
        <v>2</v>
      </c>
      <c r="F102" s="42">
        <v>18821</v>
      </c>
      <c r="G102" s="36">
        <v>1.5</v>
      </c>
      <c r="H102" s="36">
        <v>7.1</v>
      </c>
      <c r="I102" s="42">
        <v>17805</v>
      </c>
      <c r="J102" s="36">
        <v>4.8</v>
      </c>
      <c r="K102" s="42">
        <v>16530</v>
      </c>
      <c r="L102" s="38">
        <v>5.3999999999999999E-2</v>
      </c>
      <c r="M102" s="36">
        <f>ROUND(K102*(1-L102),0)</f>
        <v>15637</v>
      </c>
      <c r="N102" s="27">
        <v>0.70099999999999996</v>
      </c>
      <c r="O102" s="24">
        <f t="shared" si="1024"/>
        <v>10961.536999999998</v>
      </c>
      <c r="P102" s="38">
        <v>0.22500000000000001</v>
      </c>
      <c r="Q102" s="24">
        <f t="shared" si="1025"/>
        <v>3518.3250000000003</v>
      </c>
      <c r="R102" s="38">
        <v>7.3999999999999996E-2</v>
      </c>
      <c r="S102" s="134">
        <v>0.2334</v>
      </c>
      <c r="T102" s="24">
        <f t="shared" si="1026"/>
        <v>1157.1379999999999</v>
      </c>
      <c r="U102" s="27">
        <v>0.25600000000000001</v>
      </c>
      <c r="V102" s="24">
        <f t="shared" si="1027"/>
        <v>4003.0720000000001</v>
      </c>
      <c r="W102" s="38">
        <v>0.47399999999999998</v>
      </c>
      <c r="X102" s="24">
        <f t="shared" si="1028"/>
        <v>7411.9379999999992</v>
      </c>
      <c r="Y102" s="38">
        <v>0.44</v>
      </c>
      <c r="Z102" s="24">
        <f t="shared" si="1029"/>
        <v>6880.28</v>
      </c>
      <c r="AA102" s="147">
        <v>2.3800000000000002E-3</v>
      </c>
      <c r="AB102" s="148">
        <f t="shared" si="985"/>
        <v>37.216060000000006</v>
      </c>
      <c r="AC102" s="46">
        <v>2.3999999999999998E-3</v>
      </c>
      <c r="AD102" s="17">
        <f t="shared" si="1031"/>
        <v>37.528799999999997</v>
      </c>
      <c r="AE102" s="26">
        <f>IF(M102&gt;0,(AG102+AP102)/M102,0)</f>
        <v>2.4555502142354674E-3</v>
      </c>
      <c r="AF102" s="46">
        <v>2.5000000000000001E-4</v>
      </c>
      <c r="AG102" s="36">
        <f t="shared" si="1032"/>
        <v>3.9092500000000001</v>
      </c>
      <c r="AH102" s="27">
        <v>0.20949999999999999</v>
      </c>
      <c r="AI102" s="40">
        <f t="shared" si="1033"/>
        <v>31.592809500000001</v>
      </c>
      <c r="AJ102" s="27">
        <f t="shared" si="1034"/>
        <v>0.89690362405416169</v>
      </c>
      <c r="AK102" s="28">
        <f t="shared" si="680"/>
        <v>0.89917274108613887</v>
      </c>
      <c r="AL102" s="42">
        <v>167</v>
      </c>
      <c r="AM102" s="38">
        <v>9.7000000000000003E-2</v>
      </c>
      <c r="AN102" s="27">
        <v>0.22869999999999999</v>
      </c>
      <c r="AO102" s="134">
        <v>0.21829999999999999</v>
      </c>
      <c r="AP102" s="40">
        <f>AL102*(1-AM102)*AN102</f>
        <v>34.488188700000002</v>
      </c>
      <c r="AQ102" s="135">
        <f t="shared" si="990"/>
        <v>32.919858300000001</v>
      </c>
      <c r="AR102" s="17">
        <v>1.55</v>
      </c>
      <c r="AS102" s="17"/>
      <c r="AT102" s="117" t="e">
        <f>AT101+AL102-AS102</f>
        <v>#REF!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 t="shared" ref="D103" si="1036">SUM(D100:D102)</f>
        <v>44955</v>
      </c>
      <c r="E103" s="50"/>
      <c r="F103" s="50">
        <f t="shared" ref="F103" si="1037">SUM(F100:F102)</f>
        <v>48558</v>
      </c>
      <c r="G103" s="51"/>
      <c r="H103" s="51"/>
      <c r="I103" s="50">
        <f t="shared" ref="I103:K103" si="1038">SUM(I100:I102)</f>
        <v>47407</v>
      </c>
      <c r="J103" s="51"/>
      <c r="K103" s="50">
        <f t="shared" si="1038"/>
        <v>48789</v>
      </c>
      <c r="L103" s="20">
        <f t="shared" ref="L103" si="1039">IF(K103&gt;0,(K100*L100+K101*L101+K102*L102)/K103,0)</f>
        <v>6.0653815409211095E-2</v>
      </c>
      <c r="M103" s="51">
        <f t="shared" ref="M103" si="1040">M100+M101+M102</f>
        <v>45830</v>
      </c>
      <c r="N103" s="52">
        <f t="shared" ref="N103" si="1041">IF(M103&gt;0,O103/M103,0)</f>
        <v>0.66240682958760633</v>
      </c>
      <c r="O103" s="53">
        <f t="shared" ref="O103" si="1042">O100+O101+O102</f>
        <v>30358.104999999996</v>
      </c>
      <c r="P103" s="20">
        <f t="shared" ref="P103" si="1043">IF(M103&gt;0,Q103/M103,0)</f>
        <v>0.27596879773074406</v>
      </c>
      <c r="Q103" s="53">
        <f t="shared" ref="Q103" si="1044">Q100+Q101+Q102</f>
        <v>12647.650000000001</v>
      </c>
      <c r="R103" s="20">
        <f t="shared" ref="R103" si="1045">IF(M103&gt;0,T103/M103,0)</f>
        <v>6.1624372681649574E-2</v>
      </c>
      <c r="S103" s="136"/>
      <c r="T103" s="53">
        <f t="shared" ref="T103" si="1046">T100+T101+T102</f>
        <v>2824.2449999999999</v>
      </c>
      <c r="U103" s="20">
        <f t="shared" ref="U103" si="1047">IF(M103&gt;0,V103/M103,0)</f>
        <v>0.24315921885228015</v>
      </c>
      <c r="V103" s="53">
        <f t="shared" ref="V103" si="1048">V100+V101+V102</f>
        <v>11143.986999999999</v>
      </c>
      <c r="W103" s="20">
        <f t="shared" ref="W103" si="1049">IF(M103&gt;0,X103/M103,0)</f>
        <v>0.48384665066550292</v>
      </c>
      <c r="X103" s="53">
        <f t="shared" ref="X103" si="1050">X100+X101+X102</f>
        <v>22174.691999999999</v>
      </c>
      <c r="Y103" s="20">
        <f t="shared" ref="Y103" si="1051">IF(M103&gt;0,Z103/M103,0)</f>
        <v>0.43664695614226484</v>
      </c>
      <c r="Z103" s="53">
        <f t="shared" ref="Z103" si="1052">Z100+Z101+Z102</f>
        <v>20011.53</v>
      </c>
      <c r="AA103" s="152">
        <f t="shared" ref="AA103" si="1053">IF(M103&gt;0,AB103/M103,0)</f>
        <v>2.2683574078114772E-3</v>
      </c>
      <c r="AB103" s="55">
        <f t="shared" ref="AB103" si="1054">SUM(AB100:AB102)</f>
        <v>103.95882</v>
      </c>
      <c r="AC103" s="54">
        <f t="shared" ref="AC103" si="1055">IF(M103&gt;0,AD103/M103,0)</f>
        <v>2.330530438577351E-3</v>
      </c>
      <c r="AD103" s="55">
        <f t="shared" ref="AD103" si="1056">SUM(AD100:AD102)</f>
        <v>106.80821</v>
      </c>
      <c r="AE103" s="54">
        <f t="shared" ref="AE103" si="1057">IF(M103&gt;0,(AE100*M100+AE101*M101+AE102*M102)/M103,0)</f>
        <v>2.3588603076587391E-3</v>
      </c>
      <c r="AF103" s="54">
        <f t="shared" ref="AF103" si="1058">IF(K103&gt;0,(K100*AF100+K101*AF101+K102*AF102)/K103,0)</f>
        <v>2.5000000000000001E-4</v>
      </c>
      <c r="AG103" s="51">
        <f t="shared" ref="AG103" si="1059">SUM(AG100:AG102)</f>
        <v>11.4575</v>
      </c>
      <c r="AH103" s="52">
        <f t="shared" ref="AH103" si="1060">IF(K103&gt;0,(K100*AH100+K101*AH101+K102*AH102)/K103,0)</f>
        <v>0.21263692430670847</v>
      </c>
      <c r="AI103" s="57">
        <f t="shared" ref="AI103" si="1061">SUM(AI100:AI102)</f>
        <v>91.731643500000004</v>
      </c>
      <c r="AJ103" s="52">
        <f t="shared" ref="AJ103" si="1062">IF(AND(AD103&gt;0),((AD100*AJ100+AD101*AJ101+AD102*AJ102)/AD103),0)</f>
        <v>0.89377972291599495</v>
      </c>
      <c r="AK103" s="56">
        <f t="shared" si="680"/>
        <v>0.89501577790311859</v>
      </c>
      <c r="AL103" s="50">
        <f t="shared" ref="AL103" si="1063">SUM(AL100:AL102)</f>
        <v>475</v>
      </c>
      <c r="AM103" s="20">
        <f t="shared" ref="AM103" si="1064">IF(AL103&gt;0,(AM100*AL100+AM101*AL101+AM102*AL102)/AL103,0)</f>
        <v>9.1509473684210529E-2</v>
      </c>
      <c r="AN103" s="52">
        <f>IF(K103&gt;0,(AN100*K100+AN101*K101+AN102*K102)/K103,0)</f>
        <v>0.22394141917235441</v>
      </c>
      <c r="AO103" s="136">
        <f>IF(L103&gt;0,(AO100*K100+AO101*K101+AO102*K102)/K103,0)</f>
        <v>0.21763244788784356</v>
      </c>
      <c r="AP103" s="57">
        <f t="shared" ref="AP103" si="1065">SUM(AP100:AP102)</f>
        <v>96.649067900000006</v>
      </c>
      <c r="AQ103" s="137">
        <f t="shared" si="1021"/>
        <v>93.899937499999993</v>
      </c>
      <c r="AR103" s="55"/>
      <c r="AS103" s="55">
        <f t="shared" ref="AS103" si="1066">SUM(AS100:AS102)</f>
        <v>477.62</v>
      </c>
      <c r="AT103" s="118"/>
      <c r="AU103" s="103" t="e">
        <f>AT102</f>
        <v>#REF!</v>
      </c>
      <c r="AV103" s="50">
        <f t="shared" ref="AV103" si="1067">SUM(AV100:AV102)</f>
        <v>0</v>
      </c>
      <c r="AW103" s="58"/>
      <c r="AX103" s="57"/>
      <c r="AY103" s="57"/>
      <c r="AZ103" s="57"/>
      <c r="BA103" s="57"/>
    </row>
    <row r="104" spans="1:53" ht="13.5" thickBot="1" x14ac:dyDescent="0.25">
      <c r="A104" s="186">
        <v>26</v>
      </c>
      <c r="B104" s="22">
        <v>1</v>
      </c>
      <c r="C104" s="10" t="s">
        <v>49</v>
      </c>
      <c r="D104" s="11">
        <v>17217</v>
      </c>
      <c r="E104" s="11">
        <v>0</v>
      </c>
      <c r="F104" s="11">
        <v>17050</v>
      </c>
      <c r="G104" s="12">
        <v>1.5</v>
      </c>
      <c r="H104" s="12">
        <v>9.9</v>
      </c>
      <c r="I104" s="11">
        <v>17109</v>
      </c>
      <c r="J104" s="12">
        <v>4.7</v>
      </c>
      <c r="K104" s="11">
        <v>16518</v>
      </c>
      <c r="L104" s="13">
        <v>5.2999999999999999E-2</v>
      </c>
      <c r="M104" s="23">
        <f>ROUND(K104*(1-L104),0)</f>
        <v>15643</v>
      </c>
      <c r="N104" s="14">
        <v>0.67800000000000005</v>
      </c>
      <c r="O104" s="24">
        <f t="shared" ref="O104:O106" si="1068">M104*N104</f>
        <v>10605.954000000002</v>
      </c>
      <c r="P104" s="13">
        <v>0.28799999999999998</v>
      </c>
      <c r="Q104" s="24">
        <f t="shared" ref="Q104:Q106" si="1069">M104*P104</f>
        <v>4505.1839999999993</v>
      </c>
      <c r="R104" s="15">
        <v>3.4000000000000002E-2</v>
      </c>
      <c r="S104" s="143">
        <v>0.2397</v>
      </c>
      <c r="T104" s="24">
        <f t="shared" ref="T104:T106" si="1070">M104*R104</f>
        <v>531.86200000000008</v>
      </c>
      <c r="U104" s="25">
        <v>0.23699999999999999</v>
      </c>
      <c r="V104" s="24">
        <f t="shared" ref="V104:V106" si="1071">M104*U104</f>
        <v>3707.3909999999996</v>
      </c>
      <c r="W104" s="15">
        <v>0.49299999999999999</v>
      </c>
      <c r="X104" s="24">
        <f t="shared" ref="X104:X106" si="1072">M104*W104</f>
        <v>7711.9989999999998</v>
      </c>
      <c r="Y104" s="15">
        <v>0.42</v>
      </c>
      <c r="Z104" s="24">
        <f t="shared" ref="Z104:Z106" si="1073">Y104*M104</f>
        <v>6570.0599999999995</v>
      </c>
      <c r="AA104" s="145">
        <v>2.4499999999999999E-3</v>
      </c>
      <c r="AB104" s="18">
        <f t="shared" ref="AB104" si="1074">M104*AA104</f>
        <v>38.32535</v>
      </c>
      <c r="AC104" s="16">
        <v>2.47E-3</v>
      </c>
      <c r="AD104" s="17">
        <f t="shared" ref="AD104:AD106" si="1075">M104*AC104</f>
        <v>38.638210000000001</v>
      </c>
      <c r="AE104" s="26">
        <f>IF(M104&gt;0,(AG104+AP104)/M104,0)</f>
        <v>2.5539539730230778E-3</v>
      </c>
      <c r="AF104" s="16">
        <v>2.5000000000000001E-4</v>
      </c>
      <c r="AG104" s="23">
        <f t="shared" ref="AG104:AG106" si="1076">AF104*M104</f>
        <v>3.9107500000000002</v>
      </c>
      <c r="AH104" s="114">
        <v>0.2084</v>
      </c>
      <c r="AI104" s="29">
        <f t="shared" ref="AI104:AI106" si="1077">AL104*(1-AM104)*AH104</f>
        <v>33.560736000000006</v>
      </c>
      <c r="AJ104" s="27">
        <f t="shared" ref="AJ104:AJ106" si="1078">IF(AND(AH104&gt;0,AF104&gt;0,AC104&gt;0),((AC104-AF104)*AH104)/((AH104-AF104)*AC104),0)</f>
        <v>0.89986491756470388</v>
      </c>
      <c r="AK104" s="59">
        <f t="shared" si="680"/>
        <v>0.9031214151469118</v>
      </c>
      <c r="AL104" s="11">
        <v>176</v>
      </c>
      <c r="AM104" s="13">
        <v>8.5000000000000006E-2</v>
      </c>
      <c r="AN104" s="14">
        <v>0.2238</v>
      </c>
      <c r="AO104" s="130">
        <v>0.22220000000000001</v>
      </c>
      <c r="AP104" s="29">
        <f>AL104*(1-AM104)*AN104</f>
        <v>36.040752000000005</v>
      </c>
      <c r="AQ104" s="131">
        <f t="shared" ref="AQ104" si="1079">AL104*(1-AM104)*AO104</f>
        <v>35.783088000000006</v>
      </c>
      <c r="AR104" s="18">
        <v>1.55</v>
      </c>
      <c r="AS104" s="18"/>
      <c r="AT104" s="98" t="e">
        <f>AT102+AL104-AS104</f>
        <v>#REF!</v>
      </c>
      <c r="AU104" s="99"/>
      <c r="AV104" s="11"/>
      <c r="AW104" s="30"/>
      <c r="AX104" s="19"/>
      <c r="AY104" s="19"/>
      <c r="AZ104" s="19"/>
      <c r="BA104" s="19"/>
    </row>
    <row r="105" spans="1:53" x14ac:dyDescent="0.2">
      <c r="A105" s="184"/>
      <c r="B105" s="32">
        <v>2</v>
      </c>
      <c r="C105" s="10" t="s">
        <v>52</v>
      </c>
      <c r="D105" s="33">
        <v>20200</v>
      </c>
      <c r="E105" s="33">
        <v>4</v>
      </c>
      <c r="F105" s="33">
        <v>18794</v>
      </c>
      <c r="G105" s="34">
        <v>2.1</v>
      </c>
      <c r="H105" s="34">
        <v>8.8000000000000007</v>
      </c>
      <c r="I105" s="33">
        <v>18052</v>
      </c>
      <c r="J105" s="34">
        <v>3.9</v>
      </c>
      <c r="K105" s="33">
        <v>16368</v>
      </c>
      <c r="L105" s="35">
        <v>5.1999999999999998E-2</v>
      </c>
      <c r="M105" s="36">
        <f>ROUND(K105*(1-L105),0)</f>
        <v>15517</v>
      </c>
      <c r="N105" s="37">
        <v>0.63400000000000001</v>
      </c>
      <c r="O105" s="24">
        <f t="shared" si="1068"/>
        <v>9837.7780000000002</v>
      </c>
      <c r="P105" s="35">
        <v>0.33100000000000002</v>
      </c>
      <c r="Q105" s="24">
        <f t="shared" si="1069"/>
        <v>5136.1270000000004</v>
      </c>
      <c r="R105" s="38">
        <v>3.5000000000000003E-2</v>
      </c>
      <c r="S105" s="134">
        <v>0.23949999999999999</v>
      </c>
      <c r="T105" s="24">
        <f t="shared" si="1070"/>
        <v>543.09500000000003</v>
      </c>
      <c r="U105" s="27">
        <v>0.23400000000000001</v>
      </c>
      <c r="V105" s="24">
        <f t="shared" si="1071"/>
        <v>3630.9780000000001</v>
      </c>
      <c r="W105" s="38">
        <v>0.50600000000000001</v>
      </c>
      <c r="X105" s="24">
        <f t="shared" si="1072"/>
        <v>7851.6019999999999</v>
      </c>
      <c r="Y105" s="38">
        <v>0.43</v>
      </c>
      <c r="Z105" s="24">
        <f t="shared" si="1073"/>
        <v>6672.3099999999995</v>
      </c>
      <c r="AA105" s="146">
        <v>2.5000000000000001E-3</v>
      </c>
      <c r="AB105" s="18">
        <f t="shared" si="985"/>
        <v>38.792500000000004</v>
      </c>
      <c r="AC105" s="39">
        <v>2.5300000000000001E-3</v>
      </c>
      <c r="AD105" s="17">
        <f t="shared" si="1075"/>
        <v>39.258009999999999</v>
      </c>
      <c r="AE105" s="26">
        <f>IF(M105&gt;0,(AG105+AP105)/M105,0)</f>
        <v>2.5104410388606048E-3</v>
      </c>
      <c r="AF105" s="39">
        <v>2.5999999999999998E-4</v>
      </c>
      <c r="AG105" s="36">
        <f t="shared" si="1076"/>
        <v>4.0344199999999999</v>
      </c>
      <c r="AH105" s="27">
        <v>0.21540000000000001</v>
      </c>
      <c r="AI105" s="40">
        <f t="shared" si="1077"/>
        <v>33.973749600000005</v>
      </c>
      <c r="AJ105" s="27">
        <f t="shared" si="1078"/>
        <v>0.89831752170936785</v>
      </c>
      <c r="AK105" s="28">
        <f t="shared" si="680"/>
        <v>0.89748649959898752</v>
      </c>
      <c r="AL105" s="33">
        <v>172</v>
      </c>
      <c r="AM105" s="35">
        <v>8.3000000000000004E-2</v>
      </c>
      <c r="AN105" s="37">
        <v>0.22140000000000001</v>
      </c>
      <c r="AO105" s="132">
        <v>0.22420000000000001</v>
      </c>
      <c r="AP105" s="40">
        <f>AL105*(1-AM105)*AN105</f>
        <v>34.920093600000008</v>
      </c>
      <c r="AQ105" s="133">
        <f t="shared" si="990"/>
        <v>35.361720800000008</v>
      </c>
      <c r="AR105" s="41">
        <v>1.5</v>
      </c>
      <c r="AS105" s="41"/>
      <c r="AT105" s="117" t="e">
        <f>AT104+AL105-AS105</f>
        <v>#REF!</v>
      </c>
      <c r="AU105" s="101"/>
      <c r="AV105" s="42"/>
      <c r="AW105" s="43"/>
      <c r="AX105" s="44"/>
      <c r="AY105" s="44"/>
      <c r="AZ105" s="44"/>
      <c r="BA105" s="44"/>
    </row>
    <row r="106" spans="1:53" x14ac:dyDescent="0.2">
      <c r="A106" s="184"/>
      <c r="B106" s="32">
        <v>3</v>
      </c>
      <c r="C106" s="45" t="s">
        <v>48</v>
      </c>
      <c r="D106" s="42">
        <v>18183</v>
      </c>
      <c r="E106" s="42">
        <v>1</v>
      </c>
      <c r="F106" s="42">
        <v>17537</v>
      </c>
      <c r="G106" s="36">
        <v>0.9</v>
      </c>
      <c r="H106" s="36">
        <v>8.4</v>
      </c>
      <c r="I106" s="42">
        <v>17203</v>
      </c>
      <c r="J106" s="36">
        <v>3.4</v>
      </c>
      <c r="K106" s="42">
        <v>16254</v>
      </c>
      <c r="L106" s="38">
        <v>5.8000000000000003E-2</v>
      </c>
      <c r="M106" s="36">
        <f>ROUND(K106*(1-L106),0)</f>
        <v>15311</v>
      </c>
      <c r="N106" s="27">
        <v>0.63800000000000001</v>
      </c>
      <c r="O106" s="24">
        <f t="shared" si="1068"/>
        <v>9768.4179999999997</v>
      </c>
      <c r="P106" s="38">
        <v>0.24299999999999999</v>
      </c>
      <c r="Q106" s="24">
        <f t="shared" si="1069"/>
        <v>3720.5729999999999</v>
      </c>
      <c r="R106" s="38">
        <v>0.11899999999999999</v>
      </c>
      <c r="S106" s="134">
        <v>0.2407</v>
      </c>
      <c r="T106" s="24">
        <f t="shared" si="1070"/>
        <v>1822.009</v>
      </c>
      <c r="U106" s="27">
        <v>0.23899999999999999</v>
      </c>
      <c r="V106" s="24">
        <f t="shared" si="1071"/>
        <v>3659.3289999999997</v>
      </c>
      <c r="W106" s="38">
        <v>0.49199999999999999</v>
      </c>
      <c r="X106" s="24">
        <f t="shared" si="1072"/>
        <v>7533.0119999999997</v>
      </c>
      <c r="Y106" s="38">
        <v>0.43</v>
      </c>
      <c r="Z106" s="24">
        <f t="shared" si="1073"/>
        <v>6583.73</v>
      </c>
      <c r="AA106" s="147">
        <v>2.48E-3</v>
      </c>
      <c r="AB106" s="148">
        <f t="shared" si="985"/>
        <v>37.97128</v>
      </c>
      <c r="AC106" s="46">
        <v>2.5100000000000001E-3</v>
      </c>
      <c r="AD106" s="17">
        <f t="shared" si="1075"/>
        <v>38.430610000000001</v>
      </c>
      <c r="AE106" s="26">
        <f>IF(M106&gt;0,(AG106+AP106)/M106,0)</f>
        <v>2.5626981255306644E-3</v>
      </c>
      <c r="AF106" s="46">
        <v>2.5999999999999998E-4</v>
      </c>
      <c r="AG106" s="36">
        <f t="shared" si="1076"/>
        <v>3.9808599999999998</v>
      </c>
      <c r="AH106" s="27">
        <v>0.21709999999999999</v>
      </c>
      <c r="AI106" s="40">
        <f t="shared" si="1077"/>
        <v>33.424498899999996</v>
      </c>
      <c r="AJ106" s="27">
        <f t="shared" si="1078"/>
        <v>0.89748917997076461</v>
      </c>
      <c r="AK106" s="28">
        <f t="shared" si="680"/>
        <v>0.89956577068430676</v>
      </c>
      <c r="AL106" s="42">
        <v>169</v>
      </c>
      <c r="AM106" s="38">
        <v>8.8999999999999996E-2</v>
      </c>
      <c r="AN106" s="27">
        <v>0.22900000000000001</v>
      </c>
      <c r="AO106" s="134">
        <v>0.22700000000000001</v>
      </c>
      <c r="AP106" s="40">
        <f>AL106*(1-AM106)*AN106</f>
        <v>35.256610999999999</v>
      </c>
      <c r="AQ106" s="135">
        <f t="shared" si="990"/>
        <v>34.948692999999999</v>
      </c>
      <c r="AR106" s="17">
        <v>1.55</v>
      </c>
      <c r="AS106" s="17"/>
      <c r="AT106" s="117" t="e">
        <f>AT105+AL106-AS106</f>
        <v>#REF!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 t="shared" ref="D107" si="1080">SUM(D104:D106)</f>
        <v>55600</v>
      </c>
      <c r="E107" s="50"/>
      <c r="F107" s="50">
        <f t="shared" ref="F107" si="1081">SUM(F104:F106)</f>
        <v>53381</v>
      </c>
      <c r="G107" s="51"/>
      <c r="H107" s="51"/>
      <c r="I107" s="50">
        <f t="shared" ref="I107:K107" si="1082">SUM(I104:I106)</f>
        <v>52364</v>
      </c>
      <c r="J107" s="51"/>
      <c r="K107" s="50">
        <f t="shared" si="1082"/>
        <v>49140</v>
      </c>
      <c r="L107" s="20">
        <f t="shared" ref="L107" si="1083">IF(K107&gt;0,(K104*L104+K105*L105+K106*L106)/K107,0)</f>
        <v>5.4320757020757025E-2</v>
      </c>
      <c r="M107" s="51">
        <f t="shared" ref="M107" si="1084">M104+M105+M106</f>
        <v>46471</v>
      </c>
      <c r="N107" s="52">
        <f t="shared" ref="N107" si="1085">IF(M107&gt;0,O107/M107,0)</f>
        <v>0.6501291127800134</v>
      </c>
      <c r="O107" s="53">
        <f t="shared" ref="O107" si="1086">O104+O105+O106</f>
        <v>30212.15</v>
      </c>
      <c r="P107" s="20">
        <f t="shared" ref="P107" si="1087">IF(M107&gt;0,Q107/M107,0)</f>
        <v>0.28753166490929827</v>
      </c>
      <c r="Q107" s="53">
        <f t="shared" ref="Q107" si="1088">Q104+Q105+Q106</f>
        <v>13361.884</v>
      </c>
      <c r="R107" s="20">
        <f t="shared" ref="R107" si="1089">IF(M107&gt;0,T107/M107,0)</f>
        <v>6.2339222310688391E-2</v>
      </c>
      <c r="S107" s="136"/>
      <c r="T107" s="53">
        <f t="shared" ref="T107" si="1090">T104+T105+T106</f>
        <v>2896.9660000000003</v>
      </c>
      <c r="U107" s="20">
        <f t="shared" ref="U107" si="1091">IF(M107&gt;0,V107/M107,0)</f>
        <v>0.23665722708786124</v>
      </c>
      <c r="V107" s="53">
        <f t="shared" ref="V107" si="1092">V104+V105+V106</f>
        <v>10997.698</v>
      </c>
      <c r="W107" s="20">
        <f t="shared" ref="W107" si="1093">IF(M107&gt;0,X107/M107,0)</f>
        <v>0.4970113188870478</v>
      </c>
      <c r="X107" s="53">
        <f t="shared" ref="X107" si="1094">X104+X105+X106</f>
        <v>23096.612999999998</v>
      </c>
      <c r="Y107" s="20">
        <f t="shared" ref="Y107" si="1095">IF(M107&gt;0,Z107/M107,0)</f>
        <v>0.42663381463708544</v>
      </c>
      <c r="Z107" s="53">
        <f t="shared" ref="Z107" si="1096">Z104+Z105+Z106</f>
        <v>19826.099999999999</v>
      </c>
      <c r="AA107" s="152">
        <f t="shared" ref="AA107" si="1097">IF(M107&gt;0,AB107/M107,0)</f>
        <v>2.47657958726948E-3</v>
      </c>
      <c r="AB107" s="55">
        <f t="shared" ref="AB107" si="1098">SUM(AB104:AB106)</f>
        <v>115.08913000000001</v>
      </c>
      <c r="AC107" s="54">
        <f t="shared" ref="AC107" si="1099">IF(M107&gt;0,AD107/M107,0)</f>
        <v>2.5032134019065655E-3</v>
      </c>
      <c r="AD107" s="55">
        <f t="shared" ref="AD107" si="1100">SUM(AD104:AD106)</f>
        <v>116.32683</v>
      </c>
      <c r="AE107" s="54">
        <f t="shared" ref="AE107" si="1101">IF(M107&gt;0,(AE104*M104+AE105*M105+AE106*M106)/M107,0)</f>
        <v>2.5423056658991634E-3</v>
      </c>
      <c r="AF107" s="54">
        <f t="shared" ref="AF107" si="1102">IF(K107&gt;0,(K104*AF104+K105*AF105+K106*AF106)/K107,0)</f>
        <v>2.5663858363858365E-4</v>
      </c>
      <c r="AG107" s="51">
        <f t="shared" ref="AG107" si="1103">SUM(AG104:AG106)</f>
        <v>11.926030000000001</v>
      </c>
      <c r="AH107" s="52">
        <f t="shared" ref="AH107" si="1104">IF(K107&gt;0,(K104*AH104+K105*AH105+K106*AH106)/K107,0)</f>
        <v>0.21360931623931625</v>
      </c>
      <c r="AI107" s="57">
        <f t="shared" ref="AI107" si="1105">SUM(AI104:AI106)</f>
        <v>100.95898450000001</v>
      </c>
      <c r="AJ107" s="52">
        <f t="shared" ref="AJ107" si="1106">IF(AND(AD107&gt;0),((AD104*AJ104+AD105*AJ105+AD106*AJ106)/AD107),0)</f>
        <v>0.89855783538170486</v>
      </c>
      <c r="AK107" s="56">
        <f t="shared" si="680"/>
        <v>0.9000807445344684</v>
      </c>
      <c r="AL107" s="50">
        <f t="shared" ref="AL107" si="1107">SUM(AL104:AL106)</f>
        <v>517</v>
      </c>
      <c r="AM107" s="20">
        <f t="shared" ref="AM107" si="1108">IF(AL107&gt;0,(AM104*AL104+AM105*AL105+AM106*AL106)/AL107,0)</f>
        <v>8.5642166344294002E-2</v>
      </c>
      <c r="AN107" s="52">
        <f>IF(K107&gt;0,(AN104*K104+AN105*K105+AN106*K106)/K107,0)</f>
        <v>0.22472058608058607</v>
      </c>
      <c r="AO107" s="136">
        <f>IF(L107&gt;0,(AO104*K104+AO105*K105+AO106*K106)/K107,0)</f>
        <v>0.22445387057387059</v>
      </c>
      <c r="AP107" s="57">
        <f t="shared" ref="AP107" si="1109">SUM(AP104:AP106)</f>
        <v>106.21745660000002</v>
      </c>
      <c r="AQ107" s="137">
        <f t="shared" si="1021"/>
        <v>106.09350180000001</v>
      </c>
      <c r="AR107" s="55"/>
      <c r="AS107" s="55">
        <f t="shared" ref="AS107" si="1110">SUM(AS104:AS106)</f>
        <v>0</v>
      </c>
      <c r="AT107" s="102"/>
      <c r="AU107" s="103" t="e">
        <f>AT106</f>
        <v>#REF!</v>
      </c>
      <c r="AV107" s="50">
        <f t="shared" ref="AV107" si="1111">SUM(AV104:AV106)</f>
        <v>0</v>
      </c>
      <c r="AW107" s="58"/>
      <c r="AX107" s="57"/>
      <c r="AY107" s="57"/>
      <c r="AZ107" s="57"/>
      <c r="BA107" s="57"/>
    </row>
    <row r="108" spans="1:53" ht="13.5" thickBot="1" x14ac:dyDescent="0.25">
      <c r="A108" s="186">
        <v>27</v>
      </c>
      <c r="B108" s="22">
        <v>1</v>
      </c>
      <c r="C108" s="10" t="s">
        <v>49</v>
      </c>
      <c r="D108" s="11">
        <v>16102</v>
      </c>
      <c r="E108" s="11">
        <v>0</v>
      </c>
      <c r="F108" s="11">
        <v>17795</v>
      </c>
      <c r="G108" s="12">
        <v>1.1000000000000001</v>
      </c>
      <c r="H108" s="12">
        <v>9</v>
      </c>
      <c r="I108" s="11">
        <v>18236</v>
      </c>
      <c r="J108" s="12">
        <v>2.2999999999999998</v>
      </c>
      <c r="K108" s="11">
        <v>16058</v>
      </c>
      <c r="L108" s="13">
        <v>5.8999999999999997E-2</v>
      </c>
      <c r="M108" s="23">
        <f>ROUND(K108*(1-L108),0)</f>
        <v>15111</v>
      </c>
      <c r="N108" s="14">
        <v>0.53300000000000003</v>
      </c>
      <c r="O108" s="24">
        <f t="shared" ref="O108:O110" si="1112">M108*N108</f>
        <v>8054.1630000000005</v>
      </c>
      <c r="P108" s="13">
        <v>0.35699999999999998</v>
      </c>
      <c r="Q108" s="24">
        <f t="shared" ref="Q108:Q110" si="1113">M108*P108</f>
        <v>5394.6269999999995</v>
      </c>
      <c r="R108" s="15">
        <v>0.111</v>
      </c>
      <c r="S108" s="143">
        <v>0.23810000000000001</v>
      </c>
      <c r="T108" s="24">
        <f t="shared" ref="T108:T110" si="1114">M108*R108</f>
        <v>1677.3209999999999</v>
      </c>
      <c r="U108" s="25">
        <v>0.24399999999999999</v>
      </c>
      <c r="V108" s="24">
        <f t="shared" ref="V108:V110" si="1115">M108*U108</f>
        <v>3687.0839999999998</v>
      </c>
      <c r="W108" s="15">
        <v>0.49099999999999999</v>
      </c>
      <c r="X108" s="24">
        <f t="shared" ref="X108:X110" si="1116">M108*W108</f>
        <v>7419.5010000000002</v>
      </c>
      <c r="Y108" s="15">
        <v>0.43</v>
      </c>
      <c r="Z108" s="24">
        <f t="shared" ref="Z108:Z110" si="1117">Y108*M108</f>
        <v>6497.73</v>
      </c>
      <c r="AA108" s="145">
        <v>2.4599999999999999E-3</v>
      </c>
      <c r="AB108" s="18">
        <f t="shared" ref="AB108" si="1118">M108*AA108</f>
        <v>37.17306</v>
      </c>
      <c r="AC108" s="16">
        <v>2.5200000000000001E-3</v>
      </c>
      <c r="AD108" s="17">
        <f t="shared" ref="AD108:AD110" si="1119">M108*AC108</f>
        <v>38.079720000000002</v>
      </c>
      <c r="AE108" s="26">
        <f>IF(M108&gt;0,(AG108+AP108)/M108,0)</f>
        <v>2.6312479650585658E-3</v>
      </c>
      <c r="AF108" s="16">
        <v>2.5000000000000001E-4</v>
      </c>
      <c r="AG108" s="23">
        <f t="shared" ref="AG108:AG110" si="1120">AF108*M108</f>
        <v>3.7777500000000002</v>
      </c>
      <c r="AH108" s="114">
        <v>0.2044</v>
      </c>
      <c r="AI108" s="29">
        <f t="shared" ref="AI108:AI110" si="1121">AL108*(1-AM108)*AH108</f>
        <v>32.922708</v>
      </c>
      <c r="AJ108" s="27">
        <f t="shared" ref="AJ108:AJ110" si="1122">IF(AND(AH108&gt;0,AF108&gt;0,AC108&gt;0),((AC108-AF108)*AH108)/((AH108-AF108)*AC108),0)</f>
        <v>0.90189675347647447</v>
      </c>
      <c r="AK108" s="59">
        <f t="shared" si="680"/>
        <v>0.90600192864870832</v>
      </c>
      <c r="AL108" s="11">
        <v>177</v>
      </c>
      <c r="AM108" s="13">
        <v>0.09</v>
      </c>
      <c r="AN108" s="14">
        <v>0.22339999999999999</v>
      </c>
      <c r="AO108" s="130">
        <v>0.21759999999999999</v>
      </c>
      <c r="AP108" s="29">
        <f>AL108*(1-AM108)*AN108</f>
        <v>35.983037999999993</v>
      </c>
      <c r="AQ108" s="131">
        <f t="shared" ref="AQ108" si="1123">AL108*(1-AM108)*AO108</f>
        <v>35.048831999999997</v>
      </c>
      <c r="AR108" s="18">
        <v>1.55</v>
      </c>
      <c r="AS108" s="18"/>
      <c r="AT108" s="98" t="e">
        <f>AT106+AL108-AS108</f>
        <v>#REF!</v>
      </c>
      <c r="AU108" s="99"/>
      <c r="AV108" s="11"/>
      <c r="AW108" s="30"/>
      <c r="AX108" s="19"/>
      <c r="AY108" s="19"/>
      <c r="AZ108" s="19"/>
      <c r="BA108" s="19"/>
    </row>
    <row r="109" spans="1:53" x14ac:dyDescent="0.2">
      <c r="A109" s="184"/>
      <c r="B109" s="32">
        <v>2</v>
      </c>
      <c r="C109" s="10" t="s">
        <v>52</v>
      </c>
      <c r="D109" s="33">
        <v>20500</v>
      </c>
      <c r="E109" s="33">
        <v>4</v>
      </c>
      <c r="F109" s="33">
        <v>20722</v>
      </c>
      <c r="G109" s="34">
        <v>0.9</v>
      </c>
      <c r="H109" s="34">
        <v>9.6</v>
      </c>
      <c r="I109" s="33">
        <v>19467</v>
      </c>
      <c r="J109" s="34">
        <v>1.8</v>
      </c>
      <c r="K109" s="33">
        <v>16219</v>
      </c>
      <c r="L109" s="35">
        <v>4.7E-2</v>
      </c>
      <c r="M109" s="36">
        <f>ROUND(K109*(1-L109),0)</f>
        <v>15457</v>
      </c>
      <c r="N109" s="37">
        <v>0.65</v>
      </c>
      <c r="O109" s="24">
        <f t="shared" si="1112"/>
        <v>10047.050000000001</v>
      </c>
      <c r="P109" s="35">
        <v>0.29699999999999999</v>
      </c>
      <c r="Q109" s="24">
        <f t="shared" si="1113"/>
        <v>4590.7289999999994</v>
      </c>
      <c r="R109" s="38">
        <v>5.2999999999999999E-2</v>
      </c>
      <c r="S109" s="134">
        <v>0.2306</v>
      </c>
      <c r="T109" s="24">
        <f t="shared" si="1114"/>
        <v>819.221</v>
      </c>
      <c r="U109" s="27">
        <v>0.24199999999999999</v>
      </c>
      <c r="V109" s="24">
        <f t="shared" si="1115"/>
        <v>3740.5940000000001</v>
      </c>
      <c r="W109" s="38">
        <v>0.49</v>
      </c>
      <c r="X109" s="24">
        <f t="shared" si="1116"/>
        <v>7573.93</v>
      </c>
      <c r="Y109" s="38">
        <v>0.43</v>
      </c>
      <c r="Z109" s="24">
        <f t="shared" si="1117"/>
        <v>6646.51</v>
      </c>
      <c r="AA109" s="146"/>
      <c r="AB109" s="18">
        <f t="shared" si="985"/>
        <v>0</v>
      </c>
      <c r="AC109" s="39">
        <v>2.5899999999999999E-3</v>
      </c>
      <c r="AD109" s="17">
        <f t="shared" si="1119"/>
        <v>40.033629999999995</v>
      </c>
      <c r="AE109" s="26">
        <f>IF(M109&gt;0,(AG109+AP109)/M109,0)</f>
        <v>2.4300257488516527E-3</v>
      </c>
      <c r="AF109" s="39">
        <v>2.5999999999999998E-4</v>
      </c>
      <c r="AG109" s="36">
        <f t="shared" si="1120"/>
        <v>4.0188199999999998</v>
      </c>
      <c r="AH109" s="27">
        <v>0.2122</v>
      </c>
      <c r="AI109" s="40">
        <f t="shared" si="1121"/>
        <v>33.043784000000002</v>
      </c>
      <c r="AJ109" s="27">
        <f t="shared" si="1122"/>
        <v>0.90071751202259831</v>
      </c>
      <c r="AK109" s="28">
        <f t="shared" si="680"/>
        <v>0.89408445955044824</v>
      </c>
      <c r="AL109" s="33">
        <v>170</v>
      </c>
      <c r="AM109" s="35">
        <v>8.4000000000000005E-2</v>
      </c>
      <c r="AN109" s="37">
        <v>0.21540000000000001</v>
      </c>
      <c r="AO109" s="132"/>
      <c r="AP109" s="40">
        <f>AL109*(1-AM109)*AN109</f>
        <v>33.542088</v>
      </c>
      <c r="AQ109" s="133">
        <f t="shared" si="990"/>
        <v>0</v>
      </c>
      <c r="AR109" s="41">
        <v>1.55</v>
      </c>
      <c r="AS109" s="41"/>
      <c r="AT109" s="117" t="e">
        <f>AT108+AL109-AS109</f>
        <v>#REF!</v>
      </c>
      <c r="AU109" s="101"/>
      <c r="AV109" s="42"/>
      <c r="AW109" s="43"/>
      <c r="AX109" s="44"/>
      <c r="AY109" s="44"/>
      <c r="AZ109" s="44"/>
      <c r="BA109" s="44"/>
    </row>
    <row r="110" spans="1:53" x14ac:dyDescent="0.2">
      <c r="A110" s="184"/>
      <c r="B110" s="32">
        <v>3</v>
      </c>
      <c r="C110" s="45" t="s">
        <v>48</v>
      </c>
      <c r="D110" s="42">
        <v>19098</v>
      </c>
      <c r="E110" s="42">
        <v>2</v>
      </c>
      <c r="F110" s="42">
        <v>17681</v>
      </c>
      <c r="G110" s="36">
        <v>0.9</v>
      </c>
      <c r="H110" s="36">
        <v>5.5</v>
      </c>
      <c r="I110" s="42">
        <v>17347</v>
      </c>
      <c r="J110" s="36">
        <v>1.5</v>
      </c>
      <c r="K110" s="42">
        <v>16302</v>
      </c>
      <c r="L110" s="38">
        <v>5.6000000000000001E-2</v>
      </c>
      <c r="M110" s="36">
        <f>ROUND(K110*(1-L110),0)</f>
        <v>15389</v>
      </c>
      <c r="N110" s="27">
        <v>0.59399999999999997</v>
      </c>
      <c r="O110" s="24">
        <f t="shared" si="1112"/>
        <v>9141.0659999999989</v>
      </c>
      <c r="P110" s="38">
        <v>0.35499999999999998</v>
      </c>
      <c r="Q110" s="24">
        <f t="shared" si="1113"/>
        <v>5463.0949999999993</v>
      </c>
      <c r="R110" s="38">
        <v>5.0999999999999997E-2</v>
      </c>
      <c r="S110" s="134">
        <v>0.23669999999999999</v>
      </c>
      <c r="T110" s="24">
        <f t="shared" si="1114"/>
        <v>784.83899999999994</v>
      </c>
      <c r="U110" s="27"/>
      <c r="V110" s="24">
        <f t="shared" si="1115"/>
        <v>0</v>
      </c>
      <c r="W110" s="38"/>
      <c r="X110" s="24">
        <f t="shared" si="1116"/>
        <v>0</v>
      </c>
      <c r="Y110" s="38">
        <v>0.43</v>
      </c>
      <c r="Z110" s="24">
        <f t="shared" si="1117"/>
        <v>6617.2699999999995</v>
      </c>
      <c r="AA110" s="147"/>
      <c r="AB110" s="148">
        <f t="shared" si="985"/>
        <v>0</v>
      </c>
      <c r="AC110" s="46">
        <v>2.5999999999999999E-3</v>
      </c>
      <c r="AD110" s="17">
        <f t="shared" si="1119"/>
        <v>40.011399999999995</v>
      </c>
      <c r="AE110" s="26">
        <f>IF(M110&gt;0,(AG110+AP110)/M110,0)</f>
        <v>2.5000000000000001E-4</v>
      </c>
      <c r="AF110" s="46">
        <v>2.5000000000000001E-4</v>
      </c>
      <c r="AG110" s="36">
        <f t="shared" si="1120"/>
        <v>3.8472500000000003</v>
      </c>
      <c r="AH110" s="27">
        <v>0.21390000000000001</v>
      </c>
      <c r="AI110" s="40">
        <f t="shared" si="1121"/>
        <v>31.658055599999997</v>
      </c>
      <c r="AJ110" s="27">
        <f t="shared" si="1122"/>
        <v>0.90490377864588012</v>
      </c>
      <c r="AK110" s="28">
        <f t="shared" si="680"/>
        <v>0</v>
      </c>
      <c r="AL110" s="42">
        <v>163</v>
      </c>
      <c r="AM110" s="38">
        <v>9.1999999999999998E-2</v>
      </c>
      <c r="AN110" s="27"/>
      <c r="AO110" s="134"/>
      <c r="AP110" s="40">
        <f>AL110*(1-AM110)*AN110</f>
        <v>0</v>
      </c>
      <c r="AQ110" s="135">
        <f t="shared" si="990"/>
        <v>0</v>
      </c>
      <c r="AR110" s="17">
        <v>1.56</v>
      </c>
      <c r="AS110" s="17"/>
      <c r="AT110" s="117" t="e">
        <f>AT109+AL110-AS110</f>
        <v>#REF!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 t="shared" ref="D111" si="1124">SUM(D108:D110)</f>
        <v>55700</v>
      </c>
      <c r="E111" s="50"/>
      <c r="F111" s="50">
        <f t="shared" ref="F111" si="1125">SUM(F108:F110)</f>
        <v>56198</v>
      </c>
      <c r="G111" s="51"/>
      <c r="H111" s="51"/>
      <c r="I111" s="50">
        <f t="shared" ref="I111:K111" si="1126">SUM(I108:I110)</f>
        <v>55050</v>
      </c>
      <c r="J111" s="51"/>
      <c r="K111" s="50">
        <f t="shared" si="1126"/>
        <v>48579</v>
      </c>
      <c r="L111" s="20">
        <f t="shared" ref="L111" si="1127">IF(K111&gt;0,(K108*L108+K109*L109+K110*L110)/K111,0)</f>
        <v>5.3986846168097326E-2</v>
      </c>
      <c r="M111" s="51">
        <f t="shared" ref="M111" si="1128">M108+M109+M110</f>
        <v>45957</v>
      </c>
      <c r="N111" s="52">
        <f t="shared" ref="N111" si="1129">IF(M111&gt;0,O111/M111,0)</f>
        <v>0.59277757468938364</v>
      </c>
      <c r="O111" s="53">
        <f t="shared" ref="O111" si="1130">O108+O109+O110</f>
        <v>27242.279000000002</v>
      </c>
      <c r="P111" s="20">
        <f t="shared" ref="P111" si="1131">IF(M111&gt;0,Q111/M111,0)</f>
        <v>0.33615011858911592</v>
      </c>
      <c r="Q111" s="53">
        <f t="shared" ref="Q111" si="1132">Q108+Q109+Q110</f>
        <v>15448.450999999999</v>
      </c>
      <c r="R111" s="20">
        <f t="shared" ref="R111" si="1133">IF(M111&gt;0,T111/M111,0)</f>
        <v>7.1401114084905445E-2</v>
      </c>
      <c r="S111" s="136"/>
      <c r="T111" s="53">
        <f t="shared" ref="T111" si="1134">T108+T109+T110</f>
        <v>3281.3809999999999</v>
      </c>
      <c r="U111" s="20">
        <f t="shared" ref="U111" si="1135">IF(M111&gt;0,V111/M111,0)</f>
        <v>0.16162234262462738</v>
      </c>
      <c r="V111" s="53">
        <f t="shared" ref="V111" si="1136">V108+V109+V110</f>
        <v>7427.6779999999999</v>
      </c>
      <c r="W111" s="20">
        <f t="shared" ref="W111" si="1137">IF(M111&gt;0,X111/M111,0)</f>
        <v>0.32624912418129992</v>
      </c>
      <c r="X111" s="53">
        <f t="shared" ref="X111" si="1138">X108+X109+X110</f>
        <v>14993.431</v>
      </c>
      <c r="Y111" s="20">
        <f t="shared" ref="Y111" si="1139">IF(M111&gt;0,Z111/M111,0)</f>
        <v>0.42999999999999994</v>
      </c>
      <c r="Z111" s="53">
        <f t="shared" ref="Z111" si="1140">Z108+Z109+Z110</f>
        <v>19761.509999999998</v>
      </c>
      <c r="AA111" s="152">
        <f t="shared" ref="AA111" si="1141">IF(M111&gt;0,AB111/M111,0)</f>
        <v>8.0886611397610806E-4</v>
      </c>
      <c r="AB111" s="55">
        <f t="shared" ref="AB111" si="1142">SUM(AB108:AB110)</f>
        <v>37.17306</v>
      </c>
      <c r="AC111" s="54">
        <f t="shared" ref="AC111" si="1143">IF(M111&gt;0,AD111/M111,0)</f>
        <v>2.5703320495245553E-3</v>
      </c>
      <c r="AD111" s="55">
        <f t="shared" ref="AD111" si="1144">SUM(AD108:AD110)</f>
        <v>118.12474999999999</v>
      </c>
      <c r="AE111" s="54">
        <f t="shared" ref="AE111" si="1145">IF(M111&gt;0,(AE108*M108+AE109*M109+AE110*M110)/M111,0)</f>
        <v>1.7661933111386729E-3</v>
      </c>
      <c r="AF111" s="54">
        <f t="shared" ref="AF111" si="1146">IF(K111&gt;0,(K108*AF108+K109*AF109+K110*AF110)/K111,0)</f>
        <v>2.5333868544021075E-4</v>
      </c>
      <c r="AG111" s="51">
        <f t="shared" ref="AG111" si="1147">SUM(AG108:AG110)</f>
        <v>11.64382</v>
      </c>
      <c r="AH111" s="52">
        <f t="shared" ref="AH111" si="1148">IF(K111&gt;0,(K108*AH108+K109*AH109+K110*AH110)/K111,0)</f>
        <v>0.2101921571049219</v>
      </c>
      <c r="AI111" s="57">
        <f t="shared" ref="AI111" si="1149">SUM(AI108:AI110)</f>
        <v>97.6245476</v>
      </c>
      <c r="AJ111" s="52">
        <f t="shared" ref="AJ111" si="1150">IF(AND(AD111&gt;0),((AD108*AJ108+AD109*AJ109+AD110*AJ110)/AD111),0)</f>
        <v>0.90251564131173345</v>
      </c>
      <c r="AK111" s="56">
        <f t="shared" si="680"/>
        <v>0.85805364346132695</v>
      </c>
      <c r="AL111" s="50">
        <f t="shared" ref="AL111" si="1151">SUM(AL108:AL110)</f>
        <v>510</v>
      </c>
      <c r="AM111" s="20">
        <f t="shared" ref="AM111" si="1152">IF(AL111&gt;0,(AM108*AL108+AM109*AL109+AM110*AL110)/AL111,0)</f>
        <v>8.8639215686274517E-2</v>
      </c>
      <c r="AN111" s="52">
        <f>IF(K111&gt;0,(AN108*K108+AN109*K109+AN110*K110)/K111,0)</f>
        <v>0.1457611272360485</v>
      </c>
      <c r="AO111" s="136">
        <f>IF(L111&gt;0,(AO108*K108+AO109*K109+AO110*K110)/K111,0)</f>
        <v>7.192862759628646E-2</v>
      </c>
      <c r="AP111" s="57">
        <f t="shared" ref="AP111" si="1153">SUM(AP108:AP110)</f>
        <v>69.525126</v>
      </c>
      <c r="AQ111" s="137">
        <f t="shared" si="1021"/>
        <v>35.048831999999997</v>
      </c>
      <c r="AR111" s="55"/>
      <c r="AS111" s="55">
        <f t="shared" ref="AS111" si="1154">SUM(AS108:AS110)</f>
        <v>0</v>
      </c>
      <c r="AT111" s="102"/>
      <c r="AU111" s="103" t="e">
        <f>AT110</f>
        <v>#REF!</v>
      </c>
      <c r="AV111" s="50">
        <f t="shared" ref="AV111" si="1155">SUM(AV108:AV110)</f>
        <v>0</v>
      </c>
      <c r="AW111" s="58"/>
      <c r="AX111" s="57"/>
      <c r="AY111" s="57"/>
      <c r="AZ111" s="57"/>
      <c r="BA111" s="57"/>
    </row>
    <row r="112" spans="1:53" ht="13.5" thickBot="1" x14ac:dyDescent="0.25">
      <c r="A112" s="186">
        <v>28</v>
      </c>
      <c r="B112" s="22">
        <v>1</v>
      </c>
      <c r="C112" s="10" t="s">
        <v>50</v>
      </c>
      <c r="D112" s="11">
        <v>5509</v>
      </c>
      <c r="E112" s="11">
        <v>0</v>
      </c>
      <c r="F112" s="11">
        <v>8470</v>
      </c>
      <c r="G112" s="12">
        <v>0.7</v>
      </c>
      <c r="H112" s="12">
        <v>8</v>
      </c>
      <c r="I112" s="11">
        <v>9099</v>
      </c>
      <c r="J112" s="12">
        <v>4.7</v>
      </c>
      <c r="K112" s="11">
        <v>16312</v>
      </c>
      <c r="L112" s="13">
        <v>5.6000000000000001E-2</v>
      </c>
      <c r="M112" s="23">
        <f>ROUND(K112*(1-L112),0)</f>
        <v>15399</v>
      </c>
      <c r="N112" s="14">
        <v>0.60799999999999998</v>
      </c>
      <c r="O112" s="24">
        <f t="shared" ref="O112:O114" si="1156">M112*N112</f>
        <v>9362.5920000000006</v>
      </c>
      <c r="P112" s="13">
        <v>0.30299999999999999</v>
      </c>
      <c r="Q112" s="24">
        <f t="shared" ref="Q112:Q114" si="1157">M112*P112</f>
        <v>4665.8969999999999</v>
      </c>
      <c r="R112" s="15">
        <v>8.8999999999999996E-2</v>
      </c>
      <c r="S112" s="143">
        <v>0.24030000000000001</v>
      </c>
      <c r="T112" s="24">
        <f t="shared" ref="T112:T114" si="1158">M112*R112</f>
        <v>1370.511</v>
      </c>
      <c r="U112" s="25">
        <v>0.24399999999999999</v>
      </c>
      <c r="V112" s="24">
        <f t="shared" ref="V112:V114" si="1159">M112*U112</f>
        <v>3757.3559999999998</v>
      </c>
      <c r="W112" s="15">
        <v>0.48399999999999999</v>
      </c>
      <c r="X112" s="24">
        <f t="shared" ref="X112:X114" si="1160">M112*W112</f>
        <v>7453.116</v>
      </c>
      <c r="Y112" s="15">
        <v>0.42</v>
      </c>
      <c r="Z112" s="24">
        <f t="shared" ref="Z112:Z114" si="1161">Y112*M112</f>
        <v>6467.58</v>
      </c>
      <c r="AA112" s="145">
        <v>2.49E-3</v>
      </c>
      <c r="AB112" s="18">
        <f t="shared" ref="AB112:AB126" si="1162">M112*AA112</f>
        <v>38.343510000000002</v>
      </c>
      <c r="AC112" s="16">
        <v>2.5899999999999999E-3</v>
      </c>
      <c r="AD112" s="17">
        <f t="shared" ref="AD112:AD114" si="1163">M112*AC112</f>
        <v>39.883409999999998</v>
      </c>
      <c r="AE112" s="26">
        <f>IF(M112&gt;0,(AG112+AP112)/M112,0)</f>
        <v>2.7873487629066825E-3</v>
      </c>
      <c r="AF112" s="16">
        <v>2.5000000000000001E-4</v>
      </c>
      <c r="AG112" s="23">
        <f t="shared" ref="AG112:AG114" si="1164">AF112*M112</f>
        <v>3.8497500000000002</v>
      </c>
      <c r="AH112" s="114">
        <v>0.2059</v>
      </c>
      <c r="AI112" s="29">
        <f t="shared" ref="AI112:AI114" si="1165">AL112*(1-AM112)*AH112</f>
        <v>34.1761056</v>
      </c>
      <c r="AJ112" s="27">
        <f t="shared" ref="AJ112:AJ114" si="1166">IF(AND(AH112&gt;0,AF112&gt;0,AC112&gt;0),((AC112-AF112)*AH112)/((AH112-AF112)*AC112),0)</f>
        <v>0.90457321967168791</v>
      </c>
      <c r="AK112" s="59">
        <f t="shared" si="680"/>
        <v>0.91127683124572234</v>
      </c>
      <c r="AL112" s="11">
        <v>182</v>
      </c>
      <c r="AM112" s="13">
        <v>8.7999999999999995E-2</v>
      </c>
      <c r="AN112" s="14">
        <v>0.2354</v>
      </c>
      <c r="AO112" s="130">
        <v>0.2316</v>
      </c>
      <c r="AP112" s="29">
        <f>AL112*(1-AM112)*AN112</f>
        <v>39.072633600000003</v>
      </c>
      <c r="AQ112" s="131">
        <f t="shared" ref="AQ112:AQ126" si="1167">AL112*(1-AM112)*AO112</f>
        <v>38.441894400000002</v>
      </c>
      <c r="AR112" s="18">
        <v>1.55</v>
      </c>
      <c r="AS112" s="18">
        <v>903.92</v>
      </c>
      <c r="AT112" s="98" t="e">
        <f>AT110+AL112-AS112</f>
        <v>#REF!</v>
      </c>
      <c r="AU112" s="99"/>
      <c r="AV112" s="11"/>
      <c r="AW112" s="30"/>
      <c r="AX112" s="19"/>
      <c r="AY112" s="19"/>
      <c r="AZ112" s="19"/>
      <c r="BA112" s="19"/>
    </row>
    <row r="113" spans="1:53" x14ac:dyDescent="0.2">
      <c r="A113" s="184"/>
      <c r="B113" s="32">
        <v>2</v>
      </c>
      <c r="C113" s="10" t="s">
        <v>49</v>
      </c>
      <c r="D113" s="33">
        <v>20600</v>
      </c>
      <c r="E113" s="33">
        <v>3</v>
      </c>
      <c r="F113" s="33">
        <v>20197</v>
      </c>
      <c r="G113" s="34">
        <v>0.9</v>
      </c>
      <c r="H113" s="34">
        <v>8.3000000000000007</v>
      </c>
      <c r="I113" s="33">
        <v>18675</v>
      </c>
      <c r="J113" s="34">
        <v>2.9</v>
      </c>
      <c r="K113" s="33">
        <v>16211</v>
      </c>
      <c r="L113" s="35">
        <v>0.05</v>
      </c>
      <c r="M113" s="36">
        <f>ROUND(K113*(1-L113),0)</f>
        <v>15400</v>
      </c>
      <c r="N113" s="37">
        <v>0.66400000000000003</v>
      </c>
      <c r="O113" s="24">
        <f t="shared" si="1156"/>
        <v>10225.6</v>
      </c>
      <c r="P113" s="35">
        <v>0.251</v>
      </c>
      <c r="Q113" s="24">
        <f t="shared" si="1157"/>
        <v>3865.4</v>
      </c>
      <c r="R113" s="38">
        <v>8.5000000000000006E-2</v>
      </c>
      <c r="S113" s="134">
        <v>0.23319999999999999</v>
      </c>
      <c r="T113" s="24">
        <f t="shared" si="1158"/>
        <v>1309</v>
      </c>
      <c r="U113" s="27">
        <v>0.23699999999999999</v>
      </c>
      <c r="V113" s="24">
        <f t="shared" si="1159"/>
        <v>3649.7999999999997</v>
      </c>
      <c r="W113" s="38">
        <v>0.50800000000000001</v>
      </c>
      <c r="X113" s="24">
        <f t="shared" si="1160"/>
        <v>7823.2</v>
      </c>
      <c r="Y113" s="38">
        <v>0.43</v>
      </c>
      <c r="Z113" s="24">
        <f t="shared" si="1161"/>
        <v>6622</v>
      </c>
      <c r="AA113" s="146">
        <v>2.49E-3</v>
      </c>
      <c r="AB113" s="18">
        <f t="shared" si="1162"/>
        <v>38.346000000000004</v>
      </c>
      <c r="AC113" s="39">
        <v>2.65E-3</v>
      </c>
      <c r="AD113" s="17">
        <f t="shared" si="1163"/>
        <v>40.81</v>
      </c>
      <c r="AE113" s="26">
        <f>IF(M113&gt;0,(AG113+AP113)/M113,0)</f>
        <v>2.4682661298701301E-3</v>
      </c>
      <c r="AF113" s="39">
        <v>2.5000000000000001E-4</v>
      </c>
      <c r="AG113" s="36">
        <f t="shared" si="1164"/>
        <v>3.85</v>
      </c>
      <c r="AH113" s="27">
        <v>0.20810000000000001</v>
      </c>
      <c r="AI113" s="40">
        <f t="shared" si="1165"/>
        <v>32.714984800000003</v>
      </c>
      <c r="AJ113" s="27">
        <f t="shared" si="1166"/>
        <v>0.9067496970329656</v>
      </c>
      <c r="AK113" s="28">
        <f t="shared" si="680"/>
        <v>0.89974947207726386</v>
      </c>
      <c r="AL113" s="33">
        <v>172</v>
      </c>
      <c r="AM113" s="35">
        <v>8.5999999999999993E-2</v>
      </c>
      <c r="AN113" s="37">
        <v>0.21729999999999999</v>
      </c>
      <c r="AO113" s="132">
        <v>0.216</v>
      </c>
      <c r="AP113" s="40">
        <f>AL113*(1-AM113)*AN113</f>
        <v>34.1612984</v>
      </c>
      <c r="AQ113" s="133">
        <f t="shared" si="1167"/>
        <v>33.956927999999998</v>
      </c>
      <c r="AR113" s="41">
        <v>1.55</v>
      </c>
      <c r="AS113" s="41"/>
      <c r="AT113" s="117" t="e">
        <f>AT112+AL113-AS113</f>
        <v>#REF!</v>
      </c>
      <c r="AU113" s="101"/>
      <c r="AV113" s="42"/>
      <c r="AW113" s="43"/>
      <c r="AX113" s="44"/>
      <c r="AY113" s="44"/>
      <c r="AZ113" s="44"/>
      <c r="BA113" s="44"/>
    </row>
    <row r="114" spans="1:53" x14ac:dyDescent="0.2">
      <c r="A114" s="184"/>
      <c r="B114" s="32">
        <v>3</v>
      </c>
      <c r="C114" s="10" t="s">
        <v>52</v>
      </c>
      <c r="D114" s="42">
        <v>20991</v>
      </c>
      <c r="E114" s="42">
        <v>0</v>
      </c>
      <c r="F114" s="42">
        <v>18133</v>
      </c>
      <c r="G114" s="36">
        <v>1</v>
      </c>
      <c r="H114" s="36">
        <v>7.1</v>
      </c>
      <c r="I114" s="42">
        <v>18052</v>
      </c>
      <c r="J114" s="36">
        <v>2</v>
      </c>
      <c r="K114" s="42">
        <v>16300</v>
      </c>
      <c r="L114" s="38">
        <v>6.3E-2</v>
      </c>
      <c r="M114" s="36">
        <f>ROUND(K114*(1-L114),0)</f>
        <v>15273</v>
      </c>
      <c r="N114" s="27">
        <v>0.64300000000000002</v>
      </c>
      <c r="O114" s="24">
        <f t="shared" si="1156"/>
        <v>9820.5390000000007</v>
      </c>
      <c r="P114" s="38">
        <v>0.26600000000000001</v>
      </c>
      <c r="Q114" s="24">
        <f t="shared" si="1157"/>
        <v>4062.6180000000004</v>
      </c>
      <c r="R114" s="38">
        <v>9.0999999999999998E-2</v>
      </c>
      <c r="S114" s="134">
        <v>0.21179999999999999</v>
      </c>
      <c r="T114" s="24">
        <f t="shared" si="1158"/>
        <v>1389.8430000000001</v>
      </c>
      <c r="U114" s="27">
        <v>0.24099999999999999</v>
      </c>
      <c r="V114" s="24">
        <f t="shared" si="1159"/>
        <v>3680.7929999999997</v>
      </c>
      <c r="W114" s="38">
        <v>0.47499999999999998</v>
      </c>
      <c r="X114" s="24">
        <f t="shared" si="1160"/>
        <v>7254.6749999999993</v>
      </c>
      <c r="Y114" s="38">
        <v>0.43</v>
      </c>
      <c r="Z114" s="24">
        <f t="shared" si="1161"/>
        <v>6567.39</v>
      </c>
      <c r="AA114" s="147">
        <v>2.5699999999999998E-3</v>
      </c>
      <c r="AB114" s="148">
        <f t="shared" si="1162"/>
        <v>39.251609999999999</v>
      </c>
      <c r="AC114" s="46">
        <v>2.7100000000000002E-3</v>
      </c>
      <c r="AD114" s="17">
        <f t="shared" si="1163"/>
        <v>41.389830000000003</v>
      </c>
      <c r="AE114" s="26">
        <f>IF(M114&gt;0,(AG114+AP114)/M114,0)</f>
        <v>2.6124163949453288E-3</v>
      </c>
      <c r="AF114" s="46">
        <v>2.5000000000000001E-4</v>
      </c>
      <c r="AG114" s="36">
        <f t="shared" si="1164"/>
        <v>3.8182499999999999</v>
      </c>
      <c r="AH114" s="27">
        <v>0.21920000000000001</v>
      </c>
      <c r="AI114" s="40">
        <f t="shared" si="1165"/>
        <v>37.377107200000005</v>
      </c>
      <c r="AJ114" s="27">
        <f t="shared" si="1166"/>
        <v>0.90878555736916122</v>
      </c>
      <c r="AK114" s="28">
        <f t="shared" si="680"/>
        <v>0.90537283250821354</v>
      </c>
      <c r="AL114" s="42">
        <v>188</v>
      </c>
      <c r="AM114" s="38">
        <v>9.2999999999999999E-2</v>
      </c>
      <c r="AN114" s="27">
        <v>0.21160000000000001</v>
      </c>
      <c r="AO114" s="134">
        <v>0.20530000000000001</v>
      </c>
      <c r="AP114" s="40">
        <f>AL114*(1-AM114)*AN114</f>
        <v>36.081185600000005</v>
      </c>
      <c r="AQ114" s="135">
        <f t="shared" si="1167"/>
        <v>35.006934800000003</v>
      </c>
      <c r="AR114" s="17">
        <v>1.6</v>
      </c>
      <c r="AS114" s="17"/>
      <c r="AT114" s="117" t="e">
        <f>AT113+AL114-AS114</f>
        <v>#REF!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 t="shared" ref="D115" si="1168">SUM(D112:D114)</f>
        <v>47100</v>
      </c>
      <c r="E115" s="50"/>
      <c r="F115" s="50">
        <f t="shared" ref="F115" si="1169">SUM(F112:F114)</f>
        <v>46800</v>
      </c>
      <c r="G115" s="51"/>
      <c r="H115" s="51"/>
      <c r="I115" s="50">
        <f t="shared" ref="I115:K115" si="1170">SUM(I112:I114)</f>
        <v>45826</v>
      </c>
      <c r="J115" s="51"/>
      <c r="K115" s="50">
        <f t="shared" si="1170"/>
        <v>48823</v>
      </c>
      <c r="L115" s="20">
        <f t="shared" ref="L115" si="1171">IF(K115&gt;0,(K112*L112+K113*L113+K114*L114)/K115,0)</f>
        <v>5.6344796509841671E-2</v>
      </c>
      <c r="M115" s="51">
        <f t="shared" ref="M115" si="1172">M112+M113+M114</f>
        <v>46072</v>
      </c>
      <c r="N115" s="52">
        <f t="shared" ref="N115" si="1173">IF(M115&gt;0,O115/M115,0)</f>
        <v>0.6383211277999653</v>
      </c>
      <c r="O115" s="53">
        <f t="shared" ref="O115" si="1174">O112+O113+O114</f>
        <v>29408.731000000003</v>
      </c>
      <c r="P115" s="20">
        <f t="shared" ref="P115" si="1175">IF(M115&gt;0,Q115/M115,0)</f>
        <v>0.27335290415002605</v>
      </c>
      <c r="Q115" s="53">
        <f t="shared" ref="Q115" si="1176">Q112+Q113+Q114</f>
        <v>12593.915000000001</v>
      </c>
      <c r="R115" s="20">
        <f t="shared" ref="R115" si="1177">IF(M115&gt;0,T115/M115,0)</f>
        <v>8.8325968050008682E-2</v>
      </c>
      <c r="S115" s="136"/>
      <c r="T115" s="53">
        <f t="shared" ref="T115" si="1178">T112+T113+T114</f>
        <v>4069.3540000000003</v>
      </c>
      <c r="U115" s="20">
        <f t="shared" ref="U115" si="1179">IF(M115&gt;0,V115/M115,0)</f>
        <v>0.24066567546449033</v>
      </c>
      <c r="V115" s="53">
        <f t="shared" ref="V115" si="1180">V112+V113+V114</f>
        <v>11087.948999999999</v>
      </c>
      <c r="W115" s="20">
        <f t="shared" ref="W115" si="1181">IF(M115&gt;0,X115/M115,0)</f>
        <v>0.48903870029519009</v>
      </c>
      <c r="X115" s="53">
        <f t="shared" ref="X115" si="1182">X112+X113+X114</f>
        <v>22530.990999999998</v>
      </c>
      <c r="Y115" s="20">
        <f t="shared" ref="Y115" si="1183">IF(M115&gt;0,Z115/M115,0)</f>
        <v>0.42665762285118947</v>
      </c>
      <c r="Z115" s="53">
        <f t="shared" ref="Z115" si="1184">Z112+Z113+Z114</f>
        <v>19656.97</v>
      </c>
      <c r="AA115" s="152">
        <f t="shared" ref="AA115" si="1185">IF(M115&gt;0,AB115/M115,0)</f>
        <v>2.5165202292064598E-3</v>
      </c>
      <c r="AB115" s="55">
        <f t="shared" ref="AB115" si="1186">SUM(AB112:AB114)</f>
        <v>115.94112000000001</v>
      </c>
      <c r="AC115" s="54">
        <f t="shared" ref="AC115" si="1187">IF(M115&gt;0,AD115/M115,0)</f>
        <v>2.6498359090119813E-3</v>
      </c>
      <c r="AD115" s="55">
        <f t="shared" ref="AD115" si="1188">SUM(AD112:AD114)</f>
        <v>122.08324</v>
      </c>
      <c r="AE115" s="54">
        <f t="shared" ref="AE115" si="1189">IF(M115&gt;0,(AE112*M112+AE113*M113+AE114*M114)/M115,0)</f>
        <v>2.6227018058690749E-3</v>
      </c>
      <c r="AF115" s="54">
        <f t="shared" ref="AF115" si="1190">IF(K115&gt;0,(K112*AF112+K113*AF113+K114*AF114)/K115,0)</f>
        <v>2.5000000000000006E-4</v>
      </c>
      <c r="AG115" s="51">
        <f t="shared" ref="AG115" si="1191">SUM(AG112:AG114)</f>
        <v>11.518000000000001</v>
      </c>
      <c r="AH115" s="52">
        <f t="shared" ref="AH115" si="1192">IF(K115&gt;0,(K112*AH112+K113*AH113+K114*AH114)/K115,0)</f>
        <v>0.21107080474366588</v>
      </c>
      <c r="AI115" s="57">
        <f t="shared" ref="AI115" si="1193">SUM(AI112:AI114)</f>
        <v>104.26819760000001</v>
      </c>
      <c r="AJ115" s="52">
        <f t="shared" ref="AJ115" si="1194">IF(AND(AD115&gt;0),((AD112*AJ112+AD113*AJ113+AD114*AJ114)/AD115),0)</f>
        <v>0.90672887987791073</v>
      </c>
      <c r="AK115" s="56">
        <f t="shared" si="680"/>
        <v>0.90570094345197949</v>
      </c>
      <c r="AL115" s="50">
        <f t="shared" ref="AL115" si="1195">SUM(AL112:AL114)</f>
        <v>542</v>
      </c>
      <c r="AM115" s="20">
        <f t="shared" ref="AM115" si="1196">IF(AL115&gt;0,(AM112*AL112+AM113*AL113+AM114*AL114)/AL115,0)</f>
        <v>8.909963099630995E-2</v>
      </c>
      <c r="AN115" s="52">
        <f>IF(K115&gt;0,(AN112*K112+AN113*K113+AN114*K114)/K115,0)</f>
        <v>0.22144430084181635</v>
      </c>
      <c r="AO115" s="136">
        <f>IF(L115&gt;0,(AO112*K112+AO113*K113+AO114*K114)/K115,0)</f>
        <v>0.21763974356348442</v>
      </c>
      <c r="AP115" s="57">
        <f t="shared" ref="AP115" si="1197">SUM(AP112:AP114)</f>
        <v>109.31511760000001</v>
      </c>
      <c r="AQ115" s="137">
        <f t="shared" ref="AQ115:AQ123" si="1198">SUM(AQ112:AQ114)</f>
        <v>107.40575720000001</v>
      </c>
      <c r="AR115" s="55"/>
      <c r="AS115" s="55">
        <f t="shared" ref="AS115" si="1199">SUM(AS112:AS114)</f>
        <v>903.92</v>
      </c>
      <c r="AT115" s="102"/>
      <c r="AU115" s="103" t="e">
        <f>AT114</f>
        <v>#REF!</v>
      </c>
      <c r="AV115" s="50">
        <f t="shared" ref="AV115" si="1200">SUM(AV112:AV114)</f>
        <v>0</v>
      </c>
      <c r="AW115" s="58"/>
      <c r="AX115" s="57"/>
      <c r="AY115" s="57"/>
      <c r="AZ115" s="57"/>
      <c r="BA115" s="57"/>
    </row>
    <row r="116" spans="1:53" ht="13.5" thickBot="1" x14ac:dyDescent="0.25">
      <c r="A116" s="184">
        <v>29</v>
      </c>
      <c r="B116" s="32">
        <v>1</v>
      </c>
      <c r="C116" s="10" t="s">
        <v>50</v>
      </c>
      <c r="D116" s="11">
        <v>3222</v>
      </c>
      <c r="E116" s="11">
        <v>1</v>
      </c>
      <c r="F116" s="11">
        <v>11147</v>
      </c>
      <c r="G116" s="12">
        <v>0.7</v>
      </c>
      <c r="H116" s="12">
        <v>7.8</v>
      </c>
      <c r="I116" s="11">
        <v>11230</v>
      </c>
      <c r="J116" s="12">
        <v>3.6</v>
      </c>
      <c r="K116" s="11">
        <v>15970</v>
      </c>
      <c r="L116" s="13">
        <v>5.7000000000000002E-2</v>
      </c>
      <c r="M116" s="23">
        <f>ROUND(K116*(1-L116),0)</f>
        <v>15060</v>
      </c>
      <c r="N116" s="14">
        <v>0.65600000000000003</v>
      </c>
      <c r="O116" s="24">
        <f t="shared" ref="O116:O118" si="1201">M116*N116</f>
        <v>9879.36</v>
      </c>
      <c r="P116" s="13">
        <v>0.22900000000000001</v>
      </c>
      <c r="Q116" s="24">
        <f t="shared" ref="Q116:Q118" si="1202">M116*P116</f>
        <v>3448.7400000000002</v>
      </c>
      <c r="R116" s="15">
        <v>0.115</v>
      </c>
      <c r="S116" s="143">
        <v>0.21390000000000001</v>
      </c>
      <c r="T116" s="24">
        <f t="shared" ref="T116:T118" si="1203">M116*R116</f>
        <v>1731.9</v>
      </c>
      <c r="U116" s="25">
        <v>0.247</v>
      </c>
      <c r="V116" s="24">
        <f t="shared" ref="V116:V118" si="1204">M116*U116</f>
        <v>3719.82</v>
      </c>
      <c r="W116" s="15">
        <v>0.46600000000000003</v>
      </c>
      <c r="X116" s="24">
        <f t="shared" ref="X116:X118" si="1205">M116*W116</f>
        <v>7017.96</v>
      </c>
      <c r="Y116" s="15">
        <v>0.42</v>
      </c>
      <c r="Z116" s="24">
        <f t="shared" ref="Z116:Z118" si="1206">Y116*M116</f>
        <v>6325.2</v>
      </c>
      <c r="AA116" s="145">
        <v>2.49E-3</v>
      </c>
      <c r="AB116" s="18">
        <f t="shared" ref="AB116" si="1207">M116*AA116</f>
        <v>37.499400000000001</v>
      </c>
      <c r="AC116" s="16">
        <v>2.6199999999999999E-3</v>
      </c>
      <c r="AD116" s="17">
        <f t="shared" ref="AD116:AD118" si="1208">M116*AC116</f>
        <v>39.4572</v>
      </c>
      <c r="AE116" s="26">
        <f>IF(M116&gt;0,(AG116+AP116)/M116,0)</f>
        <v>2.1461634860557772E-3</v>
      </c>
      <c r="AF116" s="16">
        <v>2.4000000000000001E-4</v>
      </c>
      <c r="AG116" s="23">
        <f t="shared" ref="AG116:AG118" si="1209">AF116*M116</f>
        <v>3.6144000000000003</v>
      </c>
      <c r="AH116" s="114">
        <v>0.21479999999999999</v>
      </c>
      <c r="AI116" s="29">
        <f t="shared" ref="AI116:AI118" si="1210">AL116*(1-AM116)*AH116</f>
        <v>27.080480399999999</v>
      </c>
      <c r="AJ116" s="27">
        <f t="shared" ref="AJ116:AJ118" si="1211">IF(AND(AH116&gt;0,AF116&gt;0,AC116&gt;0),((AC116-AF116)*AH116)/((AH116-AF116)*AC116),0)</f>
        <v>0.90941305053196009</v>
      </c>
      <c r="AK116" s="59">
        <f t="shared" si="680"/>
        <v>0.88910968331344109</v>
      </c>
      <c r="AL116" s="11">
        <v>139</v>
      </c>
      <c r="AM116" s="13">
        <v>9.2999999999999999E-2</v>
      </c>
      <c r="AN116" s="14">
        <v>0.22770000000000001</v>
      </c>
      <c r="AO116" s="130">
        <v>0.2238</v>
      </c>
      <c r="AP116" s="29">
        <f>AL116*(1-AM116)*AN116</f>
        <v>28.706822100000004</v>
      </c>
      <c r="AQ116" s="131">
        <f t="shared" ref="AQ116" si="1212">AL116*(1-AM116)*AO116</f>
        <v>28.215137400000003</v>
      </c>
      <c r="AR116" s="18">
        <v>1.7</v>
      </c>
      <c r="AS116" s="18">
        <v>454.22</v>
      </c>
      <c r="AT116" s="98" t="e">
        <f>AT114+AL116-AS116</f>
        <v>#REF!</v>
      </c>
      <c r="AU116" s="116"/>
      <c r="AV116" s="11"/>
      <c r="AW116" s="30"/>
      <c r="AX116" s="19"/>
      <c r="AY116" s="19"/>
      <c r="AZ116" s="19"/>
      <c r="BA116" s="19"/>
    </row>
    <row r="117" spans="1:53" x14ac:dyDescent="0.2">
      <c r="A117" s="184"/>
      <c r="B117" s="32">
        <v>2</v>
      </c>
      <c r="C117" s="10" t="s">
        <v>53</v>
      </c>
      <c r="D117" s="33">
        <v>21200</v>
      </c>
      <c r="E117" s="33">
        <v>3</v>
      </c>
      <c r="F117" s="33">
        <v>15876</v>
      </c>
      <c r="G117" s="34">
        <v>1.2</v>
      </c>
      <c r="H117" s="34">
        <v>7</v>
      </c>
      <c r="I117" s="33">
        <v>15350</v>
      </c>
      <c r="J117" s="34">
        <v>3.3</v>
      </c>
      <c r="K117" s="33">
        <v>15819</v>
      </c>
      <c r="L117" s="35">
        <v>5.6000000000000001E-2</v>
      </c>
      <c r="M117" s="36">
        <f>ROUND(K117*(1-L117),0)</f>
        <v>14933</v>
      </c>
      <c r="N117" s="37">
        <v>0.64400000000000002</v>
      </c>
      <c r="O117" s="24">
        <f t="shared" si="1201"/>
        <v>9616.8520000000008</v>
      </c>
      <c r="P117" s="35">
        <v>0.309</v>
      </c>
      <c r="Q117" s="24">
        <f t="shared" si="1202"/>
        <v>4614.2969999999996</v>
      </c>
      <c r="R117" s="38">
        <v>4.7E-2</v>
      </c>
      <c r="S117" s="134">
        <v>0.21160000000000001</v>
      </c>
      <c r="T117" s="24">
        <f t="shared" si="1203"/>
        <v>701.851</v>
      </c>
      <c r="U117" s="27">
        <v>0.23</v>
      </c>
      <c r="V117" s="24">
        <f t="shared" si="1204"/>
        <v>3434.59</v>
      </c>
      <c r="W117" s="38">
        <v>0.497</v>
      </c>
      <c r="X117" s="24">
        <f t="shared" si="1205"/>
        <v>7421.701</v>
      </c>
      <c r="Y117" s="38">
        <v>0.43</v>
      </c>
      <c r="Z117" s="24">
        <f t="shared" si="1206"/>
        <v>6421.19</v>
      </c>
      <c r="AA117" s="146">
        <v>2.48E-3</v>
      </c>
      <c r="AB117" s="18">
        <f t="shared" si="1162"/>
        <v>37.033839999999998</v>
      </c>
      <c r="AC117" s="39">
        <v>2.5300000000000001E-3</v>
      </c>
      <c r="AD117" s="17">
        <f t="shared" si="1208"/>
        <v>37.78049</v>
      </c>
      <c r="AE117" s="26">
        <f>IF(M117&gt;0,(AG117+AP117)/M117,0)</f>
        <v>2.8054821937989684E-3</v>
      </c>
      <c r="AF117" s="39">
        <v>2.4000000000000001E-4</v>
      </c>
      <c r="AG117" s="36">
        <f t="shared" si="1209"/>
        <v>3.58392</v>
      </c>
      <c r="AH117" s="27">
        <v>0.21310000000000001</v>
      </c>
      <c r="AI117" s="40">
        <f t="shared" si="1210"/>
        <v>35.2501496</v>
      </c>
      <c r="AJ117" s="27">
        <f t="shared" si="1211"/>
        <v>0.90615888488750418</v>
      </c>
      <c r="AK117" s="28">
        <f t="shared" si="680"/>
        <v>0.91540181151681621</v>
      </c>
      <c r="AL117" s="33">
        <v>184</v>
      </c>
      <c r="AM117" s="35">
        <v>0.10100000000000001</v>
      </c>
      <c r="AN117" s="37">
        <v>0.2316</v>
      </c>
      <c r="AO117" s="132">
        <v>0.22189999999999999</v>
      </c>
      <c r="AP117" s="40">
        <f>AL117*(1-AM117)*AN117</f>
        <v>38.310345599999998</v>
      </c>
      <c r="AQ117" s="133">
        <f t="shared" si="1167"/>
        <v>36.705810399999997</v>
      </c>
      <c r="AR117" s="41">
        <v>1.55</v>
      </c>
      <c r="AS117" s="41"/>
      <c r="AT117" s="117" t="e">
        <f>AT116+AL117-AS117</f>
        <v>#REF!</v>
      </c>
      <c r="AU117" s="101"/>
      <c r="AV117" s="42"/>
      <c r="AW117" s="43"/>
      <c r="AX117" s="44"/>
      <c r="AY117" s="44"/>
      <c r="AZ117" s="44"/>
      <c r="BA117" s="44"/>
    </row>
    <row r="118" spans="1:53" x14ac:dyDescent="0.2">
      <c r="A118" s="184"/>
      <c r="B118" s="32">
        <v>3</v>
      </c>
      <c r="C118" s="10" t="s">
        <v>52</v>
      </c>
      <c r="D118" s="42">
        <v>18300</v>
      </c>
      <c r="E118" s="42">
        <v>0</v>
      </c>
      <c r="F118" s="42">
        <v>19122</v>
      </c>
      <c r="G118" s="36">
        <v>1.4</v>
      </c>
      <c r="H118" s="36">
        <v>10.4</v>
      </c>
      <c r="I118" s="42">
        <v>18612</v>
      </c>
      <c r="J118" s="36">
        <v>2</v>
      </c>
      <c r="K118" s="42">
        <v>16141</v>
      </c>
      <c r="L118" s="38">
        <v>5.3999999999999999E-2</v>
      </c>
      <c r="M118" s="36">
        <f>ROUND(K118*(1-L118),0)</f>
        <v>15269</v>
      </c>
      <c r="N118" s="27">
        <v>0.67900000000000005</v>
      </c>
      <c r="O118" s="24">
        <f t="shared" si="1201"/>
        <v>10367.651</v>
      </c>
      <c r="P118" s="38">
        <v>0.28899999999999998</v>
      </c>
      <c r="Q118" s="24">
        <f t="shared" si="1202"/>
        <v>4412.741</v>
      </c>
      <c r="R118" s="38">
        <v>3.2000000000000001E-2</v>
      </c>
      <c r="S118" s="134">
        <v>0.21560000000000001</v>
      </c>
      <c r="T118" s="24">
        <f t="shared" si="1203"/>
        <v>488.608</v>
      </c>
      <c r="U118" s="27">
        <v>0.24</v>
      </c>
      <c r="V118" s="24">
        <f t="shared" si="1204"/>
        <v>3664.56</v>
      </c>
      <c r="W118" s="38">
        <v>0.49299999999999999</v>
      </c>
      <c r="X118" s="24">
        <f t="shared" si="1205"/>
        <v>7527.6170000000002</v>
      </c>
      <c r="Y118" s="38">
        <v>0.42</v>
      </c>
      <c r="Z118" s="24">
        <f t="shared" si="1206"/>
        <v>6412.98</v>
      </c>
      <c r="AA118" s="147">
        <v>2.4499999999999999E-3</v>
      </c>
      <c r="AB118" s="148">
        <f t="shared" si="1162"/>
        <v>37.409050000000001</v>
      </c>
      <c r="AC118" s="46">
        <v>2.5699999999999998E-3</v>
      </c>
      <c r="AD118" s="17">
        <f t="shared" si="1208"/>
        <v>39.241329999999998</v>
      </c>
      <c r="AE118" s="26">
        <f>IF(M118&gt;0,(AG118+AP118)/M118,0)</f>
        <v>2.5163049184622438E-3</v>
      </c>
      <c r="AF118" s="46">
        <v>2.5000000000000001E-4</v>
      </c>
      <c r="AG118" s="36">
        <f t="shared" si="1209"/>
        <v>3.81725</v>
      </c>
      <c r="AH118" s="27">
        <v>0.21229999999999999</v>
      </c>
      <c r="AI118" s="40">
        <f t="shared" si="1210"/>
        <v>33.362732699999995</v>
      </c>
      <c r="AJ118" s="27">
        <f t="shared" si="1211"/>
        <v>0.90378801710557599</v>
      </c>
      <c r="AK118" s="28">
        <f t="shared" si="680"/>
        <v>0.90167166695605572</v>
      </c>
      <c r="AL118" s="42">
        <v>171</v>
      </c>
      <c r="AM118" s="38">
        <v>8.1000000000000003E-2</v>
      </c>
      <c r="AN118" s="27">
        <v>0.22020000000000001</v>
      </c>
      <c r="AO118" s="134">
        <v>0.21829999999999999</v>
      </c>
      <c r="AP118" s="40">
        <f>AL118*(1-AM118)*AN118</f>
        <v>34.6042098</v>
      </c>
      <c r="AQ118" s="135">
        <f t="shared" si="1167"/>
        <v>34.305626699999998</v>
      </c>
      <c r="AR118" s="17">
        <v>1.5</v>
      </c>
      <c r="AS118" s="17"/>
      <c r="AT118" s="117" t="e">
        <f>AT117+AL118-AS118</f>
        <v>#REF!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 t="shared" ref="D119" si="1213">SUM(D116:D118)</f>
        <v>42722</v>
      </c>
      <c r="E119" s="50"/>
      <c r="F119" s="50">
        <f t="shared" ref="F119" si="1214">SUM(F116:F118)</f>
        <v>46145</v>
      </c>
      <c r="G119" s="51"/>
      <c r="H119" s="51"/>
      <c r="I119" s="50">
        <f t="shared" ref="I119:K119" si="1215">SUM(I116:I118)</f>
        <v>45192</v>
      </c>
      <c r="J119" s="51"/>
      <c r="K119" s="50">
        <f t="shared" si="1215"/>
        <v>47930</v>
      </c>
      <c r="L119" s="20">
        <f t="shared" ref="L119" si="1216">IF(K119&gt;0,(K116*L116+K117*L117+K118*L118)/K119,0)</f>
        <v>5.5659670352597536E-2</v>
      </c>
      <c r="M119" s="51">
        <f t="shared" ref="M119" si="1217">M116+M117+M118</f>
        <v>45262</v>
      </c>
      <c r="N119" s="52">
        <f t="shared" ref="N119" si="1218">IF(M119&gt;0,O119/M119,0)</f>
        <v>0.65979989836949315</v>
      </c>
      <c r="O119" s="53">
        <f t="shared" ref="O119" si="1219">O116+O117+O118</f>
        <v>29863.862999999998</v>
      </c>
      <c r="P119" s="20">
        <f t="shared" ref="P119" si="1220">IF(M119&gt;0,Q119/M119,0)</f>
        <v>0.27563470460872258</v>
      </c>
      <c r="Q119" s="53">
        <f t="shared" ref="Q119" si="1221">Q116+Q117+Q118</f>
        <v>12475.778</v>
      </c>
      <c r="R119" s="20">
        <f t="shared" ref="R119" si="1222">IF(M119&gt;0,T119/M119,0)</f>
        <v>6.4565397021784293E-2</v>
      </c>
      <c r="S119" s="136"/>
      <c r="T119" s="53">
        <f t="shared" ref="T119" si="1223">T116+T117+T118</f>
        <v>2922.3590000000004</v>
      </c>
      <c r="U119" s="20">
        <f t="shared" ref="U119" si="1224">IF(M119&gt;0,V119/M119,0)</f>
        <v>0.23902987053157174</v>
      </c>
      <c r="V119" s="53">
        <f t="shared" ref="V119" si="1225">V116+V117+V118</f>
        <v>10818.97</v>
      </c>
      <c r="W119" s="20">
        <f t="shared" ref="W119" si="1226">IF(M119&gt;0,X119/M119,0)</f>
        <v>0.48533599929300514</v>
      </c>
      <c r="X119" s="53">
        <f t="shared" ref="X119" si="1227">X116+X117+X118</f>
        <v>21967.277999999998</v>
      </c>
      <c r="Y119" s="20">
        <f t="shared" ref="Y119" si="1228">IF(M119&gt;0,Z119/M119,0)</f>
        <v>0.4232992355618399</v>
      </c>
      <c r="Z119" s="53">
        <f t="shared" ref="Z119" si="1229">Z116+Z117+Z118</f>
        <v>19159.37</v>
      </c>
      <c r="AA119" s="152">
        <f t="shared" ref="AA119" si="1230">IF(M119&gt;0,AB119/M119,0)</f>
        <v>2.4732068843621585E-3</v>
      </c>
      <c r="AB119" s="55">
        <f t="shared" ref="AB119" si="1231">SUM(AB116:AB118)</f>
        <v>111.94229000000001</v>
      </c>
      <c r="AC119" s="54">
        <f t="shared" ref="AC119" si="1232">IF(M119&gt;0,AD119/M119,0)</f>
        <v>2.573439529848438E-3</v>
      </c>
      <c r="AD119" s="55">
        <f t="shared" ref="AD119" si="1233">SUM(AD116:AD118)</f>
        <v>116.47901999999999</v>
      </c>
      <c r="AE119" s="54">
        <f t="shared" ref="AE119" si="1234">IF(M119&gt;0,(AE116*M116+AE117*M117+AE118*M118)/M119,0)</f>
        <v>2.4885543612743585E-3</v>
      </c>
      <c r="AF119" s="54">
        <f t="shared" ref="AF119" si="1235">IF(K119&gt;0,(K116*AF116+K117*AF117+K118*AF118)/K119,0)</f>
        <v>2.4336761944502398E-4</v>
      </c>
      <c r="AG119" s="51">
        <f t="shared" ref="AG119" si="1236">SUM(AG116:AG118)</f>
        <v>11.01557</v>
      </c>
      <c r="AH119" s="52">
        <f t="shared" ref="AH119" si="1237">IF(K119&gt;0,(K116*AH116+K117*AH117+K118*AH118)/K119,0)</f>
        <v>0.21339702065512203</v>
      </c>
      <c r="AI119" s="57">
        <f t="shared" ref="AI119" si="1238">SUM(AI116:AI118)</f>
        <v>95.693362699999994</v>
      </c>
      <c r="AJ119" s="52">
        <f t="shared" ref="AJ119" si="1239">IF(AND(AD119&gt;0),((AD116*AJ116+AD117*AJ117+AD118*AJ118)/AD119),0)</f>
        <v>0.90646249544028379</v>
      </c>
      <c r="AK119" s="56">
        <f t="shared" si="680"/>
        <v>0.90317582389741669</v>
      </c>
      <c r="AL119" s="50">
        <f t="shared" ref="AL119" si="1240">SUM(AL116:AL118)</f>
        <v>494</v>
      </c>
      <c r="AM119" s="20">
        <f t="shared" ref="AM119" si="1241">IF(AL119&gt;0,(AM116*AL116+AM117*AL117+AM118*AL118)/AL119,0)</f>
        <v>9.1825910931174093E-2</v>
      </c>
      <c r="AN119" s="52">
        <f>IF(K119&gt;0,(AN116*K116+AN117*K117+AN118*K118)/K119,0)</f>
        <v>0.22646145629042352</v>
      </c>
      <c r="AO119" s="136">
        <f>IF(L119&gt;0,(AO116*K116+AO117*K117+AO118*K118)/K119,0)</f>
        <v>0.22132072605883579</v>
      </c>
      <c r="AP119" s="57">
        <f t="shared" ref="AP119" si="1242">SUM(AP116:AP118)</f>
        <v>101.62137749999999</v>
      </c>
      <c r="AQ119" s="137">
        <f t="shared" si="1198"/>
        <v>99.226574499999998</v>
      </c>
      <c r="AR119" s="55"/>
      <c r="AS119" s="55">
        <f t="shared" ref="AS119" si="1243">SUM(AS116:AS118)</f>
        <v>454.22</v>
      </c>
      <c r="AT119" s="102"/>
      <c r="AU119" s="103" t="e">
        <f>AT118</f>
        <v>#REF!</v>
      </c>
      <c r="AV119" s="50">
        <f t="shared" ref="AV119" si="1244">SUM(AV116:AV118)</f>
        <v>0</v>
      </c>
      <c r="AW119" s="58"/>
      <c r="AX119" s="57"/>
      <c r="AY119" s="57"/>
      <c r="AZ119" s="57"/>
      <c r="BA119" s="57"/>
    </row>
    <row r="120" spans="1:53" ht="13.5" thickBot="1" x14ac:dyDescent="0.25">
      <c r="A120" s="186">
        <v>30</v>
      </c>
      <c r="B120" s="22">
        <v>1</v>
      </c>
      <c r="C120" s="10" t="s">
        <v>50</v>
      </c>
      <c r="D120" s="11">
        <v>4700</v>
      </c>
      <c r="E120" s="11">
        <v>1</v>
      </c>
      <c r="F120" s="11">
        <v>8590</v>
      </c>
      <c r="G120" s="12">
        <v>1.1000000000000001</v>
      </c>
      <c r="H120" s="12">
        <v>9.5</v>
      </c>
      <c r="I120" s="11">
        <v>8075</v>
      </c>
      <c r="J120" s="12">
        <v>6.3</v>
      </c>
      <c r="K120" s="11">
        <v>16294</v>
      </c>
      <c r="L120" s="13">
        <v>0.05</v>
      </c>
      <c r="M120" s="36">
        <f>ROUND(K120*(1-L120),0)</f>
        <v>15479</v>
      </c>
      <c r="N120" s="14">
        <v>0.72099999999999997</v>
      </c>
      <c r="O120" s="24">
        <f t="shared" ref="O120:O122" si="1245">M120*N120</f>
        <v>11160.359</v>
      </c>
      <c r="P120" s="13">
        <v>0.253</v>
      </c>
      <c r="Q120" s="24">
        <f t="shared" ref="Q120:Q122" si="1246">M120*P120</f>
        <v>3916.1869999999999</v>
      </c>
      <c r="R120" s="15">
        <v>2.5999999999999999E-2</v>
      </c>
      <c r="S120" s="143">
        <v>0.21779999999999999</v>
      </c>
      <c r="T120" s="24">
        <f t="shared" ref="T120:T122" si="1247">M120*R120</f>
        <v>402.45400000000001</v>
      </c>
      <c r="U120" s="25">
        <v>0.24099999999999999</v>
      </c>
      <c r="V120" s="24">
        <f t="shared" ref="V120:V122" si="1248">M120*U120</f>
        <v>3730.4389999999999</v>
      </c>
      <c r="W120" s="15">
        <v>0.48599999999999999</v>
      </c>
      <c r="X120" s="24">
        <f t="shared" ref="X120:X122" si="1249">M120*W120</f>
        <v>7522.7939999999999</v>
      </c>
      <c r="Y120" s="15">
        <v>0.43</v>
      </c>
      <c r="Z120" s="24">
        <f t="shared" ref="Z120:Z122" si="1250">Y120*M120</f>
        <v>6655.97</v>
      </c>
      <c r="AA120" s="145">
        <v>2.5999999999999999E-3</v>
      </c>
      <c r="AB120" s="18">
        <f t="shared" ref="AB120" si="1251">M120*AA120</f>
        <v>40.245399999999997</v>
      </c>
      <c r="AC120" s="16">
        <v>2.6099999999999999E-3</v>
      </c>
      <c r="AD120" s="17">
        <f t="shared" ref="AD120:AD122" si="1252">M120*AC120</f>
        <v>40.400190000000002</v>
      </c>
      <c r="AE120" s="26">
        <f>IF(M120&gt;0,(AG120+AP120)/M120,0)</f>
        <v>2.5394799922475613E-3</v>
      </c>
      <c r="AF120" s="16">
        <v>2.5000000000000001E-4</v>
      </c>
      <c r="AG120" s="23">
        <f t="shared" ref="AG120:AG122" si="1253">AF120*M120</f>
        <v>3.8697500000000002</v>
      </c>
      <c r="AH120" s="114">
        <v>0.21840000000000001</v>
      </c>
      <c r="AI120" s="29">
        <f t="shared" ref="AI120:AI122" si="1254">AL120*(1-AM120)*AH120</f>
        <v>33.462374400000002</v>
      </c>
      <c r="AJ120" s="27">
        <f t="shared" ref="AJ120:AJ122" si="1255">IF(AND(AH120&gt;0,AF120&gt;0,AC120&gt;0),((AC120-AF120)*AH120)/((AH120-AF120)*AC120),0)</f>
        <v>0.90525078968652273</v>
      </c>
      <c r="AK120" s="59">
        <f t="shared" si="680"/>
        <v>0.90253014603035919</v>
      </c>
      <c r="AL120" s="11">
        <v>168</v>
      </c>
      <c r="AM120" s="13">
        <v>8.7999999999999995E-2</v>
      </c>
      <c r="AN120" s="14">
        <v>0.23130000000000001</v>
      </c>
      <c r="AO120" s="130">
        <v>0.22720000000000001</v>
      </c>
      <c r="AP120" s="29">
        <f>AL120*(1-AM120)*AN120</f>
        <v>35.4388608</v>
      </c>
      <c r="AQ120" s="131">
        <f t="shared" ref="AQ120" si="1256">AL120*(1-AM120)*AO120</f>
        <v>34.810675200000006</v>
      </c>
      <c r="AR120" s="18">
        <v>1.58</v>
      </c>
      <c r="AS120" s="18">
        <v>502.98</v>
      </c>
      <c r="AT120" s="98" t="e">
        <f>AT118+AL120-AS120</f>
        <v>#REF!</v>
      </c>
      <c r="AU120" s="99"/>
      <c r="AV120" s="11"/>
      <c r="AW120" s="30"/>
      <c r="AX120" s="19"/>
      <c r="AY120" s="19"/>
      <c r="AZ120" s="19"/>
      <c r="BA120" s="19"/>
    </row>
    <row r="121" spans="1:53" x14ac:dyDescent="0.2">
      <c r="A121" s="184"/>
      <c r="B121" s="32">
        <v>2</v>
      </c>
      <c r="C121" s="10" t="s">
        <v>48</v>
      </c>
      <c r="D121" s="33">
        <v>23478</v>
      </c>
      <c r="E121" s="33">
        <v>1</v>
      </c>
      <c r="F121" s="33">
        <v>17771</v>
      </c>
      <c r="G121" s="34">
        <v>1.6</v>
      </c>
      <c r="H121" s="34">
        <v>8.6999999999999993</v>
      </c>
      <c r="I121" s="33">
        <v>17746</v>
      </c>
      <c r="J121" s="34">
        <v>4.9000000000000004</v>
      </c>
      <c r="K121" s="33">
        <v>16189</v>
      </c>
      <c r="L121" s="35">
        <v>5.0999999999999997E-2</v>
      </c>
      <c r="M121" s="36">
        <f>ROUND(K121*(1-L121),0)</f>
        <v>15363</v>
      </c>
      <c r="N121" s="37">
        <v>0.66200000000000003</v>
      </c>
      <c r="O121" s="24">
        <f t="shared" si="1245"/>
        <v>10170.306</v>
      </c>
      <c r="P121" s="35">
        <v>0.30199999999999999</v>
      </c>
      <c r="Q121" s="24">
        <f t="shared" si="1246"/>
        <v>4639.6260000000002</v>
      </c>
      <c r="R121" s="38">
        <v>3.5999999999999997E-2</v>
      </c>
      <c r="S121" s="134">
        <v>0.20780000000000001</v>
      </c>
      <c r="T121" s="24">
        <f t="shared" si="1247"/>
        <v>553.06799999999998</v>
      </c>
      <c r="U121" s="27">
        <v>0.246</v>
      </c>
      <c r="V121" s="24">
        <f t="shared" si="1248"/>
        <v>3779.2979999999998</v>
      </c>
      <c r="W121" s="38">
        <v>0.49099999999999999</v>
      </c>
      <c r="X121" s="24">
        <f t="shared" si="1249"/>
        <v>7543.2330000000002</v>
      </c>
      <c r="Y121" s="38">
        <v>0.43</v>
      </c>
      <c r="Z121" s="24">
        <f t="shared" si="1250"/>
        <v>6606.09</v>
      </c>
      <c r="AA121" s="146">
        <v>2.3600000000000001E-3</v>
      </c>
      <c r="AB121" s="18">
        <f t="shared" si="1162"/>
        <v>36.256680000000003</v>
      </c>
      <c r="AC121" s="39">
        <v>2.5100000000000001E-3</v>
      </c>
      <c r="AD121" s="17">
        <f t="shared" si="1252"/>
        <v>38.561129999999999</v>
      </c>
      <c r="AE121" s="26">
        <f>IF(M121&gt;0,(AG121+AP121)/M121,0)</f>
        <v>2.4048916227299359E-3</v>
      </c>
      <c r="AF121" s="39">
        <v>2.5000000000000001E-4</v>
      </c>
      <c r="AG121" s="36">
        <f t="shared" si="1253"/>
        <v>3.8407499999999999</v>
      </c>
      <c r="AH121" s="27">
        <v>0.20810000000000001</v>
      </c>
      <c r="AI121" s="40">
        <f t="shared" si="1254"/>
        <v>31.314888000000003</v>
      </c>
      <c r="AJ121" s="27">
        <f t="shared" si="1255"/>
        <v>0.90148139700040331</v>
      </c>
      <c r="AK121" s="28">
        <f t="shared" si="680"/>
        <v>0.89706460309705327</v>
      </c>
      <c r="AL121" s="33">
        <v>165</v>
      </c>
      <c r="AM121" s="35">
        <v>8.7999999999999995E-2</v>
      </c>
      <c r="AN121" s="37">
        <v>0.22</v>
      </c>
      <c r="AO121" s="132">
        <v>0.22059999999999999</v>
      </c>
      <c r="AP121" s="40">
        <f>AL121*(1-AM121)*AN121</f>
        <v>33.105600000000003</v>
      </c>
      <c r="AQ121" s="133">
        <f t="shared" si="1167"/>
        <v>33.195888000000004</v>
      </c>
      <c r="AR121" s="41">
        <v>1.55</v>
      </c>
      <c r="AS121" s="41"/>
      <c r="AT121" s="117" t="e">
        <f>AT120+AL121-AS121</f>
        <v>#REF!</v>
      </c>
      <c r="AU121" s="101"/>
      <c r="AV121" s="42"/>
      <c r="AW121" s="43"/>
      <c r="AX121" s="44"/>
      <c r="AY121" s="44"/>
      <c r="AZ121" s="44"/>
      <c r="BA121" s="44"/>
    </row>
    <row r="122" spans="1:53" x14ac:dyDescent="0.2">
      <c r="A122" s="184"/>
      <c r="B122" s="32">
        <v>3</v>
      </c>
      <c r="C122" s="10" t="s">
        <v>49</v>
      </c>
      <c r="D122" s="42">
        <v>16600</v>
      </c>
      <c r="E122" s="42">
        <v>1</v>
      </c>
      <c r="F122" s="42">
        <v>18243</v>
      </c>
      <c r="G122" s="36">
        <v>1.4</v>
      </c>
      <c r="H122" s="36">
        <v>7.2</v>
      </c>
      <c r="I122" s="42">
        <v>17426</v>
      </c>
      <c r="J122" s="36">
        <v>4</v>
      </c>
      <c r="K122" s="42">
        <v>16345</v>
      </c>
      <c r="L122" s="38">
        <v>4.7E-2</v>
      </c>
      <c r="M122" s="36">
        <f>ROUND(K122*(1-L122),0)</f>
        <v>15577</v>
      </c>
      <c r="N122" s="27">
        <v>0.56799999999999995</v>
      </c>
      <c r="O122" s="24">
        <f t="shared" si="1245"/>
        <v>8847.735999999999</v>
      </c>
      <c r="P122" s="38">
        <v>0.38500000000000001</v>
      </c>
      <c r="Q122" s="24">
        <f t="shared" si="1246"/>
        <v>5997.1450000000004</v>
      </c>
      <c r="R122" s="38">
        <v>4.7E-2</v>
      </c>
      <c r="S122" s="134">
        <v>0.20349999999999999</v>
      </c>
      <c r="T122" s="24">
        <f t="shared" si="1247"/>
        <v>732.11900000000003</v>
      </c>
      <c r="U122" s="27">
        <v>0.24199999999999999</v>
      </c>
      <c r="V122" s="24">
        <f t="shared" si="1248"/>
        <v>3769.634</v>
      </c>
      <c r="W122" s="38">
        <v>0.49399999999999999</v>
      </c>
      <c r="X122" s="24">
        <f t="shared" si="1249"/>
        <v>7695.0379999999996</v>
      </c>
      <c r="Y122" s="38">
        <v>0.43</v>
      </c>
      <c r="Z122" s="24">
        <f t="shared" si="1250"/>
        <v>6698.11</v>
      </c>
      <c r="AA122" s="147">
        <v>2.2100000000000002E-3</v>
      </c>
      <c r="AB122" s="148">
        <f t="shared" si="1162"/>
        <v>34.425170000000001</v>
      </c>
      <c r="AC122" s="46">
        <v>2.3700000000000001E-3</v>
      </c>
      <c r="AD122" s="17">
        <f t="shared" si="1252"/>
        <v>36.917490000000001</v>
      </c>
      <c r="AE122" s="26">
        <f>IF(M122&gt;0,(AG122+AP122)/M122,0)</f>
        <v>2.3164896321499649E-3</v>
      </c>
      <c r="AF122" s="46">
        <v>2.5000000000000001E-4</v>
      </c>
      <c r="AG122" s="36">
        <f t="shared" si="1253"/>
        <v>3.89425</v>
      </c>
      <c r="AH122" s="27">
        <v>0.2114</v>
      </c>
      <c r="AI122" s="40">
        <f t="shared" si="1254"/>
        <v>30.721916399999998</v>
      </c>
      <c r="AJ122" s="27">
        <f t="shared" si="1255"/>
        <v>0.8955738666394899</v>
      </c>
      <c r="AK122" s="28">
        <f t="shared" si="680"/>
        <v>0.89308608161710779</v>
      </c>
      <c r="AL122" s="42">
        <v>159</v>
      </c>
      <c r="AM122" s="38">
        <v>8.5999999999999993E-2</v>
      </c>
      <c r="AN122" s="27">
        <v>0.2215</v>
      </c>
      <c r="AO122" s="134">
        <v>0.22220000000000001</v>
      </c>
      <c r="AP122" s="40">
        <f>AL122*(1-AM122)*AN122</f>
        <v>32.189709000000001</v>
      </c>
      <c r="AQ122" s="135">
        <f t="shared" si="1167"/>
        <v>32.291437199999997</v>
      </c>
      <c r="AR122" s="17">
        <v>1.5</v>
      </c>
      <c r="AS122" s="17"/>
      <c r="AT122" s="117" t="e">
        <f>AT121+AL122-AS122</f>
        <v>#REF!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 t="shared" ref="D123" si="1257">SUM(D120:D122)</f>
        <v>44778</v>
      </c>
      <c r="E123" s="50"/>
      <c r="F123" s="50">
        <f t="shared" ref="F123" si="1258">SUM(F120:F122)</f>
        <v>44604</v>
      </c>
      <c r="G123" s="51"/>
      <c r="H123" s="51"/>
      <c r="I123" s="50">
        <f t="shared" ref="I123:K123" si="1259">SUM(I120:I122)</f>
        <v>43247</v>
      </c>
      <c r="J123" s="51"/>
      <c r="K123" s="50">
        <f t="shared" si="1259"/>
        <v>48828</v>
      </c>
      <c r="L123" s="20">
        <f t="shared" ref="L123" si="1260">IF(K123&gt;0,(K120*L120+K121*L121+K122*L122)/K123,0)</f>
        <v>4.9327312197919228E-2</v>
      </c>
      <c r="M123" s="51">
        <f t="shared" ref="M123" si="1261">M120+M121+M122</f>
        <v>46419</v>
      </c>
      <c r="N123" s="52">
        <f t="shared" ref="N123" si="1262">IF(M123&gt;0,O123/M123,0)</f>
        <v>0.65013035610418146</v>
      </c>
      <c r="O123" s="53">
        <f t="shared" ref="O123" si="1263">O120+O121+O122</f>
        <v>30178.400999999998</v>
      </c>
      <c r="P123" s="20">
        <f t="shared" ref="P123" si="1264">IF(M123&gt;0,Q123/M123,0)</f>
        <v>0.31351295805596846</v>
      </c>
      <c r="Q123" s="53">
        <f t="shared" ref="Q123" si="1265">Q120+Q121+Q122</f>
        <v>14552.958000000001</v>
      </c>
      <c r="R123" s="20">
        <f t="shared" ref="R123" si="1266">IF(M123&gt;0,T123/M123,0)</f>
        <v>3.6356685839850064E-2</v>
      </c>
      <c r="S123" s="136"/>
      <c r="T123" s="53">
        <f t="shared" ref="T123" si="1267">T120+T121+T122</f>
        <v>1687.6410000000001</v>
      </c>
      <c r="U123" s="20">
        <f t="shared" ref="U123" si="1268">IF(M123&gt;0,V123/M123,0)</f>
        <v>0.24299039186539992</v>
      </c>
      <c r="V123" s="53">
        <f t="shared" ref="V123" si="1269">V120+V121+V122</f>
        <v>11279.370999999999</v>
      </c>
      <c r="W123" s="20">
        <f t="shared" ref="W123" si="1270">IF(M123&gt;0,X123/M123,0)</f>
        <v>0.49033940843189211</v>
      </c>
      <c r="X123" s="53">
        <f t="shared" ref="X123" si="1271">X120+X121+X122</f>
        <v>22761.064999999999</v>
      </c>
      <c r="Y123" s="20">
        <f t="shared" ref="Y123" si="1272">IF(M123&gt;0,Z123/M123,0)</f>
        <v>0.43000000000000005</v>
      </c>
      <c r="Z123" s="53">
        <f t="shared" ref="Z123" si="1273">Z120+Z121+Z122</f>
        <v>19960.170000000002</v>
      </c>
      <c r="AA123" s="152">
        <f t="shared" ref="AA123" si="1274">IF(M123&gt;0,AB123/M123,0)</f>
        <v>2.3896949524978999E-3</v>
      </c>
      <c r="AB123" s="55">
        <f t="shared" ref="AB123" si="1275">SUM(AB120:AB122)</f>
        <v>110.92725000000002</v>
      </c>
      <c r="AC123" s="54">
        <f t="shared" ref="AC123" si="1276">IF(M123&gt;0,AD123/M123,0)</f>
        <v>2.4963659277451042E-3</v>
      </c>
      <c r="AD123" s="55">
        <f t="shared" ref="AD123" si="1277">SUM(AD120:AD122)</f>
        <v>115.87881</v>
      </c>
      <c r="AE123" s="54">
        <f t="shared" ref="AE123" si="1278">IF(M123&gt;0,(AE120*M120+AE121*M121+AE122*M122)/M123,0)</f>
        <v>2.4201064176307117E-3</v>
      </c>
      <c r="AF123" s="54">
        <f t="shared" ref="AF123" si="1279">IF(K123&gt;0,(K120*AF120+K121*AF121+K122*AF122)/K123,0)</f>
        <v>2.5000000000000001E-4</v>
      </c>
      <c r="AG123" s="51">
        <f t="shared" ref="AG123" si="1280">SUM(AG120:AG122)</f>
        <v>11.604749999999999</v>
      </c>
      <c r="AH123" s="52">
        <f t="shared" ref="AH123" si="1281">IF(K123&gt;0,(K120*AH120+K121*AH121+K122*AH122)/K123,0)</f>
        <v>0.21264179364299177</v>
      </c>
      <c r="AI123" s="57">
        <f t="shared" ref="AI123" si="1282">SUM(AI120:AI122)</f>
        <v>95.49917880000001</v>
      </c>
      <c r="AJ123" s="52">
        <f t="shared" ref="AJ123" si="1283">IF(AND(AD123&gt;0),((AD120*AJ120+AD121*AJ121+AD122*AJ122)/AD123),0)</f>
        <v>0.90091350186651398</v>
      </c>
      <c r="AK123" s="56">
        <f t="shared" si="680"/>
        <v>0.89769943479796166</v>
      </c>
      <c r="AL123" s="50">
        <f t="shared" ref="AL123" si="1284">SUM(AL120:AL122)</f>
        <v>492</v>
      </c>
      <c r="AM123" s="20">
        <f t="shared" ref="AM123" si="1285">IF(AL123&gt;0,(AM120*AL120+AM121*AL121+AM122*AL122)/AL123,0)</f>
        <v>8.735365853658536E-2</v>
      </c>
      <c r="AN123" s="52">
        <f>IF(K123&gt;0,(AN120*K120+AN121*K121+AN122*K122)/K123,0)</f>
        <v>0.22427295199475711</v>
      </c>
      <c r="AO123" s="136">
        <f>IF(L123&gt;0,(AO120*K120+AO121*K121+AO122*K122)/K123,0)</f>
        <v>0.22333802736135006</v>
      </c>
      <c r="AP123" s="57">
        <f t="shared" ref="AP123" si="1286">SUM(AP120:AP122)</f>
        <v>100.73416979999999</v>
      </c>
      <c r="AQ123" s="137">
        <f t="shared" si="1198"/>
        <v>100.29800040000001</v>
      </c>
      <c r="AR123" s="55"/>
      <c r="AS123" s="55">
        <f t="shared" ref="AS123" si="1287">SUM(AS120:AS122)</f>
        <v>502.98</v>
      </c>
      <c r="AT123" s="102"/>
      <c r="AU123" s="103" t="e">
        <f>AT122</f>
        <v>#REF!</v>
      </c>
      <c r="AV123" s="50">
        <f t="shared" ref="AV123" si="1288">SUM(AV120:AV122)</f>
        <v>0</v>
      </c>
      <c r="AW123" s="58"/>
      <c r="AX123" s="57"/>
      <c r="AY123" s="57"/>
      <c r="AZ123" s="57"/>
      <c r="BA123" s="57"/>
    </row>
    <row r="124" spans="1:53" ht="13.5" thickBot="1" x14ac:dyDescent="0.25">
      <c r="A124" s="186">
        <v>31</v>
      </c>
      <c r="B124" s="22">
        <v>1</v>
      </c>
      <c r="C124" s="10" t="s">
        <v>50</v>
      </c>
      <c r="D124" s="11">
        <v>5300</v>
      </c>
      <c r="E124" s="11">
        <v>0</v>
      </c>
      <c r="F124" s="11">
        <v>13435</v>
      </c>
      <c r="G124" s="12">
        <v>1.4</v>
      </c>
      <c r="H124" s="12">
        <v>8.8000000000000007</v>
      </c>
      <c r="I124" s="11">
        <v>13226</v>
      </c>
      <c r="J124" s="12">
        <v>4.9000000000000004</v>
      </c>
      <c r="K124" s="11">
        <v>16125</v>
      </c>
      <c r="L124" s="13">
        <v>0.05</v>
      </c>
      <c r="M124" s="23">
        <f>ROUND(K124*(1-L124),0)</f>
        <v>15319</v>
      </c>
      <c r="N124" s="14">
        <v>0.71</v>
      </c>
      <c r="O124" s="24">
        <f t="shared" ref="O124:O126" si="1289">M124*N124</f>
        <v>10876.49</v>
      </c>
      <c r="P124" s="13">
        <v>0.27700000000000002</v>
      </c>
      <c r="Q124" s="24">
        <f t="shared" ref="Q124:Q126" si="1290">M124*P124</f>
        <v>4243.3630000000003</v>
      </c>
      <c r="R124" s="15">
        <v>1.2999999999999999E-2</v>
      </c>
      <c r="S124" s="143">
        <v>0.221</v>
      </c>
      <c r="T124" s="24">
        <f t="shared" ref="T124:T126" si="1291">M124*R124</f>
        <v>199.14699999999999</v>
      </c>
      <c r="U124" s="25">
        <v>0.218</v>
      </c>
      <c r="V124" s="24">
        <f t="shared" ref="V124:V126" si="1292">M124*U124</f>
        <v>3339.5419999999999</v>
      </c>
      <c r="W124" s="15">
        <v>0.54200000000000004</v>
      </c>
      <c r="X124" s="24">
        <f t="shared" ref="X124:X126" si="1293">M124*W124</f>
        <v>8302.898000000001</v>
      </c>
      <c r="Y124" s="15">
        <v>0.43</v>
      </c>
      <c r="Z124" s="24">
        <f t="shared" ref="Z124:Z126" si="1294">Y124*M124</f>
        <v>6587.17</v>
      </c>
      <c r="AA124" s="145">
        <v>2.2200000000000002E-3</v>
      </c>
      <c r="AB124" s="18">
        <f t="shared" ref="AB124" si="1295">M124*AA124</f>
        <v>34.008180000000003</v>
      </c>
      <c r="AC124" s="16">
        <v>2.3700000000000001E-3</v>
      </c>
      <c r="AD124" s="17">
        <f t="shared" ref="AD124:AD126" si="1296">M124*AC124</f>
        <v>36.30603</v>
      </c>
      <c r="AE124" s="26">
        <f>IF(M124&gt;0,(AG124+AP124)/M124,0)</f>
        <v>2.3769357138194395E-3</v>
      </c>
      <c r="AF124" s="16">
        <v>2.5999999999999998E-4</v>
      </c>
      <c r="AG124" s="23">
        <f t="shared" ref="AG124:AG126" si="1297">AF124*M124</f>
        <v>3.9829399999999997</v>
      </c>
      <c r="AH124" s="114">
        <v>0.2087</v>
      </c>
      <c r="AI124" s="29">
        <f t="shared" ref="AI124:AI126" si="1298">AL124*(1-AM124)*AH124</f>
        <v>31.0032198</v>
      </c>
      <c r="AJ124" s="27">
        <f t="shared" ref="AJ124:AJ126" si="1299">IF(AND(AH124&gt;0,AF124&gt;0,AC124&gt;0),((AC124-AF124)*AH124)/((AH124-AF124)*AC124),0)</f>
        <v>0.89140587867113319</v>
      </c>
      <c r="AK124" s="59">
        <f t="shared" si="680"/>
        <v>0.89167747534451169</v>
      </c>
      <c r="AL124" s="11">
        <v>162</v>
      </c>
      <c r="AM124" s="13">
        <v>8.3000000000000004E-2</v>
      </c>
      <c r="AN124" s="14">
        <v>0.21829999999999999</v>
      </c>
      <c r="AO124" s="130">
        <v>0.2114</v>
      </c>
      <c r="AP124" s="29">
        <f>AL124*(1-AM124)*AN124</f>
        <v>32.429338199999997</v>
      </c>
      <c r="AQ124" s="131">
        <f t="shared" ref="AQ124" si="1300">AL124*(1-AM124)*AO124</f>
        <v>31.4043156</v>
      </c>
      <c r="AR124" s="18">
        <v>1.5</v>
      </c>
      <c r="AS124" s="18">
        <v>491.94</v>
      </c>
      <c r="AT124" s="98" t="e">
        <f>AT122+AL124-AS124</f>
        <v>#REF!</v>
      </c>
      <c r="AU124" s="99"/>
      <c r="AV124" s="11"/>
      <c r="AW124" s="30"/>
      <c r="AX124" s="19"/>
      <c r="AY124" s="19"/>
      <c r="AZ124" s="19"/>
      <c r="BA124" s="19"/>
    </row>
    <row r="125" spans="1:53" x14ac:dyDescent="0.2">
      <c r="A125" s="184"/>
      <c r="B125" s="32">
        <v>2</v>
      </c>
      <c r="C125" s="10" t="s">
        <v>48</v>
      </c>
      <c r="D125" s="33">
        <v>20700</v>
      </c>
      <c r="E125" s="33">
        <v>3</v>
      </c>
      <c r="F125" s="33">
        <v>16323</v>
      </c>
      <c r="G125" s="34">
        <v>2</v>
      </c>
      <c r="H125" s="34">
        <v>7.9</v>
      </c>
      <c r="I125" s="33">
        <v>16358</v>
      </c>
      <c r="J125" s="34">
        <v>4.5</v>
      </c>
      <c r="K125" s="33">
        <v>16357</v>
      </c>
      <c r="L125" s="35">
        <v>6.2E-2</v>
      </c>
      <c r="M125" s="36">
        <f>ROUND(K125*(1-L125),0)</f>
        <v>15343</v>
      </c>
      <c r="N125" s="37">
        <v>0.55300000000000005</v>
      </c>
      <c r="O125" s="24">
        <f t="shared" si="1289"/>
        <v>8484.6790000000001</v>
      </c>
      <c r="P125" s="35">
        <v>0.42299999999999999</v>
      </c>
      <c r="Q125" s="24">
        <f t="shared" si="1290"/>
        <v>6490.0889999999999</v>
      </c>
      <c r="R125" s="38">
        <v>2.4E-2</v>
      </c>
      <c r="S125" s="134">
        <v>0.21310000000000001</v>
      </c>
      <c r="T125" s="24">
        <f t="shared" si="1291"/>
        <v>368.23200000000003</v>
      </c>
      <c r="U125" s="27">
        <v>0.23899999999999999</v>
      </c>
      <c r="V125" s="24">
        <f t="shared" si="1292"/>
        <v>3666.9769999999999</v>
      </c>
      <c r="W125" s="38">
        <v>0.49</v>
      </c>
      <c r="X125" s="24">
        <f t="shared" si="1293"/>
        <v>7518.07</v>
      </c>
      <c r="Y125" s="38">
        <v>0.43</v>
      </c>
      <c r="Z125" s="24">
        <f t="shared" si="1294"/>
        <v>6597.49</v>
      </c>
      <c r="AA125" s="146"/>
      <c r="AB125" s="18">
        <f t="shared" si="1162"/>
        <v>0</v>
      </c>
      <c r="AC125" s="39">
        <v>2.3400000000000001E-3</v>
      </c>
      <c r="AD125" s="17">
        <f t="shared" si="1296"/>
        <v>35.902619999999999</v>
      </c>
      <c r="AE125" s="26">
        <f>IF(M125&gt;0,(AG125+AP125)/M125,0)</f>
        <v>2.2446842208173109E-3</v>
      </c>
      <c r="AF125" s="39">
        <v>2.5000000000000001E-4</v>
      </c>
      <c r="AG125" s="36">
        <f t="shared" si="1297"/>
        <v>3.83575</v>
      </c>
      <c r="AH125" s="27">
        <v>0.2064</v>
      </c>
      <c r="AI125" s="40">
        <f t="shared" si="1298"/>
        <v>29.176704000000004</v>
      </c>
      <c r="AJ125" s="27">
        <f t="shared" si="1299"/>
        <v>0.8942455394068296</v>
      </c>
      <c r="AK125" s="28">
        <f t="shared" si="680"/>
        <v>0.88965307263088067</v>
      </c>
      <c r="AL125" s="33">
        <v>155</v>
      </c>
      <c r="AM125" s="35">
        <v>8.7999999999999995E-2</v>
      </c>
      <c r="AN125" s="37">
        <v>0.2165</v>
      </c>
      <c r="AO125" s="132"/>
      <c r="AP125" s="40">
        <f>AL125*(1-AM125)*AN125</f>
        <v>30.604440000000004</v>
      </c>
      <c r="AQ125" s="133">
        <f t="shared" si="1167"/>
        <v>0</v>
      </c>
      <c r="AR125" s="41">
        <v>1.5</v>
      </c>
      <c r="AS125" s="41"/>
      <c r="AT125" s="117" t="e">
        <f>AT124+AL125-AS125</f>
        <v>#REF!</v>
      </c>
      <c r="AU125" s="101"/>
      <c r="AV125" s="42"/>
      <c r="AW125" s="43"/>
      <c r="AX125" s="44"/>
      <c r="AY125" s="44"/>
      <c r="AZ125" s="44"/>
      <c r="BA125" s="44"/>
    </row>
    <row r="126" spans="1:53" x14ac:dyDescent="0.2">
      <c r="A126" s="184"/>
      <c r="B126" s="32">
        <v>3</v>
      </c>
      <c r="C126" s="10" t="s">
        <v>51</v>
      </c>
      <c r="D126" s="42">
        <v>21600</v>
      </c>
      <c r="E126" s="42">
        <v>1</v>
      </c>
      <c r="F126" s="42">
        <v>19623</v>
      </c>
      <c r="G126" s="36">
        <v>1.3</v>
      </c>
      <c r="H126" s="36">
        <v>10.1</v>
      </c>
      <c r="I126" s="42">
        <v>18857</v>
      </c>
      <c r="J126" s="36">
        <v>3.6</v>
      </c>
      <c r="K126" s="42">
        <v>16461</v>
      </c>
      <c r="L126" s="38">
        <v>0.05</v>
      </c>
      <c r="M126" s="36">
        <f>ROUND(K126*(1-L126),0)</f>
        <v>15638</v>
      </c>
      <c r="N126" s="27">
        <v>0.72099999999999997</v>
      </c>
      <c r="O126" s="24">
        <f t="shared" si="1289"/>
        <v>11274.998</v>
      </c>
      <c r="P126" s="38">
        <v>0.24199999999999999</v>
      </c>
      <c r="Q126" s="24">
        <f t="shared" si="1290"/>
        <v>3784.3959999999997</v>
      </c>
      <c r="R126" s="38">
        <v>3.6999999999999998E-2</v>
      </c>
      <c r="S126" s="134">
        <v>0.21490000000000001</v>
      </c>
      <c r="T126" s="24">
        <f t="shared" si="1291"/>
        <v>578.60599999999999</v>
      </c>
      <c r="U126" s="27"/>
      <c r="V126" s="24">
        <f t="shared" si="1292"/>
        <v>0</v>
      </c>
      <c r="W126" s="38"/>
      <c r="X126" s="24">
        <f t="shared" si="1293"/>
        <v>0</v>
      </c>
      <c r="Y126" s="38">
        <v>0.43</v>
      </c>
      <c r="Z126" s="24">
        <f t="shared" si="1294"/>
        <v>6724.34</v>
      </c>
      <c r="AA126" s="147"/>
      <c r="AB126" s="148">
        <f t="shared" si="1162"/>
        <v>0</v>
      </c>
      <c r="AC126" s="46">
        <v>2.5899999999999999E-3</v>
      </c>
      <c r="AD126" s="17">
        <f t="shared" si="1296"/>
        <v>40.502420000000001</v>
      </c>
      <c r="AE126" s="26">
        <f>IF(M126&gt;0,(AG126+AP126)/M126,0)</f>
        <v>2.7E-4</v>
      </c>
      <c r="AF126" s="46">
        <v>2.7E-4</v>
      </c>
      <c r="AG126" s="36">
        <f t="shared" si="1297"/>
        <v>4.2222600000000003</v>
      </c>
      <c r="AH126" s="27">
        <v>0.2046</v>
      </c>
      <c r="AI126" s="40">
        <f t="shared" si="1298"/>
        <v>32.761575000000001</v>
      </c>
      <c r="AJ126" s="27">
        <f t="shared" si="1299"/>
        <v>0.89693653634337833</v>
      </c>
      <c r="AK126" s="28">
        <f t="shared" si="680"/>
        <v>0</v>
      </c>
      <c r="AL126" s="42">
        <v>175</v>
      </c>
      <c r="AM126" s="38">
        <v>8.5000000000000006E-2</v>
      </c>
      <c r="AN126" s="27"/>
      <c r="AO126" s="134"/>
      <c r="AP126" s="40">
        <f>AL126*(1-AM126)*AN126</f>
        <v>0</v>
      </c>
      <c r="AQ126" s="135">
        <f t="shared" si="1167"/>
        <v>0</v>
      </c>
      <c r="AR126" s="17">
        <v>1.55</v>
      </c>
      <c r="AS126" s="17"/>
      <c r="AT126" s="117" t="e">
        <f>AT125+AL126-AS126</f>
        <v>#REF!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47600</v>
      </c>
      <c r="E127" s="60"/>
      <c r="F127" s="50">
        <f>SUM(F124:F126)</f>
        <v>49381</v>
      </c>
      <c r="G127" s="61"/>
      <c r="H127" s="61"/>
      <c r="I127" s="50">
        <f>SUM(I124:I126)</f>
        <v>48441</v>
      </c>
      <c r="J127" s="51"/>
      <c r="K127" s="50">
        <f>SUM(K124:K126)</f>
        <v>48943</v>
      </c>
      <c r="L127" s="20">
        <f>IF(K127&gt;0,(K124*L124+K125*L125+K126*L126)/K127,0)</f>
        <v>5.4010461148683166E-2</v>
      </c>
      <c r="M127" s="51">
        <f>M124+M125+M126</f>
        <v>46300</v>
      </c>
      <c r="N127" s="52">
        <f>IF(M127&gt;0,O127/M127,0)</f>
        <v>0.66168827213822901</v>
      </c>
      <c r="O127" s="53">
        <f t="shared" ref="O127" si="1301">O124+O125+O126</f>
        <v>30636.167000000001</v>
      </c>
      <c r="P127" s="20">
        <f>IF(M127&gt;0,Q127/M127,0)</f>
        <v>0.31356043196544281</v>
      </c>
      <c r="Q127" s="53">
        <f t="shared" ref="Q127" si="1302">Q124+Q125+Q126</f>
        <v>14517.848000000002</v>
      </c>
      <c r="R127" s="20">
        <f>IF(M127&gt;0,T127/M127,0)</f>
        <v>2.4751295896328296E-2</v>
      </c>
      <c r="S127" s="136"/>
      <c r="T127" s="53">
        <f t="shared" ref="T127" si="1303">T124+T125+T126</f>
        <v>1145.9850000000001</v>
      </c>
      <c r="U127" s="20">
        <f>IF(M127&gt;0,V127/M127,0)</f>
        <v>0.15132870410367172</v>
      </c>
      <c r="V127" s="53">
        <f t="shared" ref="V127" si="1304">V124+V125+V126</f>
        <v>7006.5190000000002</v>
      </c>
      <c r="W127" s="20">
        <f>IF(M127&gt;0,X127/M127,0)</f>
        <v>0.34170557235421167</v>
      </c>
      <c r="X127" s="53">
        <f t="shared" ref="X127" si="1305">X124+X125+X126</f>
        <v>15820.968000000001</v>
      </c>
      <c r="Y127" s="20">
        <f>IF(M127&gt;0,Z127/M127,0)</f>
        <v>0.43</v>
      </c>
      <c r="Z127" s="53">
        <f t="shared" ref="Z127" si="1306">Z124+Z125+Z126</f>
        <v>19909</v>
      </c>
      <c r="AA127" s="152">
        <f t="shared" ref="AA127" si="1307">IF(M127&gt;0,AB127/M127,0)</f>
        <v>7.3451792656587477E-4</v>
      </c>
      <c r="AB127" s="55">
        <f t="shared" ref="AB127" si="1308">SUM(AB124:AB126)</f>
        <v>34.008180000000003</v>
      </c>
      <c r="AC127" s="54">
        <f>IF(M127&gt;0,AD127/M127,0)</f>
        <v>2.434364362850972E-3</v>
      </c>
      <c r="AD127" s="55">
        <f t="shared" ref="AD127" si="1309">SUM(AD124:AD126)</f>
        <v>112.71107000000001</v>
      </c>
      <c r="AE127" s="54">
        <f t="shared" ref="AE127" si="1310">IF(M127&gt;0,(AE124*M124+AE125*M125+AE126*M126)/M127,0)</f>
        <v>1.6214844103671709E-3</v>
      </c>
      <c r="AF127" s="54">
        <f>IF(K127&gt;0,(K124*AF124+K125*AF125+K126*AF126)/K127,0)</f>
        <v>2.6002124920826262E-4</v>
      </c>
      <c r="AG127" s="51">
        <f t="shared" ref="AG127" si="1311">SUM(AG124:AG126)</f>
        <v>12.04095</v>
      </c>
      <c r="AH127" s="52">
        <f>IF(K127&gt;0,(K124*AH124+K125*AH125+K126*AH126)/K127,0)</f>
        <v>0.2065523752119813</v>
      </c>
      <c r="AI127" s="57">
        <f>SUM(AI124:AI126)</f>
        <v>92.941498800000005</v>
      </c>
      <c r="AJ127" s="52">
        <f>IF(AND(AD127&gt;0),((AD124*AJ124+AD125*AJ125+AD126*AJ126)/AD127),0)</f>
        <v>0.8942978419915073</v>
      </c>
      <c r="AK127" s="56">
        <f t="shared" si="680"/>
        <v>0.84115594997111487</v>
      </c>
      <c r="AL127" s="50">
        <f>SUM(AL124:AL126)</f>
        <v>492</v>
      </c>
      <c r="AM127" s="20">
        <f>IF(AL127&gt;0,(AM124*AL124+AM125*AL125+AM126*AL126)/AL127,0)</f>
        <v>8.5286585365853651E-2</v>
      </c>
      <c r="AN127" s="52">
        <f>IF(K127&gt;0,(AN124*K124+AN125*K125+AN126*K126)/K127,0)</f>
        <v>0.1442775882148622</v>
      </c>
      <c r="AO127" s="136">
        <f>IF(L127&gt;0,(AO124*K124+AO125*K125+AO126*K126)/K127,0)</f>
        <v>6.964887726539036E-2</v>
      </c>
      <c r="AP127" s="57">
        <f>SUM(AP124:AP126)</f>
        <v>63.0337782</v>
      </c>
      <c r="AQ127" s="137">
        <f t="shared" ref="AQ127" si="1312">SUM(AQ124:AQ126)</f>
        <v>31.4043156</v>
      </c>
      <c r="AR127" s="62"/>
      <c r="AS127" s="55">
        <f>SUM(AS124:AS126)</f>
        <v>491.94</v>
      </c>
      <c r="AT127" s="102"/>
      <c r="AU127" s="103" t="e">
        <f>AT126</f>
        <v>#REF!</v>
      </c>
      <c r="AV127" s="50">
        <f>SUM(AV124:AV126)</f>
        <v>0</v>
      </c>
      <c r="AW127" s="63"/>
      <c r="AX127" s="64"/>
      <c r="AY127" s="64"/>
      <c r="AZ127" s="64"/>
      <c r="BA127" s="64"/>
    </row>
    <row r="128" spans="1:53" s="77" customFormat="1" ht="13.5" thickBot="1" x14ac:dyDescent="0.25">
      <c r="A128" s="66"/>
      <c r="B128" s="67" t="s">
        <v>36</v>
      </c>
      <c r="C128" s="67"/>
      <c r="D128" s="68">
        <f>SUM(D127,D123,D119,D115,D111,D107,D103,D99,D95,D91,D87,D83,D79,D75,D71,D67,D63,D59,D55,D51,D47,D43,D39,D35,D31,D27,D23,D19,D15,D11,D7)</f>
        <v>1437922</v>
      </c>
      <c r="E128" s="68"/>
      <c r="F128" s="68">
        <f>SUM(F127,F123,F119,F115,F111,F107,F103,F99,F95,F91,F87,F83,F79,F75,F71,F67,F63,F59,F55,F51,F47,F43,F39,F35,F31,F27,F23,F19,F15,F11,F7)</f>
        <v>1480897</v>
      </c>
      <c r="G128" s="74"/>
      <c r="H128" s="68"/>
      <c r="I128" s="68">
        <f>SUM(I127,I123,I119,I115,I111,I107,I103,I99,I95,I91,I87,I83,I79,I75,I71,I67,I63,I59,I55,I51,I47,I43,I39,I35,I31,I27,I23,I19,I15,I11,I7)</f>
        <v>1450036</v>
      </c>
      <c r="J128" s="74"/>
      <c r="K128" s="68">
        <f>SUM(K127,K123,K119,K115,K111,K107,K103,K99,K95,K91,K87,K83,K79,K75,K71,K67,K63,K59,K55,K51,K47,K43,K39,K35,K31,K27,K23,K19,K15,K11,K7)</f>
        <v>1481242</v>
      </c>
      <c r="L128" s="69">
        <f>1-M128/K128</f>
        <v>5.983559742432365E-2</v>
      </c>
      <c r="M128" s="68">
        <f>SUM(M127,M123,M119,M115,M111,M107,M103,M99,M95,M91,M87,M83,M79,M75,M71,M67,M63,M59,M55,M51,M47,M43,M39,M35,M31,M27,M23,M19,M15,M11,M7)</f>
        <v>1392611</v>
      </c>
      <c r="N128" s="70">
        <f>IF(AND(M128&gt;0),(O128/M128),0)</f>
        <v>0.62268513389596958</v>
      </c>
      <c r="O128" s="68">
        <f>SUM(O127,O123,O119,O115,O111,O107,O103,O99,O95,O91,O87,O83,O79,O75,O71,O67,O63,O59,O55,O51,O47,O43,O39,O35,O31,O27,O23,O19,O15,O11,O7)</f>
        <v>867158.16700000002</v>
      </c>
      <c r="P128" s="70">
        <f>Q128/M128</f>
        <v>0.30454448945182827</v>
      </c>
      <c r="Q128" s="68">
        <f>SUM(Q127,Q123,Q119,Q115,Q111,Q107,Q103,Q99,Q95,Q91,Q87,Q83,Q79,Q75,Q71,Q67,Q63,Q59,Q55,Q51,Q47,Q43,Q39,Q35,Q31,Q27,Q23,Q19,Q15,Q11,Q7)</f>
        <v>424112.00600000005</v>
      </c>
      <c r="R128" s="70">
        <f>T128/M128</f>
        <v>7.2781227492817471E-2</v>
      </c>
      <c r="S128" s="138"/>
      <c r="T128" s="68">
        <f>SUM(T127,T123,T119,T115,T111,T107,T103,T99,T95,T91,T87,T83,T79,T75,T71,T67,T63,T59,T55,T51,T47,T43,T39,T35,T31,T27,T23,T19,T15,T11,T7)</f>
        <v>101355.93800000002</v>
      </c>
      <c r="U128" s="70">
        <f>V128/M128</f>
        <v>0.21585679705244329</v>
      </c>
      <c r="V128" s="68">
        <f>SUM(V127,V123,V119,V115,V111,V107,V103,V99,V95,V91,V87,V83,V79,V75,V71,V67,V63,V59,V55,V51,V47,V43,V39,V35,V31,V27,V23,V19,V15,V11,V7)</f>
        <v>300604.5500000001</v>
      </c>
      <c r="W128" s="70">
        <f>X128/M128</f>
        <v>0.48125562342965839</v>
      </c>
      <c r="X128" s="68">
        <f>SUM(X127,X123,X119,X115,X111,X107,X103,X99,X95,X91,X87,X83,X79,X75,X71,X67,X63,X59,X55,X51,X47,X43,X39,X35,X31,X27,X23,X19,X15,X11,X7)</f>
        <v>670201.875</v>
      </c>
      <c r="Y128" s="70">
        <f>IF(AND(M128&gt;0),(Z128/M128),0)</f>
        <v>0.42406773320044139</v>
      </c>
      <c r="Z128" s="68">
        <f>SUM(Z127,Z123,Z119,Z115,Z111,Z107,Z103,Z99,Z95,Z91,Z87,Z83,Z79,Z75,Z71,Z67,Z63,Z59,Z55,Z51,Z47,Z43,Z39,Z35,Z31,Z27,Z23,Z19,Z15,Z11,Z7)</f>
        <v>590561.3899999999</v>
      </c>
      <c r="AA128" s="153">
        <f>IF(AND(K128&gt;0),(AB128/K128),0)</f>
        <v>2.1221326359906084E-3</v>
      </c>
      <c r="AB128" s="68">
        <f>SUM(AB127,AB123,AB119,AB115,AB111,AB107,AB103,AB99,AB95,AB91,AB87,AB83,AB79,AB75,AB71,AB67,AB63,AB59,AB55,AB51,AB47,AB43,AB39,AB35,AB31,AB27,AB23,AB19,AB15,AB11,AB7)</f>
        <v>3143.3919900000005</v>
      </c>
      <c r="AC128" s="71">
        <f>IF(AND(M128&gt;0),(AD128/M128),0)</f>
        <v>2.5155081928837273E-3</v>
      </c>
      <c r="AD128" s="68">
        <f>SUM(AD127,AD123,AD119,AD115,AD111,AD107,AD103,AD99,AD95,AD91,AD87,AD83,AD79,AD75,AD71,AD67,AD63,AD59,AD55,AD51,AD47,AD43,AD39,AD35,AD31,AD27,AD23,AD19,AD15,AD11,AD7)</f>
        <v>3503.1243800000002</v>
      </c>
      <c r="AE128" s="72">
        <f>(AG128+AP128)/M128</f>
        <v>2.5299585501622492E-3</v>
      </c>
      <c r="AF128" s="73">
        <f>AG128/(M128-AL128)</f>
        <v>3.1326607941164082E-4</v>
      </c>
      <c r="AG128" s="74">
        <f>SUM(AG127,AG123,AG119,AG115,AG111,AG107,AG103,AG99,AG95,AG91,AG87,AG83,AG79,AG75,AG71,AG67,AG63,AG59,AG55,AG51,AG47,AG43,AG39,AG35,AG31,AG27,AG23,AG19,AG15,AG11,AG7)</f>
        <v>431.23394000000002</v>
      </c>
      <c r="AH128" s="70">
        <f>AI128/AL128</f>
        <v>0.19446404031302617</v>
      </c>
      <c r="AI128" s="68">
        <f>SUM(AI127,AI123,AI119,AI115,AI111,AI107,AI103,AI99,AI95,AI91,AI87,AI83,AI79,AI75,AI71,AI67,AI63,AI59,AI55,AI51,AI47,AI43,AI39,AI35,AI31,AI27,AI23,AI19,AI15,AI11,AI7)</f>
        <v>3118.6198145000008</v>
      </c>
      <c r="AJ128" s="75">
        <f>((AC128-AF128)*AH128)/((AH128-AF128)*AC128)</f>
        <v>0.87687866830420369</v>
      </c>
      <c r="AK128" s="76">
        <f>((AE128-AF128)*AN128)/((AN128-AF128)*AE128)</f>
        <v>0.8776033004305257</v>
      </c>
      <c r="AL128" s="68">
        <f>SUM(AL127,AL123,AL119,AL115,AL111,AL107,AL103,AL99,AL95,AL91,AL87,AL83,AL79,AL75,AL71,AL67,AL63,AL59,AL55,AL51,AL47,AL43,AL39,AL35,AL31,AL27,AL23,AL19,AL15,AL11,AL7)</f>
        <v>16037</v>
      </c>
      <c r="AM128" s="69">
        <f>(AM7*AL7+AL11*AM11+AL15*AM15+AM19*AL19+AM23*AL23+AL27*AM27+AL31*AM31+AL35*AM35+AL39*AM39+AL43*AM43+AL47*AM47+AL51*AM51+AL55*AM55+AL59*AM59+AL63*AM63+AL67*AM67+AL71*AM71+AL75*AM75+AL79*AM79+AL83*AM83+AL87*AM87+AL91*AM91+AL95*AM95+AL99*AM99+AL103*AM103+AL107*AM107+AL111*AM111+AL115*AM115+AL119*AM119+AL123*AM123+AL127*AM127)/AL128</f>
        <v>8.7699382677558155E-2</v>
      </c>
      <c r="AN128" s="70">
        <f>AP128/AL128</f>
        <v>0.19280502378873854</v>
      </c>
      <c r="AO128" s="138">
        <f>AQ128/AL128</f>
        <v>0.18031768413668392</v>
      </c>
      <c r="AP128" s="68">
        <f>SUM(AP127,AP123,AP119,AP115,AP111,AP107,AP103,AP99,AP95,AP91,AP87,AP83,AP79,AP75,AP71,AP67,AP63,AP59,AP55,AP51,AP47,AP43,AP39,AP35,AP31,AP27,AP23,AP19,AP15,AP11,AP7)</f>
        <v>3092.0141665000001</v>
      </c>
      <c r="AQ128" s="139">
        <f>SUM(AQ127,AQ123,AQ119,AQ115,AQ111,AQ107,AQ103,AQ99,AQ95,AQ91,AQ87,AQ83,AQ79,AQ75,AQ71,AQ67,AQ63,AQ59,AQ55,AQ51,AQ47,AQ43,AQ39,AQ35,AQ31,AQ27,AQ23,AQ19,AQ15,AQ11,AQ7)</f>
        <v>2891.7547005000001</v>
      </c>
      <c r="AR128" s="68"/>
      <c r="AS128" s="104">
        <f>SUM(AS127,AS123,AS119,AS115,AS111,AS107,AS103,AS99,AS95,AS91,AS87,AS83,AS79,AS75,AS71,AS67,AS63,AS59,AS55,AS51,AS47,AS43,AS39,AS35,AS31,AS27,AS23,AS19,AS15,AS11,AS7)</f>
        <v>16189.419999999998</v>
      </c>
      <c r="AT128" s="105"/>
      <c r="AU128" s="106"/>
      <c r="AV128" s="68">
        <f>SUM(AV127,AV123,AV119,AV115,AV111,AV107,AV103,AV99,AV95,AV91,AV87,AV83,AV79,AV75,AV71,AV67,AV63,AV59,AV55,AV51,AV47,AV43,AV39,AV35,AV31,AV27,AV23,AV19,AV15,AV11,AV7)</f>
        <v>0</v>
      </c>
      <c r="AW128" s="68"/>
      <c r="AX128" s="68"/>
      <c r="AY128" s="68"/>
      <c r="AZ128" s="68"/>
      <c r="BA128" s="68"/>
    </row>
  </sheetData>
  <protectedRanges>
    <protectedRange sqref="Q1:Q3 V1:V3 X1:X3 Z1:Z3 O1:O3 T1:T3 AG1:AG3 AD1:AE3 AD129:AE1048576 O129:O1048576 Q129:Q1048576 T129:T1048576 V129:V1048576 X129:X1048576 Z129:Z1048576 AG129:AG1048576 M1:M43 AK1:AK43 AP1:AQ43 M129:M1048576 AK129:AK1048576 AP129:AQ1048576" name="Range1_1_1_1_1_1_1_1_1"/>
    <protectedRange sqref="AH3:AJ3 AH7:AJ7 AI1:AJ2 AH4:AI6 AH28:AI30 AH32:AI34 AH11:AJ11 AH15:AJ15 AH19:AJ19 AH23:AJ23 AH27:AJ27 AH31:AJ31 AH35:AJ35 AH39:AJ39 AH43:AJ43 AH36:AI38 AH40:AI42 AH8:AI10 AH12:AI14 AH16:AI18 AH20:AI22 AH24:AI26 AH129:AJ1048576" name="Range1_1_1_1_1_1_1"/>
    <protectedRange sqref="AJ4:AJ6 AJ8:AJ10 AJ12:AJ14 AJ16:AJ18 AJ20:AJ22 AJ24:AJ26 AJ28:AJ30 AJ32:AJ34 AJ36:AJ38 AJ40:AJ42" name="Range1_1_1_1"/>
    <protectedRange sqref="AD7:AE7 AD4:AD6 AD11:AE11 AD8:AD10 AD15:AE15 AD12:AD14 AD19:AE19 AD16:AD18 AD23:AE23 AD20:AD22 AD27:AE27 AD24:AD26 AD31:AE31 AD28:AD30 AD35:AE35 AD32:AD34 AD39:AE39 AD36:AD38 AD43:AE43 AD40:AD42" name="Range1_1_1_1_1_2_2_1"/>
    <protectedRange sqref="O4:O43" name="Range1_1_1_1_1_5_1_1"/>
    <protectedRange sqref="Q4:Q43" name="Range1_1_1_1_1_7_1_1"/>
    <protectedRange sqref="T4:T43" name="Range1_1_1_1_1_8_1_1"/>
    <protectedRange sqref="V4:V43" name="Range1_1_1_1_1_10_1_1"/>
    <protectedRange sqref="X4:X43" name="Range1_1_1_1_1_12_1_1"/>
    <protectedRange sqref="Z4:Z43" name="Range1_1_1_1_1_16_1_1"/>
    <protectedRange sqref="AG4:AG43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A3:AB3 AA129:AB1048576" name="Range1_1_1_1_1_1_1_1_1_1"/>
    <protectedRange sqref="AB4:AB43" name="Range1_1_1_1_1_2_2_1_1"/>
    <protectedRange sqref="AB1" name="Range1_1_1_1_1_1_1_1_1_1_1"/>
    <protectedRange sqref="AP44:AQ54 AK44:AK54 M44:M54" name="Range1_1_1_1_1_1_1_1_1_2"/>
    <protectedRange sqref="AH47:AJ47 AH51:AJ51 AH44:AI46 AH48:AI50 AH52:AI54" name="Range1_1_1_1_1_1_1_1"/>
    <protectedRange sqref="AJ44:AJ46 AJ48:AJ50 AJ52:AJ54" name="Range1_1_1_1_1"/>
    <protectedRange sqref="AD47:AE47 AD44:AD46 AD51:AE51 AD48:AD50 AD52:AD54" name="Range1_1_1_1_1_2_2_1_2"/>
    <protectedRange sqref="O44:O54" name="Range1_1_1_1_1_5_1_1_1"/>
    <protectedRange sqref="Q44:Q54" name="Range1_1_1_1_1_7_1_1_1"/>
    <protectedRange sqref="T44:T54" name="Range1_1_1_1_1_8_1_1_1"/>
    <protectedRange sqref="V44:V54" name="Range1_1_1_1_1_10_1_1_1"/>
    <protectedRange sqref="X44:X54" name="Range1_1_1_1_1_12_1_1_1"/>
    <protectedRange sqref="Z44:Z54" name="Range1_1_1_1_1_16_1_1_1"/>
    <protectedRange sqref="AG44:AG54" name="Range1_1_1_1_1_18_1_1_1"/>
    <protectedRange sqref="AE44:AE46" name="Range1_1_1_1_1_2_1_10_1_1_1"/>
    <protectedRange sqref="AE48:AE50" name="Range1_1_1_1_1_2_1_11_1_1_1"/>
    <protectedRange sqref="AE52:AE54" name="Range1_1_1_1_1_2_1_12_1_1_1"/>
    <protectedRange sqref="AB44:AB54" name="Range1_1_1_1_1_2_2_1_1_1"/>
    <protectedRange sqref="AK55:AK95 M55:M95 AP55:AQ95" name="Range1_1_1_1_1_1_1_1_1_3"/>
    <protectedRange sqref="AH55:AJ55 AH59:AJ59 AH63:AJ63 AH67:AJ67 AH71:AJ71 AH75:AJ75 AH79:AJ79 AH83:AJ83 AH87:AJ87 AH91:AJ91 AH95:AJ95 AH56:AI58 AH60:AI62 AH64:AI66 AH68:AI70 AH72:AI74 AH76:AI78 AH80:AI82 AH84:AI86 AH88:AI90 AH92:AI94" name="Range1_1_1_1_1_1_1_2"/>
    <protectedRange sqref="AJ56:AJ58 AJ60:AJ62 AJ64:AJ66 AJ68:AJ70 AJ72:AJ74 AJ76:AJ78 AJ80:AJ82 AJ84:AJ86 AJ88:AJ90 AJ92:AJ94" name="Range1_1_1_1_2"/>
    <protectedRange sqref="AD55:AE55 AD59:AE59 AD56:AD58 AD63:AE63 AD60:AD62 AD67:AE67 AD64:AD66 AD71:AE71 AD68:AD70 AD75:AE75 AD72:AD74 AD79:AE79 AD76:AD78 AD83:AE83 AD80:AD82 AD87:AE87 AD84:AD86 AD91:AE91 AD88:AD90 AD95:AE95 AD92:AD94" name="Range1_1_1_1_1_2_2_1_3"/>
    <protectedRange sqref="O55:O95" name="Range1_1_1_1_1_5_1_1_2"/>
    <protectedRange sqref="Q55:Q95" name="Range1_1_1_1_1_7_1_1_2"/>
    <protectedRange sqref="T55:T95" name="Range1_1_1_1_1_8_1_1_2"/>
    <protectedRange sqref="V55:V95" name="Range1_1_1_1_1_10_1_1_2"/>
    <protectedRange sqref="X55:X95" name="Range1_1_1_1_1_12_1_1_2"/>
    <protectedRange sqref="Z55:Z95" name="Range1_1_1_1_1_16_1_1_2"/>
    <protectedRange sqref="AG55:AG95" name="Range1_1_1_1_1_18_1_1_2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B55:AB95" name="Range1_1_1_1_1_2_2_1_1_2"/>
    <protectedRange sqref="AP96:AQ111 AK96:AK111 M96:M111" name="Range1_1_1_1_1_1_1_1_1_4"/>
    <protectedRange sqref="AH99:AJ99 AH103:AJ103 AH107:AJ107 AH111:AJ111 AH96:AI98 AH100:AI102 AH104:AI106 AH108:AI110" name="Range1_1_1_1_1_1_1_3"/>
    <protectedRange sqref="AJ96:AJ98 AJ100:AJ102 AJ104:AJ106 AJ108:AJ110" name="Range1_1_1_1_3"/>
    <protectedRange sqref="AD99:AE99 AD96:AD98 AD103:AE103 AD100:AD102 AD107:AE107 AD104:AD106 AD111:AE111 AD108:AD110" name="Range1_1_1_1_1_2_2_1_4"/>
    <protectedRange sqref="O96:O111" name="Range1_1_1_1_1_5_1_1_3"/>
    <protectedRange sqref="Q96:Q111" name="Range1_1_1_1_1_7_1_1_3"/>
    <protectedRange sqref="T96:T111" name="Range1_1_1_1_1_8_1_1_3"/>
    <protectedRange sqref="V96:V111" name="Range1_1_1_1_1_10_1_1_3"/>
    <protectedRange sqref="X96:X111" name="Range1_1_1_1_1_12_1_1_3"/>
    <protectedRange sqref="Z96:Z111" name="Range1_1_1_1_1_16_1_1_3"/>
    <protectedRange sqref="AG96:AG111" name="Range1_1_1_1_1_18_1_1_3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B96:AB111" name="Range1_1_1_1_1_2_2_1_1_3"/>
    <protectedRange sqref="AP112:AQ128 AK112:AK128 AD128:AE128 O128 Q128 T128 V128 X128 Z128 AG128 M112:M128" name="Range1_1_1_1_1_1_1_1_1_5"/>
    <protectedRange sqref="AJ127:AJ128 AI128 AH115:AJ115 AH119:AJ119 AH123:AJ123 AH112:AI114 AH116:AI118 AH120:AI122 AH124:AI127" name="Range1_1_1_1_1_1_1_4"/>
    <protectedRange sqref="AJ112:AJ114 AJ116:AJ118 AJ120:AJ122 AJ124:AJ126" name="Range1_1_1_1_4"/>
    <protectedRange sqref="AD115:AE115 AD112:AD114 AD119:AE119 AD116:AD118 AD123:AE123 AD120:AD122 AD127:AE127 AD124:AD126" name="Range1_1_1_1_1_2_2_1_5"/>
    <protectedRange sqref="O112:O127" name="Range1_1_1_1_1_5_1_1_4"/>
    <protectedRange sqref="Q112:Q127" name="Range1_1_1_1_1_7_1_1_4"/>
    <protectedRange sqref="T112:T127" name="Range1_1_1_1_1_8_1_1_4"/>
    <protectedRange sqref="V112:V127" name="Range1_1_1_1_1_10_1_1_4"/>
    <protectedRange sqref="X112:X127" name="Range1_1_1_1_1_12_1_1_4"/>
    <protectedRange sqref="Z112:Z127" name="Range1_1_1_1_1_16_1_1_4"/>
    <protectedRange sqref="AG112:AG127" name="Range1_1_1_1_1_18_1_1_4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A128:AB128" name="Range1_1_1_1_1_1_1_1_1_1_2"/>
    <protectedRange sqref="AB112:AB127" name="Range1_1_1_1_1_2_2_1_1_4"/>
  </protectedRanges>
  <mergeCells count="35">
    <mergeCell ref="A80:A83"/>
    <mergeCell ref="A84:A87"/>
    <mergeCell ref="A60:A63"/>
    <mergeCell ref="A64:A67"/>
    <mergeCell ref="A68:A71"/>
    <mergeCell ref="A72:A75"/>
    <mergeCell ref="A76:A79"/>
    <mergeCell ref="A36:A39"/>
    <mergeCell ref="A40:A43"/>
    <mergeCell ref="A44:A47"/>
    <mergeCell ref="A48:A51"/>
    <mergeCell ref="A56:A59"/>
    <mergeCell ref="A24:A27"/>
    <mergeCell ref="A28:A31"/>
    <mergeCell ref="A32:A35"/>
    <mergeCell ref="A1:A2"/>
    <mergeCell ref="AZ1:BA1"/>
    <mergeCell ref="AX1:AY1"/>
    <mergeCell ref="C1:C2"/>
    <mergeCell ref="A20:A23"/>
    <mergeCell ref="A4:A7"/>
    <mergeCell ref="A8:A11"/>
    <mergeCell ref="A12:A15"/>
    <mergeCell ref="A16:A19"/>
    <mergeCell ref="B1:B2"/>
    <mergeCell ref="A124:A127"/>
    <mergeCell ref="A88:A91"/>
    <mergeCell ref="A92:A95"/>
    <mergeCell ref="A112:A115"/>
    <mergeCell ref="A116:A119"/>
    <mergeCell ref="A120:A123"/>
    <mergeCell ref="A96:A99"/>
    <mergeCell ref="A100:A103"/>
    <mergeCell ref="A104:A107"/>
    <mergeCell ref="A108:A111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BB66-49A2-4157-88D4-D9BD7AEDD16F}">
  <dimension ref="A1:BA127"/>
  <sheetViews>
    <sheetView topLeftCell="A96" workbookViewId="0">
      <selection activeCell="A112" sqref="A112:XFD127"/>
    </sheetView>
  </sheetViews>
  <sheetFormatPr defaultRowHeight="15" x14ac:dyDescent="0.25"/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67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68</v>
      </c>
      <c r="V1" s="125"/>
      <c r="W1" s="125" t="s">
        <v>60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20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69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[1]Юли!AU127</f>
        <v>1519.34</v>
      </c>
      <c r="AU3" s="97"/>
      <c r="AV3" s="88"/>
      <c r="AW3" s="85"/>
      <c r="AX3" s="85"/>
      <c r="AY3" s="85"/>
      <c r="AZ3" s="85"/>
      <c r="BA3" s="85"/>
    </row>
    <row r="4" spans="1:53" s="31" customFormat="1" ht="13.5" thickBot="1" x14ac:dyDescent="0.25">
      <c r="A4" s="186">
        <v>1</v>
      </c>
      <c r="B4" s="22">
        <v>1</v>
      </c>
      <c r="C4" s="10" t="s">
        <v>52</v>
      </c>
      <c r="D4" s="11">
        <v>6500</v>
      </c>
      <c r="E4" s="11">
        <v>0</v>
      </c>
      <c r="F4" s="11">
        <v>11055</v>
      </c>
      <c r="G4" s="12">
        <v>0.7</v>
      </c>
      <c r="H4" s="12">
        <v>7.9</v>
      </c>
      <c r="I4" s="11">
        <v>10680</v>
      </c>
      <c r="J4" s="12">
        <v>5.5</v>
      </c>
      <c r="K4" s="11">
        <v>16319</v>
      </c>
      <c r="L4" s="13">
        <v>5.5E-2</v>
      </c>
      <c r="M4" s="23">
        <f>ROUND(K4*(1-L4),0)</f>
        <v>15421</v>
      </c>
      <c r="N4" s="14">
        <v>0.70599999999999996</v>
      </c>
      <c r="O4" s="24">
        <f t="shared" ref="O4:O6" si="0">M4*N4</f>
        <v>10887.225999999999</v>
      </c>
      <c r="P4" s="13">
        <v>0.253</v>
      </c>
      <c r="Q4" s="24">
        <f t="shared" ref="Q4:Q6" si="1">M4*P4</f>
        <v>3901.5129999999999</v>
      </c>
      <c r="R4" s="15">
        <v>4.1000000000000002E-2</v>
      </c>
      <c r="S4" s="142">
        <v>0.2097</v>
      </c>
      <c r="T4" s="24">
        <f t="shared" ref="T4:T6" si="2">M4*R4</f>
        <v>632.26100000000008</v>
      </c>
      <c r="U4" s="25">
        <v>0.23</v>
      </c>
      <c r="V4" s="24">
        <f t="shared" ref="V4:V6" si="3">M4*U4</f>
        <v>3546.83</v>
      </c>
      <c r="W4" s="15">
        <v>0.48799999999999999</v>
      </c>
      <c r="X4" s="24">
        <f>M4*W4</f>
        <v>7525.4479999999994</v>
      </c>
      <c r="Y4" s="15">
        <v>0.43</v>
      </c>
      <c r="Z4" s="124">
        <f t="shared" ref="Z4:Z6" si="4">Y4*M4</f>
        <v>6631.03</v>
      </c>
      <c r="AA4" s="145">
        <v>2.7100000000000002E-3</v>
      </c>
      <c r="AB4" s="18">
        <f>M4*AA4</f>
        <v>41.790910000000004</v>
      </c>
      <c r="AC4" s="16">
        <v>2.6900000000000001E-3</v>
      </c>
      <c r="AD4" s="18">
        <f>M4*AC4</f>
        <v>41.482489999999999</v>
      </c>
      <c r="AE4" s="26">
        <f>IF(M4&gt;0,(AG4+AP4)/M4,0)</f>
        <v>2.7350149795733088E-3</v>
      </c>
      <c r="AF4" s="16">
        <v>2.9E-4</v>
      </c>
      <c r="AG4" s="23">
        <f t="shared" ref="AG4:AG6" si="5">AF4*M4</f>
        <v>4.4720899999999997</v>
      </c>
      <c r="AH4" s="114">
        <v>0.21149999999999999</v>
      </c>
      <c r="AI4" s="29">
        <f>AL4*(1-AM4)*AH4</f>
        <v>36.953279999999999</v>
      </c>
      <c r="AJ4" s="27">
        <f>IF(AND(AH4&gt;0,AF4&gt;0,AC4&gt;0),((AC4-AF4)*AH4)/((AH4-AF4)*AC4),0)</f>
        <v>0.89341832658664044</v>
      </c>
      <c r="AK4" s="59">
        <f t="shared" ref="AK4:AK67" si="6">IF(AND(AE4&gt;0,AN4&gt;0,AF4&gt;0),((AN4*(AE4-AF4))/(AE4*(AN4-AF4))),0)</f>
        <v>0.89517063729570767</v>
      </c>
      <c r="AL4" s="11">
        <v>192</v>
      </c>
      <c r="AM4" s="13">
        <v>0.09</v>
      </c>
      <c r="AN4" s="14">
        <v>0.21579999999999999</v>
      </c>
      <c r="AO4" s="130">
        <v>0.21190000000000001</v>
      </c>
      <c r="AP4" s="29">
        <f>AL4*(1-AM4)*AN4</f>
        <v>37.704575999999996</v>
      </c>
      <c r="AQ4" s="131">
        <f>AL4*(1-AM4)*AO4</f>
        <v>37.023167999999998</v>
      </c>
      <c r="AR4" s="18">
        <v>1.6</v>
      </c>
      <c r="AS4" s="18">
        <v>502.42</v>
      </c>
      <c r="AT4" s="110">
        <f>AT3+AL4-AS4</f>
        <v>1208.9199999999998</v>
      </c>
      <c r="AU4" s="99"/>
      <c r="AV4" s="11"/>
      <c r="AW4" s="30"/>
      <c r="AX4" s="19"/>
      <c r="AY4" s="19"/>
      <c r="AZ4" s="19"/>
      <c r="BA4" s="19"/>
    </row>
    <row r="5" spans="1:53" s="31" customFormat="1" ht="12.75" x14ac:dyDescent="0.2">
      <c r="A5" s="184"/>
      <c r="B5" s="32">
        <v>2</v>
      </c>
      <c r="C5" s="10" t="s">
        <v>48</v>
      </c>
      <c r="D5" s="33">
        <v>19500</v>
      </c>
      <c r="E5" s="33">
        <v>3</v>
      </c>
      <c r="F5" s="33">
        <v>18972</v>
      </c>
      <c r="G5" s="34">
        <v>1</v>
      </c>
      <c r="H5" s="34">
        <v>8.1</v>
      </c>
      <c r="I5" s="33">
        <v>18386</v>
      </c>
      <c r="J5" s="34">
        <v>4.5</v>
      </c>
      <c r="K5" s="33">
        <v>15725</v>
      </c>
      <c r="L5" s="35">
        <v>0.06</v>
      </c>
      <c r="M5" s="36">
        <f>ROUND(K5*(1-L5),0)</f>
        <v>14782</v>
      </c>
      <c r="N5" s="37">
        <v>0.71</v>
      </c>
      <c r="O5" s="24">
        <f t="shared" si="0"/>
        <v>10495.22</v>
      </c>
      <c r="P5" s="35">
        <v>0.248</v>
      </c>
      <c r="Q5" s="24">
        <f t="shared" si="1"/>
        <v>3665.9360000000001</v>
      </c>
      <c r="R5" s="38">
        <v>4.2000000000000003E-2</v>
      </c>
      <c r="S5" s="134">
        <v>0.18840000000000001</v>
      </c>
      <c r="T5" s="24">
        <f t="shared" si="2"/>
        <v>620.84400000000005</v>
      </c>
      <c r="U5" s="27">
        <v>0.22</v>
      </c>
      <c r="V5" s="24">
        <f t="shared" si="3"/>
        <v>3252.04</v>
      </c>
      <c r="W5" s="38">
        <v>0.46</v>
      </c>
      <c r="X5" s="24">
        <f>M5*W5</f>
        <v>6799.72</v>
      </c>
      <c r="Y5" s="38">
        <v>0.42</v>
      </c>
      <c r="Z5" s="24">
        <f t="shared" si="4"/>
        <v>6208.44</v>
      </c>
      <c r="AA5" s="146">
        <v>2.5100000000000001E-3</v>
      </c>
      <c r="AB5" s="18">
        <f t="shared" ref="AB5:AB6" si="7">M5*AA5</f>
        <v>37.102820000000001</v>
      </c>
      <c r="AC5" s="39">
        <v>2.5899999999999999E-3</v>
      </c>
      <c r="AD5" s="17">
        <f>M5*AC5</f>
        <v>38.285379999999996</v>
      </c>
      <c r="AE5" s="26">
        <f>IF(M5&gt;0,(AG5+AP5)/M5,0)</f>
        <v>2.6494704370179953E-3</v>
      </c>
      <c r="AF5" s="39">
        <v>2.7E-4</v>
      </c>
      <c r="AG5" s="36">
        <f t="shared" si="5"/>
        <v>3.9911400000000001</v>
      </c>
      <c r="AH5" s="27">
        <v>0.22620000000000001</v>
      </c>
      <c r="AI5" s="40">
        <f>AL5*(1-AM5)*AH5</f>
        <v>35.392383000000002</v>
      </c>
      <c r="AJ5" s="27">
        <f>IF(AND(AH5&gt;0,AF5&gt;0,AC5&gt;0),((AC5-AF5)*AH5)/((AH5-AF5)*AC5),0)</f>
        <v>0.89682337458197237</v>
      </c>
      <c r="AK5" s="28">
        <f t="shared" si="6"/>
        <v>0.89917281026480267</v>
      </c>
      <c r="AL5" s="33">
        <v>171</v>
      </c>
      <c r="AM5" s="35">
        <v>8.5000000000000006E-2</v>
      </c>
      <c r="AN5" s="37">
        <v>0.2248</v>
      </c>
      <c r="AO5" s="132">
        <v>0.21759999999999999</v>
      </c>
      <c r="AP5" s="40">
        <f>AL5*(1-AM5)*AN5</f>
        <v>35.173332000000002</v>
      </c>
      <c r="AQ5" s="133">
        <f t="shared" ref="AQ5:AQ6" si="8">AL5*(1-AM5)*AO5</f>
        <v>34.046784000000002</v>
      </c>
      <c r="AR5" s="41">
        <v>1.6</v>
      </c>
      <c r="AS5" s="41"/>
      <c r="AT5" s="110">
        <f>AT4+AL5-AS5</f>
        <v>1379.9199999999998</v>
      </c>
      <c r="AU5" s="100"/>
      <c r="AV5" s="42"/>
      <c r="AW5" s="43"/>
      <c r="AX5" s="44"/>
      <c r="AY5" s="44"/>
      <c r="AZ5" s="44"/>
      <c r="BA5" s="44"/>
    </row>
    <row r="6" spans="1:53" s="31" customFormat="1" ht="12.75" x14ac:dyDescent="0.2">
      <c r="A6" s="184"/>
      <c r="B6" s="32">
        <v>3</v>
      </c>
      <c r="C6" s="180" t="s">
        <v>63</v>
      </c>
      <c r="D6" s="42">
        <v>17100</v>
      </c>
      <c r="E6" s="42">
        <v>3</v>
      </c>
      <c r="F6" s="42">
        <v>17836</v>
      </c>
      <c r="G6" s="36">
        <v>0.7</v>
      </c>
      <c r="H6" s="36">
        <v>6.5</v>
      </c>
      <c r="I6" s="42">
        <v>16955</v>
      </c>
      <c r="J6" s="36">
        <v>3.8</v>
      </c>
      <c r="K6" s="42">
        <v>15464</v>
      </c>
      <c r="L6" s="38">
        <v>0.06</v>
      </c>
      <c r="M6" s="36">
        <f>ROUND(K6*(1-L6),0)</f>
        <v>14536</v>
      </c>
      <c r="N6" s="27">
        <v>0.71699999999999997</v>
      </c>
      <c r="O6" s="24">
        <f t="shared" si="0"/>
        <v>10422.312</v>
      </c>
      <c r="P6" s="38">
        <v>0.23499999999999999</v>
      </c>
      <c r="Q6" s="24">
        <f t="shared" si="1"/>
        <v>3415.9599999999996</v>
      </c>
      <c r="R6" s="38">
        <v>4.8000000000000001E-2</v>
      </c>
      <c r="S6" s="134">
        <v>0.1711</v>
      </c>
      <c r="T6" s="24">
        <f t="shared" si="2"/>
        <v>697.72800000000007</v>
      </c>
      <c r="U6" s="27">
        <v>0.19600000000000001</v>
      </c>
      <c r="V6" s="24">
        <f t="shared" si="3"/>
        <v>2849.056</v>
      </c>
      <c r="W6" s="38">
        <v>0.51900000000000002</v>
      </c>
      <c r="X6" s="24">
        <f>M6*W6</f>
        <v>7544.1840000000002</v>
      </c>
      <c r="Y6" s="38">
        <v>0.41</v>
      </c>
      <c r="Z6" s="24">
        <f t="shared" si="4"/>
        <v>5959.7599999999993</v>
      </c>
      <c r="AA6" s="147">
        <v>2.4099999999999998E-3</v>
      </c>
      <c r="AB6" s="148">
        <f t="shared" si="7"/>
        <v>35.031759999999998</v>
      </c>
      <c r="AC6" s="46">
        <v>2.49E-3</v>
      </c>
      <c r="AD6" s="17">
        <f>M6*AC6</f>
        <v>36.19464</v>
      </c>
      <c r="AE6" s="26">
        <f>IF(M6&gt;0,(AG6+AP6)/M6,0)</f>
        <v>2.907700880572372E-3</v>
      </c>
      <c r="AF6" s="46">
        <v>2.7E-4</v>
      </c>
      <c r="AG6" s="36">
        <f t="shared" si="5"/>
        <v>3.9247200000000002</v>
      </c>
      <c r="AH6" s="27">
        <v>0.21279999999999999</v>
      </c>
      <c r="AI6" s="40">
        <f>AL6*(1-AM6)*AH6</f>
        <v>35.785511999999997</v>
      </c>
      <c r="AJ6" s="27">
        <f>IF(AND(AH6&gt;0,AF6&gt;0,AC6&gt;0),((AC6-AF6)*AH6)/((AH6-AF6)*AC6),0)</f>
        <v>0.89269891876355945</v>
      </c>
      <c r="AK6" s="28">
        <f t="shared" si="6"/>
        <v>0.90821865300602855</v>
      </c>
      <c r="AL6" s="42">
        <v>185</v>
      </c>
      <c r="AM6" s="38">
        <v>9.0999999999999998E-2</v>
      </c>
      <c r="AN6" s="27">
        <v>0.22800000000000001</v>
      </c>
      <c r="AO6" s="134">
        <v>0.22189999999999999</v>
      </c>
      <c r="AP6" s="40">
        <f>AL6*(1-AM6)*AN6</f>
        <v>38.341619999999999</v>
      </c>
      <c r="AQ6" s="135">
        <f t="shared" si="8"/>
        <v>37.315813499999997</v>
      </c>
      <c r="AR6" s="17">
        <v>1.55</v>
      </c>
      <c r="AS6" s="17"/>
      <c r="AT6" s="110">
        <f>AT5+AL6-AS6</f>
        <v>1564.9199999999998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43100</v>
      </c>
      <c r="E7" s="50"/>
      <c r="F7" s="50">
        <f>SUM(F4:F6)</f>
        <v>47863</v>
      </c>
      <c r="G7" s="51"/>
      <c r="H7" s="51"/>
      <c r="I7" s="50">
        <f>SUM(I4:I6)</f>
        <v>46021</v>
      </c>
      <c r="J7" s="51"/>
      <c r="K7" s="50">
        <f>SUM(K4:K6)</f>
        <v>47508</v>
      </c>
      <c r="L7" s="20">
        <f>IF(K7&gt;0,(K4*L4+K5*L5+K6*L6)/K7,0)</f>
        <v>5.828249978950914E-2</v>
      </c>
      <c r="M7" s="51">
        <f>M4+M5+M6</f>
        <v>44739</v>
      </c>
      <c r="N7" s="52">
        <f>IF(M7&gt;0,O7/M7,0)</f>
        <v>0.71089559444779715</v>
      </c>
      <c r="O7" s="53">
        <f>O4+O5+O6</f>
        <v>31804.757999999994</v>
      </c>
      <c r="P7" s="20">
        <f>IF(M7&gt;0,Q7/M7,0)</f>
        <v>0.24549965354612305</v>
      </c>
      <c r="Q7" s="53">
        <f>Q4+Q5+Q6</f>
        <v>10983.409</v>
      </c>
      <c r="R7" s="20">
        <f>IF(M7&gt;0,T7/M7,0)</f>
        <v>4.360475200607971E-2</v>
      </c>
      <c r="S7" s="136"/>
      <c r="T7" s="53">
        <f>T4+T5+T6</f>
        <v>1950.8330000000001</v>
      </c>
      <c r="U7" s="20">
        <f>IF(M7&gt;0,V7/M7,0)</f>
        <v>0.21564912045418985</v>
      </c>
      <c r="V7" s="53">
        <f>V4+V5+V6</f>
        <v>9647.9259999999995</v>
      </c>
      <c r="W7" s="20">
        <f>IF(M7&gt;0,X7/M7,0)</f>
        <v>0.4888207604103802</v>
      </c>
      <c r="X7" s="53">
        <f>X4+X5+X6</f>
        <v>21869.351999999999</v>
      </c>
      <c r="Y7" s="20">
        <f>IF(M7&gt;0,Z7/M7,0)</f>
        <v>0.42019781398779588</v>
      </c>
      <c r="Z7" s="53">
        <f>Z4+Z5+Z6</f>
        <v>18799.23</v>
      </c>
      <c r="AA7" s="152">
        <f>IF(M7&gt;0,AB7/M7,0)</f>
        <v>2.5464469478531037E-3</v>
      </c>
      <c r="AB7" s="55">
        <f t="shared" ref="AB7" si="9">SUM(AB4:AB6)</f>
        <v>113.92549</v>
      </c>
      <c r="AC7" s="54">
        <f>IF(M7&gt;0,AD7/M7,0)</f>
        <v>2.5919781398779586E-3</v>
      </c>
      <c r="AD7" s="55">
        <f>SUM(AD4:AD6)</f>
        <v>115.96250999999998</v>
      </c>
      <c r="AE7" s="54">
        <f>IF(M7&gt;0,(AE4*M4+AE5*M5+AE6*M6)/M7,0)</f>
        <v>2.7628574174657456E-3</v>
      </c>
      <c r="AF7" s="54">
        <f>IF(K7&gt;0,(K4*AF4+K5*AF5+K6*AF6)/K7,0)</f>
        <v>2.7687000084196346E-4</v>
      </c>
      <c r="AG7" s="51">
        <f>SUM(AG4:AG6)</f>
        <v>12.38795</v>
      </c>
      <c r="AH7" s="52">
        <f>IF(K7&gt;0,(K4*AH4+K5*AH5+K6*AH6)/K7,0)</f>
        <v>0.21678880820072408</v>
      </c>
      <c r="AI7" s="57">
        <f>SUM(AI4:AI6)</f>
        <v>108.131175</v>
      </c>
      <c r="AJ7" s="52">
        <f>IF(AND(AD7&gt;0),((AD4*AJ4+AD5*AJ5+AD6*AJ6)/AD7),0)</f>
        <v>0.89431796949062681</v>
      </c>
      <c r="AK7" s="56">
        <f t="shared" si="6"/>
        <v>0.90090832599054893</v>
      </c>
      <c r="AL7" s="50">
        <f>SUM(AL4:AL6)</f>
        <v>548</v>
      </c>
      <c r="AM7" s="20">
        <f>IF(AL7&gt;0,(AM4*AL4+AM5*AL5+AM6*AL6)/AL7,0)</f>
        <v>8.8777372262773727E-2</v>
      </c>
      <c r="AN7" s="52">
        <f>IF(K7&gt;0,(AN4*K4+AN5*K5+AN6*K6)/K7,0)</f>
        <v>0.22275010945524962</v>
      </c>
      <c r="AO7" s="136">
        <f>IF(K7&gt;0,(AO4*K4+AO5*K5+AO6*K6)/K7,0)</f>
        <v>0.21704171297465691</v>
      </c>
      <c r="AP7" s="57">
        <f>SUM(AP4:AP6)</f>
        <v>111.219528</v>
      </c>
      <c r="AQ7" s="137">
        <f t="shared" ref="AQ7" si="10">SUM(AQ4:AQ6)</f>
        <v>108.38576549999999</v>
      </c>
      <c r="AR7" s="55"/>
      <c r="AS7" s="55">
        <f>SUM(AS4:AS6)</f>
        <v>502.42</v>
      </c>
      <c r="AT7" s="102"/>
      <c r="AU7" s="103">
        <f>AT6</f>
        <v>1564.9199999999998</v>
      </c>
      <c r="AV7" s="50">
        <f>SUM(AV4:AV6)</f>
        <v>0</v>
      </c>
      <c r="AW7" s="58"/>
      <c r="AX7" s="57"/>
      <c r="AY7" s="57"/>
      <c r="AZ7" s="57"/>
      <c r="BA7" s="57"/>
    </row>
    <row r="8" spans="1:53" s="31" customFormat="1" ht="13.5" thickBot="1" x14ac:dyDescent="0.25">
      <c r="A8" s="186">
        <v>2</v>
      </c>
      <c r="B8" s="22">
        <v>1</v>
      </c>
      <c r="C8" s="10" t="s">
        <v>49</v>
      </c>
      <c r="D8" s="11">
        <v>17000</v>
      </c>
      <c r="E8" s="11">
        <v>0</v>
      </c>
      <c r="F8" s="11">
        <v>18048</v>
      </c>
      <c r="G8" s="12">
        <v>0.7</v>
      </c>
      <c r="H8" s="12">
        <v>6.3</v>
      </c>
      <c r="I8" s="11">
        <v>17595</v>
      </c>
      <c r="J8" s="12">
        <v>2.9</v>
      </c>
      <c r="K8" s="11">
        <v>15448</v>
      </c>
      <c r="L8" s="13">
        <v>5.3999999999999999E-2</v>
      </c>
      <c r="M8" s="23">
        <f>ROUND(K8*(1-L8),0)</f>
        <v>14614</v>
      </c>
      <c r="N8" s="14">
        <v>0.68500000000000005</v>
      </c>
      <c r="O8" s="24">
        <f t="shared" ref="O8:O10" si="11">M8*N8</f>
        <v>10010.59</v>
      </c>
      <c r="P8" s="13">
        <v>0.28000000000000003</v>
      </c>
      <c r="Q8" s="24">
        <f t="shared" ref="Q8:Q10" si="12">M8*P8</f>
        <v>4091.9200000000005</v>
      </c>
      <c r="R8" s="15">
        <v>3.5000000000000003E-2</v>
      </c>
      <c r="S8" s="143">
        <v>0.1749</v>
      </c>
      <c r="T8" s="24">
        <f t="shared" ref="T8:T10" si="13">M8*R8</f>
        <v>511.49000000000007</v>
      </c>
      <c r="U8" s="25">
        <v>0.191</v>
      </c>
      <c r="V8" s="24">
        <f t="shared" ref="V8:V10" si="14">M8*U8</f>
        <v>2791.2739999999999</v>
      </c>
      <c r="W8" s="15">
        <v>0.51200000000000001</v>
      </c>
      <c r="X8" s="24">
        <f t="shared" ref="X8:X10" si="15">M8*W8</f>
        <v>7482.3680000000004</v>
      </c>
      <c r="Y8" s="15">
        <v>0.4</v>
      </c>
      <c r="Z8" s="24">
        <f t="shared" ref="Z8:Z10" si="16">Y8*M8</f>
        <v>5845.6</v>
      </c>
      <c r="AA8" s="145">
        <v>2.5300000000000001E-3</v>
      </c>
      <c r="AB8" s="18">
        <f>M8*AA8</f>
        <v>36.973420000000004</v>
      </c>
      <c r="AC8" s="16">
        <v>2.4099999999999998E-3</v>
      </c>
      <c r="AD8" s="17">
        <f t="shared" ref="AD8:AD10" si="17">M8*AC8</f>
        <v>35.219739999999994</v>
      </c>
      <c r="AE8" s="26">
        <f>IF(M8&gt;0,(AG8+AP8)/M8,0)</f>
        <v>2.4521158341316547E-3</v>
      </c>
      <c r="AF8" s="16">
        <v>2.7E-4</v>
      </c>
      <c r="AG8" s="23">
        <f t="shared" ref="AG8:AG10" si="18">AF8*M8</f>
        <v>3.9457800000000001</v>
      </c>
      <c r="AH8" s="114">
        <v>0.21029999999999999</v>
      </c>
      <c r="AI8" s="29">
        <f t="shared" ref="AI8:AI10" si="19">AL8*(1-AM8)*AH8</f>
        <v>31.206837599999997</v>
      </c>
      <c r="AJ8" s="27">
        <f t="shared" ref="AJ8:AJ10" si="20">IF(AND(AH8&gt;0,AF8&gt;0,AC8&gt;0),((AC8-AF8)*AH8)/((AH8-AF8)*AC8),0)</f>
        <v>0.88910831351300734</v>
      </c>
      <c r="AK8" s="59">
        <f t="shared" si="6"/>
        <v>0.89101047319287685</v>
      </c>
      <c r="AL8" s="11">
        <v>162</v>
      </c>
      <c r="AM8" s="13">
        <v>8.4000000000000005E-2</v>
      </c>
      <c r="AN8" s="14">
        <v>0.21490000000000001</v>
      </c>
      <c r="AO8" s="130">
        <v>0.21240000000000001</v>
      </c>
      <c r="AP8" s="29">
        <f>AL8*(1-AM8)*AN8</f>
        <v>31.889440799999999</v>
      </c>
      <c r="AQ8" s="131">
        <f t="shared" ref="AQ8:AQ14" si="21">AL8*(1-AM8)*AO8</f>
        <v>31.5184608</v>
      </c>
      <c r="AR8" s="18">
        <v>1.55</v>
      </c>
      <c r="AS8" s="18"/>
      <c r="AT8" s="98">
        <f>AT6+AL8-AS8</f>
        <v>1726.9199999999998</v>
      </c>
      <c r="AU8" s="99"/>
      <c r="AV8" s="11"/>
      <c r="AW8" s="30"/>
      <c r="AX8" s="19"/>
      <c r="AY8" s="19"/>
      <c r="AZ8" s="19"/>
      <c r="BA8" s="19"/>
    </row>
    <row r="9" spans="1:53" s="31" customFormat="1" ht="12.75" x14ac:dyDescent="0.2">
      <c r="A9" s="184"/>
      <c r="B9" s="32">
        <v>2</v>
      </c>
      <c r="C9" s="10" t="s">
        <v>51</v>
      </c>
      <c r="D9" s="33">
        <v>19410</v>
      </c>
      <c r="E9" s="33">
        <v>3</v>
      </c>
      <c r="F9" s="33">
        <v>19184</v>
      </c>
      <c r="G9" s="34">
        <v>0.9</v>
      </c>
      <c r="H9" s="34">
        <v>5.7</v>
      </c>
      <c r="I9" s="33">
        <v>18743</v>
      </c>
      <c r="J9" s="34">
        <v>2</v>
      </c>
      <c r="K9" s="33">
        <v>15583</v>
      </c>
      <c r="L9" s="35">
        <v>5.8000000000000003E-2</v>
      </c>
      <c r="M9" s="36">
        <f>ROUND(K9*(1-L9),0)</f>
        <v>14679</v>
      </c>
      <c r="N9" s="37">
        <v>0.66500000000000004</v>
      </c>
      <c r="O9" s="24">
        <f t="shared" si="11"/>
        <v>9761.5349999999999</v>
      </c>
      <c r="P9" s="35">
        <v>0.28000000000000003</v>
      </c>
      <c r="Q9" s="24">
        <f t="shared" si="12"/>
        <v>4110.1200000000008</v>
      </c>
      <c r="R9" s="38">
        <v>5.5E-2</v>
      </c>
      <c r="S9" s="134">
        <v>0.1825</v>
      </c>
      <c r="T9" s="24">
        <f t="shared" si="13"/>
        <v>807.34500000000003</v>
      </c>
      <c r="U9" s="27">
        <v>0.189</v>
      </c>
      <c r="V9" s="24">
        <f t="shared" si="14"/>
        <v>2774.3310000000001</v>
      </c>
      <c r="W9" s="38">
        <v>0.52300000000000002</v>
      </c>
      <c r="X9" s="24">
        <f t="shared" si="15"/>
        <v>7677.1170000000002</v>
      </c>
      <c r="Y9" s="38">
        <v>0.39</v>
      </c>
      <c r="Z9" s="24">
        <f t="shared" si="16"/>
        <v>5724.81</v>
      </c>
      <c r="AA9" s="146">
        <v>2.4299999999999999E-3</v>
      </c>
      <c r="AB9" s="18">
        <f t="shared" ref="AB9:AB10" si="22">M9*AA9</f>
        <v>35.669969999999999</v>
      </c>
      <c r="AC9" s="39">
        <v>2.4299999999999999E-3</v>
      </c>
      <c r="AD9" s="17">
        <f t="shared" si="17"/>
        <v>35.669969999999999</v>
      </c>
      <c r="AE9" s="26">
        <f>IF(M9&gt;0,(AG9+AP9)/M9,0)</f>
        <v>2.6671968935213569E-3</v>
      </c>
      <c r="AF9" s="39">
        <v>2.7999999999999998E-4</v>
      </c>
      <c r="AG9" s="36">
        <f t="shared" si="18"/>
        <v>4.1101199999999993</v>
      </c>
      <c r="AH9" s="27">
        <v>0.2172</v>
      </c>
      <c r="AI9" s="40">
        <f t="shared" si="19"/>
        <v>34.145577600000003</v>
      </c>
      <c r="AJ9" s="27">
        <f t="shared" si="20"/>
        <v>0.88591572702458443</v>
      </c>
      <c r="AK9" s="28">
        <f t="shared" si="6"/>
        <v>0.89614658480947706</v>
      </c>
      <c r="AL9" s="33">
        <v>172</v>
      </c>
      <c r="AM9" s="35">
        <v>8.5999999999999993E-2</v>
      </c>
      <c r="AN9" s="37">
        <v>0.22289999999999999</v>
      </c>
      <c r="AO9" s="132">
        <v>0.2203</v>
      </c>
      <c r="AP9" s="40">
        <f>AL9*(1-AM9)*AN9</f>
        <v>35.041663199999995</v>
      </c>
      <c r="AQ9" s="133">
        <f t="shared" si="21"/>
        <v>34.632922399999998</v>
      </c>
      <c r="AR9" s="41">
        <v>1.5</v>
      </c>
      <c r="AS9" s="41"/>
      <c r="AT9" s="110">
        <f>AT8+AL9-AS9</f>
        <v>1898.9199999999998</v>
      </c>
      <c r="AU9" s="101"/>
      <c r="AV9" s="42"/>
      <c r="AW9" s="43"/>
      <c r="AX9" s="44"/>
      <c r="AY9" s="44"/>
      <c r="AZ9" s="44"/>
      <c r="BA9" s="44"/>
    </row>
    <row r="10" spans="1:53" s="31" customFormat="1" ht="12.75" x14ac:dyDescent="0.2">
      <c r="A10" s="184"/>
      <c r="B10" s="32">
        <v>3</v>
      </c>
      <c r="C10" s="10" t="s">
        <v>52</v>
      </c>
      <c r="D10" s="42">
        <v>18356</v>
      </c>
      <c r="E10" s="42">
        <v>1</v>
      </c>
      <c r="F10" s="42">
        <v>16869</v>
      </c>
      <c r="G10" s="36">
        <v>0.5</v>
      </c>
      <c r="H10" s="36">
        <v>6.4</v>
      </c>
      <c r="I10" s="42">
        <v>16105</v>
      </c>
      <c r="J10" s="36">
        <v>2.2000000000000002</v>
      </c>
      <c r="K10" s="42">
        <v>15699</v>
      </c>
      <c r="L10" s="38">
        <v>5.7000000000000002E-2</v>
      </c>
      <c r="M10" s="36">
        <f>ROUND(K10*(1-L10),0)</f>
        <v>14804</v>
      </c>
      <c r="N10" s="27">
        <v>0.629</v>
      </c>
      <c r="O10" s="24">
        <f t="shared" si="11"/>
        <v>9311.7160000000003</v>
      </c>
      <c r="P10" s="38">
        <v>0.27300000000000002</v>
      </c>
      <c r="Q10" s="24">
        <f t="shared" si="12"/>
        <v>4041.4920000000002</v>
      </c>
      <c r="R10" s="38">
        <v>9.8000000000000004E-2</v>
      </c>
      <c r="S10" s="134">
        <v>0.17760000000000001</v>
      </c>
      <c r="T10" s="24">
        <f t="shared" si="13"/>
        <v>1450.7920000000001</v>
      </c>
      <c r="U10" s="27">
        <v>0.185</v>
      </c>
      <c r="V10" s="24">
        <f t="shared" si="14"/>
        <v>2738.74</v>
      </c>
      <c r="W10" s="38">
        <v>0.51900000000000002</v>
      </c>
      <c r="X10" s="24">
        <f t="shared" si="15"/>
        <v>7683.2759999999998</v>
      </c>
      <c r="Y10" s="38">
        <v>0.4</v>
      </c>
      <c r="Z10" s="24">
        <f t="shared" si="16"/>
        <v>5921.6</v>
      </c>
      <c r="AA10" s="147">
        <v>2.5300000000000001E-3</v>
      </c>
      <c r="AB10" s="148">
        <f t="shared" si="22"/>
        <v>37.454120000000003</v>
      </c>
      <c r="AC10" s="46">
        <v>2.4399999999999999E-3</v>
      </c>
      <c r="AD10" s="17">
        <f t="shared" si="17"/>
        <v>36.121760000000002</v>
      </c>
      <c r="AE10" s="26">
        <f>IF(M10&gt;0,(AG10+AP10)/M10,0)</f>
        <v>2.6220147932991085E-3</v>
      </c>
      <c r="AF10" s="46">
        <v>2.7E-4</v>
      </c>
      <c r="AG10" s="36">
        <f t="shared" si="18"/>
        <v>3.99708</v>
      </c>
      <c r="AH10" s="27">
        <v>0.20780000000000001</v>
      </c>
      <c r="AI10" s="40">
        <f t="shared" si="19"/>
        <v>33.083838000000007</v>
      </c>
      <c r="AJ10" s="27">
        <f t="shared" si="20"/>
        <v>0.89050131405058564</v>
      </c>
      <c r="AK10" s="28">
        <f t="shared" si="6"/>
        <v>0.89813456070407471</v>
      </c>
      <c r="AL10" s="42">
        <v>174</v>
      </c>
      <c r="AM10" s="38">
        <v>8.5000000000000006E-2</v>
      </c>
      <c r="AN10" s="27">
        <v>0.21870000000000001</v>
      </c>
      <c r="AO10" s="134">
        <v>0.21690000000000001</v>
      </c>
      <c r="AP10" s="40">
        <f>AL10*(1-AM10)*AN10</f>
        <v>34.819227000000005</v>
      </c>
      <c r="AQ10" s="135">
        <f t="shared" si="21"/>
        <v>34.532649000000006</v>
      </c>
      <c r="AR10" s="17">
        <v>1.55</v>
      </c>
      <c r="AS10" s="17"/>
      <c r="AT10" s="110">
        <f>AT9+AL10-AS10</f>
        <v>2072.92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54766</v>
      </c>
      <c r="E11" s="50"/>
      <c r="F11" s="50">
        <f t="shared" ref="F11" si="24">SUM(F8:F10)</f>
        <v>54101</v>
      </c>
      <c r="G11" s="51"/>
      <c r="H11" s="51"/>
      <c r="I11" s="50">
        <f t="shared" ref="I11:K11" si="25">SUM(I8:I10)</f>
        <v>52443</v>
      </c>
      <c r="J11" s="51"/>
      <c r="K11" s="50">
        <f t="shared" si="25"/>
        <v>46730</v>
      </c>
      <c r="L11" s="20">
        <f t="shared" ref="L11" si="26">IF(K11&gt;0,(K8*L8+K9*L9+K10*L10)/K11,0)</f>
        <v>5.6341729081960203E-2</v>
      </c>
      <c r="M11" s="51">
        <f t="shared" ref="M11" si="27">M8+M9+M10</f>
        <v>44097</v>
      </c>
      <c r="N11" s="52">
        <f t="shared" ref="N11" si="28">IF(M11&gt;0,O11/M11,0)</f>
        <v>0.65954239517427493</v>
      </c>
      <c r="O11" s="53">
        <f t="shared" ref="O11" si="29">O8+O9+O10</f>
        <v>29083.841</v>
      </c>
      <c r="P11" s="20">
        <f t="shared" ref="P11" si="30">IF(M11&gt;0,Q11/M11,0)</f>
        <v>0.27764999886613606</v>
      </c>
      <c r="Q11" s="53">
        <f t="shared" ref="Q11" si="31">Q8+Q9+Q10</f>
        <v>12243.532000000001</v>
      </c>
      <c r="R11" s="20">
        <f t="shared" ref="R11" si="32">IF(M11&gt;0,T11/M11,0)</f>
        <v>6.2807605959589091E-2</v>
      </c>
      <c r="S11" s="136"/>
      <c r="T11" s="53">
        <f t="shared" ref="T11" si="33">T8+T9+T10</f>
        <v>2769.6270000000004</v>
      </c>
      <c r="U11" s="20">
        <f t="shared" ref="U11" si="34">IF(M11&gt;0,V11/M11,0)</f>
        <v>0.18831995373834953</v>
      </c>
      <c r="V11" s="53">
        <f t="shared" ref="V11" si="35">V8+V9+V10</f>
        <v>8304.3449999999993</v>
      </c>
      <c r="W11" s="20">
        <f t="shared" ref="W11" si="36">IF(M11&gt;0,X11/M11,0)</f>
        <v>0.51801167879901122</v>
      </c>
      <c r="X11" s="53">
        <f t="shared" ref="X11" si="37">X8+X9+X10</f>
        <v>22842.760999999999</v>
      </c>
      <c r="Y11" s="20">
        <f t="shared" ref="Y11" si="38">IF(M11&gt;0,Z11/M11,0)</f>
        <v>0.39667120212259344</v>
      </c>
      <c r="Z11" s="53">
        <f t="shared" ref="Z11" si="39">Z8+Z9+Z10</f>
        <v>17492.010000000002</v>
      </c>
      <c r="AA11" s="152">
        <f>IF(M11&gt;0,AB11/M11,0)</f>
        <v>2.4967120212259341E-3</v>
      </c>
      <c r="AB11" s="55">
        <f t="shared" ref="AB11" si="40">SUM(AB8:AB10)</f>
        <v>110.09751000000001</v>
      </c>
      <c r="AC11" s="54">
        <f t="shared" ref="AC11" si="41">IF(M11&gt;0,AD11/M11,0)</f>
        <v>2.426729029185659E-3</v>
      </c>
      <c r="AD11" s="55">
        <f t="shared" ref="AD11" si="42">SUM(AD8:AD10)</f>
        <v>107.01147</v>
      </c>
      <c r="AE11" s="54">
        <f t="shared" ref="AE11" si="43">IF(M11&gt;0,(AE8*M8+AE9*M9+AE10*M10)/M11,0)</f>
        <v>2.5807495067691681E-3</v>
      </c>
      <c r="AF11" s="54">
        <f t="shared" ref="AF11" si="44">IF(K11&gt;0,(K8*AF8+K9*AF9+K10*AF10)/K11,0)</f>
        <v>2.7333468863684999E-4</v>
      </c>
      <c r="AG11" s="51">
        <f t="shared" ref="AG11" si="45">SUM(AG8:AG10)</f>
        <v>12.05298</v>
      </c>
      <c r="AH11" s="52">
        <f t="shared" ref="AH11" si="46">IF(K11&gt;0,(K8*AH8+K9*AH9+K10*AH10)/K11,0)</f>
        <v>0.21176105713674301</v>
      </c>
      <c r="AI11" s="57">
        <f t="shared" ref="AI11" si="47">SUM(AI8:AI10)</f>
        <v>98.43625320000001</v>
      </c>
      <c r="AJ11" s="52">
        <f t="shared" ref="AJ11" si="48">IF(AND(AD11&gt;0),((AD8*AJ8+AD9*AJ9+AD10*AJ10)/AD11),0)</f>
        <v>0.88851434136061858</v>
      </c>
      <c r="AK11" s="56">
        <f t="shared" si="6"/>
        <v>0.89520519403989141</v>
      </c>
      <c r="AL11" s="50">
        <f t="shared" ref="AL11" si="49">SUM(AL8:AL10)</f>
        <v>508</v>
      </c>
      <c r="AM11" s="20">
        <f t="shared" ref="AM11" si="50">IF(AL11&gt;0,(AM8*AL8+AM9*AL9+AM10*AL10)/AL11,0)</f>
        <v>8.5019685039370074E-2</v>
      </c>
      <c r="AN11" s="52">
        <f>IF(K11&gt;0,(AN8*K8+AN9*K9+AN10*K10)/K11,0)</f>
        <v>0.21884436550395892</v>
      </c>
      <c r="AO11" s="136">
        <f>IF(K11&gt;0,(AO8*K8+AO9*K9+AO10*K10)/K11,0)</f>
        <v>0.2165461844639418</v>
      </c>
      <c r="AP11" s="57">
        <f t="shared" ref="AP11" si="51">SUM(AP8:AP10)</f>
        <v>101.75033099999999</v>
      </c>
      <c r="AQ11" s="137">
        <f t="shared" ref="AQ11:AQ15" si="52">SUM(AQ8:AQ10)</f>
        <v>100.6840322</v>
      </c>
      <c r="AR11" s="55"/>
      <c r="AS11" s="55">
        <f t="shared" ref="AS11" si="53">SUM(AS8:AS10)</f>
        <v>0</v>
      </c>
      <c r="AT11" s="102"/>
      <c r="AU11" s="103">
        <f>AT10</f>
        <v>2072.92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s="31" customFormat="1" ht="13.5" thickBot="1" x14ac:dyDescent="0.25">
      <c r="A12" s="186">
        <v>3</v>
      </c>
      <c r="B12" s="22">
        <v>1</v>
      </c>
      <c r="C12" s="10" t="s">
        <v>49</v>
      </c>
      <c r="D12" s="11">
        <v>12000</v>
      </c>
      <c r="E12" s="11">
        <v>0</v>
      </c>
      <c r="F12" s="11">
        <v>14206</v>
      </c>
      <c r="G12" s="12">
        <v>0.6</v>
      </c>
      <c r="H12" s="12">
        <v>7.8</v>
      </c>
      <c r="I12" s="11">
        <v>13586</v>
      </c>
      <c r="J12" s="12">
        <v>2.2999999999999998</v>
      </c>
      <c r="K12" s="11">
        <v>15878</v>
      </c>
      <c r="L12" s="13">
        <v>5.8999999999999997E-2</v>
      </c>
      <c r="M12" s="23">
        <f>ROUND(K12*(1-L12),0)</f>
        <v>14941</v>
      </c>
      <c r="N12" s="14">
        <v>0.57499999999999996</v>
      </c>
      <c r="O12" s="24">
        <f t="shared" ref="O12:O14" si="55">M12*N12</f>
        <v>8591.0749999999989</v>
      </c>
      <c r="P12" s="13">
        <v>0.27100000000000002</v>
      </c>
      <c r="Q12" s="24">
        <f t="shared" ref="Q12:Q14" si="56">M12*P12</f>
        <v>4049.0110000000004</v>
      </c>
      <c r="R12" s="15">
        <v>0.154</v>
      </c>
      <c r="S12" s="143">
        <v>0.1883</v>
      </c>
      <c r="T12" s="24">
        <f t="shared" ref="T12:T14" si="57">M12*R12</f>
        <v>2300.9139999999998</v>
      </c>
      <c r="U12" s="25">
        <v>0.19900000000000001</v>
      </c>
      <c r="V12" s="24">
        <f t="shared" ref="V12:V14" si="58">M12*U12</f>
        <v>2973.259</v>
      </c>
      <c r="W12" s="15">
        <v>0.50800000000000001</v>
      </c>
      <c r="X12" s="24">
        <f t="shared" ref="X12:X14" si="59">M12*W12</f>
        <v>7590.0280000000002</v>
      </c>
      <c r="Y12" s="15">
        <v>0.4</v>
      </c>
      <c r="Z12" s="24">
        <f t="shared" ref="Z12:Z14" si="60">Y12*M12</f>
        <v>5976.4000000000005</v>
      </c>
      <c r="AA12" s="145">
        <v>2.47E-3</v>
      </c>
      <c r="AB12" s="18">
        <f t="shared" ref="AB12:AB14" si="61">M12*AA12</f>
        <v>36.904269999999997</v>
      </c>
      <c r="AC12" s="16">
        <v>2.3999999999999998E-3</v>
      </c>
      <c r="AD12" s="17">
        <f t="shared" ref="AD12:AD14" si="62">M12*AC12</f>
        <v>35.858399999999996</v>
      </c>
      <c r="AE12" s="26">
        <f>IF(M12&gt;0,(AG12+AP12)/M12,0)</f>
        <v>2.4513728398366909E-3</v>
      </c>
      <c r="AF12" s="16">
        <v>2.5999999999999998E-4</v>
      </c>
      <c r="AG12" s="23">
        <f t="shared" ref="AG12:AG14" si="63">AF12*M12</f>
        <v>3.8846599999999998</v>
      </c>
      <c r="AH12" s="114">
        <v>0.20930000000000001</v>
      </c>
      <c r="AI12" s="29">
        <f t="shared" ref="AI12:AI14" si="64">AL12*(1-AM12)*AH12</f>
        <v>31.092352200000004</v>
      </c>
      <c r="AJ12" s="27">
        <f t="shared" ref="AJ12:AJ14" si="65">IF(AND(AH12&gt;0,AF12&gt;0,AC12&gt;0),((AC12-AF12)*AH12)/((AH12-AF12)*AC12),0)</f>
        <v>0.89277570480928703</v>
      </c>
      <c r="AK12" s="59">
        <f t="shared" si="6"/>
        <v>0.89499278177486474</v>
      </c>
      <c r="AL12" s="11">
        <v>162</v>
      </c>
      <c r="AM12" s="13">
        <v>8.3000000000000004E-2</v>
      </c>
      <c r="AN12" s="14">
        <v>0.22040000000000001</v>
      </c>
      <c r="AO12" s="130">
        <v>0.2233</v>
      </c>
      <c r="AP12" s="29">
        <f>AL12*(1-AM12)*AN12</f>
        <v>32.7413016</v>
      </c>
      <c r="AQ12" s="131">
        <f t="shared" ref="AQ12" si="66">AL12*(1-AM12)*AO12</f>
        <v>33.172108199999997</v>
      </c>
      <c r="AR12" s="18">
        <v>1.55</v>
      </c>
      <c r="AS12" s="18"/>
      <c r="AT12" s="98">
        <f>AT10+AL12-AS12</f>
        <v>2234.92</v>
      </c>
      <c r="AU12" s="99"/>
      <c r="AV12" s="11"/>
      <c r="AW12" s="30"/>
      <c r="AX12" s="19"/>
      <c r="AY12" s="19"/>
      <c r="AZ12" s="19"/>
      <c r="BA12" s="19"/>
    </row>
    <row r="13" spans="1:53" s="31" customFormat="1" ht="12.75" x14ac:dyDescent="0.2">
      <c r="A13" s="184"/>
      <c r="B13" s="32">
        <v>2</v>
      </c>
      <c r="C13" s="10" t="s">
        <v>50</v>
      </c>
      <c r="D13" s="33">
        <v>20300</v>
      </c>
      <c r="E13" s="33">
        <v>3</v>
      </c>
      <c r="F13" s="33">
        <v>17555</v>
      </c>
      <c r="G13" s="34">
        <v>0.6</v>
      </c>
      <c r="H13" s="34">
        <v>9.1999999999999993</v>
      </c>
      <c r="I13" s="33">
        <v>17177</v>
      </c>
      <c r="J13" s="34">
        <v>2</v>
      </c>
      <c r="K13" s="33">
        <v>15996</v>
      </c>
      <c r="L13" s="35">
        <v>5.2999999999999999E-2</v>
      </c>
      <c r="M13" s="36">
        <f>ROUND(K13*(1-L13),0)</f>
        <v>15148</v>
      </c>
      <c r="N13" s="37">
        <v>0.67100000000000004</v>
      </c>
      <c r="O13" s="24">
        <f t="shared" si="55"/>
        <v>10164.308000000001</v>
      </c>
      <c r="P13" s="35">
        <v>0.26700000000000002</v>
      </c>
      <c r="Q13" s="24">
        <f t="shared" si="56"/>
        <v>4044.5160000000001</v>
      </c>
      <c r="R13" s="38">
        <v>6.2E-2</v>
      </c>
      <c r="S13" s="134">
        <v>0.18590000000000001</v>
      </c>
      <c r="T13" s="24">
        <f t="shared" si="57"/>
        <v>939.17600000000004</v>
      </c>
      <c r="U13" s="27">
        <v>0.21099999999999999</v>
      </c>
      <c r="V13" s="24">
        <f t="shared" si="58"/>
        <v>3196.2280000000001</v>
      </c>
      <c r="W13" s="38">
        <v>0.503</v>
      </c>
      <c r="X13" s="24">
        <f t="shared" si="59"/>
        <v>7619.4440000000004</v>
      </c>
      <c r="Y13" s="38">
        <v>0.4</v>
      </c>
      <c r="Z13" s="24">
        <f t="shared" si="60"/>
        <v>6059.2000000000007</v>
      </c>
      <c r="AA13" s="146"/>
      <c r="AB13" s="18">
        <f t="shared" si="61"/>
        <v>0</v>
      </c>
      <c r="AC13" s="39">
        <v>2.4499999999999999E-3</v>
      </c>
      <c r="AD13" s="17">
        <f t="shared" si="62"/>
        <v>37.1126</v>
      </c>
      <c r="AE13" s="26">
        <f>IF(M13&gt;0,(AG13+AP13)/M13,0)</f>
        <v>2.6098444151043038E-3</v>
      </c>
      <c r="AF13" s="39">
        <v>2.5999999999999998E-4</v>
      </c>
      <c r="AG13" s="36">
        <f t="shared" si="63"/>
        <v>3.9384799999999998</v>
      </c>
      <c r="AH13" s="27">
        <v>0.2175</v>
      </c>
      <c r="AI13" s="40">
        <f t="shared" si="64"/>
        <v>35.579084999999999</v>
      </c>
      <c r="AJ13" s="27">
        <f t="shared" si="65"/>
        <v>0.89494737316764317</v>
      </c>
      <c r="AK13" s="28">
        <f t="shared" si="6"/>
        <v>0.90145430847263552</v>
      </c>
      <c r="AL13" s="33">
        <v>178</v>
      </c>
      <c r="AM13" s="35">
        <v>8.1000000000000003E-2</v>
      </c>
      <c r="AN13" s="37">
        <v>0.21759999999999999</v>
      </c>
      <c r="AO13" s="132"/>
      <c r="AP13" s="40">
        <f>AL13*(1-AM13)*AN13</f>
        <v>35.595443199999998</v>
      </c>
      <c r="AQ13" s="133">
        <f t="shared" si="21"/>
        <v>0</v>
      </c>
      <c r="AR13" s="41">
        <v>1.55</v>
      </c>
      <c r="AS13" s="41"/>
      <c r="AT13" s="110">
        <f>AT12+AL13-AS13</f>
        <v>2412.92</v>
      </c>
      <c r="AU13" s="101"/>
      <c r="AV13" s="42"/>
      <c r="AW13" s="43"/>
      <c r="AX13" s="44"/>
      <c r="AY13" s="44"/>
      <c r="AZ13" s="44"/>
      <c r="BA13" s="44"/>
    </row>
    <row r="14" spans="1:53" s="31" customFormat="1" ht="12.75" x14ac:dyDescent="0.2">
      <c r="A14" s="184"/>
      <c r="B14" s="32">
        <v>3</v>
      </c>
      <c r="C14" s="45" t="s">
        <v>52</v>
      </c>
      <c r="D14" s="42">
        <v>17879</v>
      </c>
      <c r="E14" s="42">
        <v>1</v>
      </c>
      <c r="F14" s="42">
        <v>18694</v>
      </c>
      <c r="G14" s="36">
        <v>0.5</v>
      </c>
      <c r="H14" s="36">
        <v>7.2</v>
      </c>
      <c r="I14" s="42">
        <v>18039</v>
      </c>
      <c r="J14" s="36">
        <v>1.6</v>
      </c>
      <c r="K14" s="42">
        <v>15758</v>
      </c>
      <c r="L14" s="38">
        <v>5.8000000000000003E-2</v>
      </c>
      <c r="M14" s="36">
        <f>ROUND(K14*(1-L14),0)</f>
        <v>14844</v>
      </c>
      <c r="N14" s="27">
        <v>0.65</v>
      </c>
      <c r="O14" s="24">
        <f t="shared" si="55"/>
        <v>9648.6</v>
      </c>
      <c r="P14" s="38">
        <v>0.28499999999999998</v>
      </c>
      <c r="Q14" s="24">
        <f t="shared" si="56"/>
        <v>4230.54</v>
      </c>
      <c r="R14" s="38">
        <v>6.5000000000000002E-2</v>
      </c>
      <c r="S14" s="134">
        <v>0.1802</v>
      </c>
      <c r="T14" s="24">
        <f t="shared" si="57"/>
        <v>964.86</v>
      </c>
      <c r="U14" s="27"/>
      <c r="V14" s="24">
        <f t="shared" si="58"/>
        <v>0</v>
      </c>
      <c r="W14" s="38"/>
      <c r="X14" s="24">
        <f t="shared" si="59"/>
        <v>0</v>
      </c>
      <c r="Y14" s="38">
        <v>0.41</v>
      </c>
      <c r="Z14" s="24">
        <f t="shared" si="60"/>
        <v>6086.04</v>
      </c>
      <c r="AA14" s="147"/>
      <c r="AB14" s="148">
        <f t="shared" si="61"/>
        <v>0</v>
      </c>
      <c r="AC14" s="46">
        <v>2.4099999999999998E-3</v>
      </c>
      <c r="AD14" s="17">
        <f t="shared" si="62"/>
        <v>35.774039999999999</v>
      </c>
      <c r="AE14" s="26">
        <f>IF(M14&gt;0,(AG14+AP14)/M14,0)</f>
        <v>2.7E-4</v>
      </c>
      <c r="AF14" s="46">
        <v>2.7E-4</v>
      </c>
      <c r="AG14" s="36">
        <f t="shared" si="63"/>
        <v>4.0078800000000001</v>
      </c>
      <c r="AH14" s="27">
        <v>0.21049999999999999</v>
      </c>
      <c r="AI14" s="40">
        <f t="shared" si="64"/>
        <v>34.171728000000002</v>
      </c>
      <c r="AJ14" s="27">
        <f t="shared" si="65"/>
        <v>0.88910722755140936</v>
      </c>
      <c r="AK14" s="28">
        <f t="shared" si="6"/>
        <v>0</v>
      </c>
      <c r="AL14" s="42">
        <v>178</v>
      </c>
      <c r="AM14" s="38">
        <v>8.7999999999999995E-2</v>
      </c>
      <c r="AN14" s="27"/>
      <c r="AO14" s="134"/>
      <c r="AP14" s="40">
        <f>AL14*(1-AM14)*AN14</f>
        <v>0</v>
      </c>
      <c r="AQ14" s="135">
        <f t="shared" si="21"/>
        <v>0</v>
      </c>
      <c r="AR14" s="17">
        <v>1.55</v>
      </c>
      <c r="AS14" s="17"/>
      <c r="AT14" s="110">
        <f>AT13+AL14-AS14</f>
        <v>2590.92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50179</v>
      </c>
      <c r="E15" s="50"/>
      <c r="F15" s="50">
        <f t="shared" ref="F15" si="68">SUM(F12:F14)</f>
        <v>50455</v>
      </c>
      <c r="G15" s="51"/>
      <c r="H15" s="51"/>
      <c r="I15" s="50">
        <f t="shared" ref="I15:K15" si="69">SUM(I12:I14)</f>
        <v>48802</v>
      </c>
      <c r="J15" s="51"/>
      <c r="K15" s="50">
        <f t="shared" si="69"/>
        <v>47632</v>
      </c>
      <c r="L15" s="20">
        <f t="shared" ref="L15" si="70">IF(K15&gt;0,(K12*L12+K13*L13+K14*L14)/K15,0)</f>
        <v>5.6654224051058112E-2</v>
      </c>
      <c r="M15" s="51">
        <f t="shared" ref="M15" si="71">M12+M13+M14</f>
        <v>44933</v>
      </c>
      <c r="N15" s="52">
        <f t="shared" ref="N15" si="72">IF(M15&gt;0,O15/M15,0)</f>
        <v>0.63214080964992325</v>
      </c>
      <c r="O15" s="53">
        <f t="shared" ref="O15" si="73">O12+O13+O14</f>
        <v>28403.983</v>
      </c>
      <c r="P15" s="20">
        <f t="shared" ref="P15" si="74">IF(M15&gt;0,Q15/M15,0)</f>
        <v>0.27427652282286957</v>
      </c>
      <c r="Q15" s="53">
        <f t="shared" ref="Q15" si="75">Q12+Q13+Q14</f>
        <v>12324.066999999999</v>
      </c>
      <c r="R15" s="20">
        <f t="shared" ref="R15" si="76">IF(M15&gt;0,T15/M15,0)</f>
        <v>9.3582667527207175E-2</v>
      </c>
      <c r="S15" s="136"/>
      <c r="T15" s="53">
        <f t="shared" ref="T15" si="77">T12+T13+T14</f>
        <v>4204.95</v>
      </c>
      <c r="U15" s="20">
        <f t="shared" ref="U15" si="78">IF(M15&gt;0,V15/M15,0)</f>
        <v>0.1373041417221196</v>
      </c>
      <c r="V15" s="53">
        <f t="shared" ref="V15" si="79">V12+V13+V14</f>
        <v>6169.4870000000001</v>
      </c>
      <c r="W15" s="20">
        <f t="shared" ref="W15" si="80">IF(M15&gt;0,X15/M15,0)</f>
        <v>0.33849224400774491</v>
      </c>
      <c r="X15" s="53">
        <f t="shared" ref="X15" si="81">X12+X13+X14</f>
        <v>15209.472000000002</v>
      </c>
      <c r="Y15" s="20">
        <f t="shared" ref="Y15" si="82">IF(M15&gt;0,Z15/M15,0)</f>
        <v>0.40330358533817023</v>
      </c>
      <c r="Z15" s="53">
        <f t="shared" ref="Z15" si="83">Z12+Z13+Z14</f>
        <v>18121.640000000003</v>
      </c>
      <c r="AA15" s="152">
        <f>IF(M15&gt;0,AB15/M15,0)</f>
        <v>8.2131773974584369E-4</v>
      </c>
      <c r="AB15" s="55">
        <f t="shared" ref="AB15" si="84">SUM(AB12:AB14)</f>
        <v>36.904269999999997</v>
      </c>
      <c r="AC15" s="54">
        <f t="shared" ref="AC15" si="85">IF(M15&gt;0,AD15/M15,0)</f>
        <v>2.420159793470278E-3</v>
      </c>
      <c r="AD15" s="55">
        <f t="shared" ref="AD15" si="86">SUM(AD12:AD14)</f>
        <v>108.74504</v>
      </c>
      <c r="AE15" s="54">
        <f t="shared" ref="AE15" si="87">IF(M15&gt;0,(AE12*M12+AE13*M13+AE14*M14)/M15,0)</f>
        <v>1.7841623038746576E-3</v>
      </c>
      <c r="AF15" s="54">
        <f t="shared" ref="AF15" si="88">IF(K15&gt;0,(K12*AF12+K13*AF13+K14*AF14)/K15,0)</f>
        <v>2.6330828014779978E-4</v>
      </c>
      <c r="AG15" s="51">
        <f t="shared" ref="AG15" si="89">SUM(AG12:AG14)</f>
        <v>11.831019999999999</v>
      </c>
      <c r="AH15" s="52">
        <f t="shared" ref="AH15" si="90">IF(K15&gt;0,(K12*AH12+K13*AH13+K14*AH14)/K15,0)</f>
        <v>0.21245075579442393</v>
      </c>
      <c r="AI15" s="57">
        <f t="shared" ref="AI15" si="91">SUM(AI12:AI14)</f>
        <v>100.8431652</v>
      </c>
      <c r="AJ15" s="52">
        <f t="shared" ref="AJ15" si="92">IF(AND(AD15&gt;0),((AD12*AJ12+AD13*AJ13+AD14*AJ14)/AD15),0)</f>
        <v>0.89231002846169372</v>
      </c>
      <c r="AK15" s="56">
        <f t="shared" si="6"/>
        <v>0.85395345861968397</v>
      </c>
      <c r="AL15" s="50">
        <f t="shared" ref="AL15" si="93">SUM(AL12:AL14)</f>
        <v>518</v>
      </c>
      <c r="AM15" s="20">
        <f t="shared" ref="AM15" si="94">IF(AL15&gt;0,(AM12*AL12+AM13*AL13+AM14*AL14)/AL15,0)</f>
        <v>8.403088803088804E-2</v>
      </c>
      <c r="AN15" s="52">
        <f>IF(K15&gt;0,(AN12*K12+AN13*K13+AN14*K14)/K15,0)</f>
        <v>0.14654519650655021</v>
      </c>
      <c r="AO15" s="136">
        <f>IF(K15&gt;0,(AO12*K12+AO13*K13+AO14*K14)/K15,0)</f>
        <v>7.4436458683238158E-2</v>
      </c>
      <c r="AP15" s="57">
        <f t="shared" ref="AP15" si="95">SUM(AP12:AP14)</f>
        <v>68.336744799999991</v>
      </c>
      <c r="AQ15" s="137">
        <f t="shared" si="52"/>
        <v>33.172108199999997</v>
      </c>
      <c r="AR15" s="55"/>
      <c r="AS15" s="55">
        <f t="shared" ref="AS15" si="96">SUM(AS12:AS14)</f>
        <v>0</v>
      </c>
      <c r="AT15" s="102"/>
      <c r="AU15" s="103">
        <f>AT14</f>
        <v>2590.92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s="31" customFormat="1" ht="13.5" thickBot="1" x14ac:dyDescent="0.25">
      <c r="A16" s="186">
        <v>4</v>
      </c>
      <c r="B16" s="22">
        <v>1</v>
      </c>
      <c r="C16" s="10" t="s">
        <v>49</v>
      </c>
      <c r="D16" s="11">
        <v>4000</v>
      </c>
      <c r="E16" s="11">
        <v>0</v>
      </c>
      <c r="F16" s="11">
        <v>9268</v>
      </c>
      <c r="G16" s="12">
        <v>0.6</v>
      </c>
      <c r="H16" s="12">
        <v>5.4</v>
      </c>
      <c r="I16" s="11">
        <v>9219</v>
      </c>
      <c r="J16" s="12">
        <v>3.9</v>
      </c>
      <c r="K16" s="11">
        <v>15811</v>
      </c>
      <c r="L16" s="13">
        <v>5.8999999999999997E-2</v>
      </c>
      <c r="M16" s="23">
        <f>ROUND(K16*(1-L16),0)</f>
        <v>14878</v>
      </c>
      <c r="N16" s="14">
        <v>0.66</v>
      </c>
      <c r="O16" s="24">
        <f t="shared" ref="O16:O18" si="98">M16*N16</f>
        <v>9819.48</v>
      </c>
      <c r="P16" s="13">
        <v>0.27800000000000002</v>
      </c>
      <c r="Q16" s="24">
        <f t="shared" ref="Q16:Q18" si="99">M16*P16</f>
        <v>4136.0840000000007</v>
      </c>
      <c r="R16" s="15">
        <v>6.2E-2</v>
      </c>
      <c r="S16" s="143">
        <v>0.18140000000000001</v>
      </c>
      <c r="T16" s="24">
        <f t="shared" ref="T16:T18" si="100">M16*R16</f>
        <v>922.43600000000004</v>
      </c>
      <c r="U16" s="25">
        <v>0.19500000000000001</v>
      </c>
      <c r="V16" s="24">
        <f t="shared" ref="V16:V18" si="101">M16*U16</f>
        <v>2901.21</v>
      </c>
      <c r="W16" s="15">
        <v>0.51400000000000001</v>
      </c>
      <c r="X16" s="24">
        <f t="shared" ref="X16:X18" si="102">M16*W16</f>
        <v>7647.2920000000004</v>
      </c>
      <c r="Y16" s="15">
        <v>0.4</v>
      </c>
      <c r="Z16" s="24">
        <f t="shared" ref="Z16:Z18" si="103">Y16*M16</f>
        <v>5951.2000000000007</v>
      </c>
      <c r="AA16" s="145">
        <v>2.4399999999999999E-3</v>
      </c>
      <c r="AB16" s="18">
        <f t="shared" ref="AB16:AB26" si="104">M16*AA16</f>
        <v>36.302320000000002</v>
      </c>
      <c r="AC16" s="16">
        <v>2.33E-3</v>
      </c>
      <c r="AD16" s="17">
        <f t="shared" ref="AD16:AD18" si="105">M16*AC16</f>
        <v>34.66574</v>
      </c>
      <c r="AE16" s="26">
        <f>IF(M16&gt;0,(AG16+AP16)/M16,0)</f>
        <v>2.3499799166554645E-3</v>
      </c>
      <c r="AF16" s="16">
        <v>2.7E-4</v>
      </c>
      <c r="AG16" s="23">
        <f t="shared" ref="AG16:AG18" si="106">AF16*M16</f>
        <v>4.0170599999999999</v>
      </c>
      <c r="AH16" s="114">
        <v>0.2084</v>
      </c>
      <c r="AI16" s="29">
        <f t="shared" ref="AI16:AI18" si="107">AL16*(1-AM16)*AH16</f>
        <v>30.9459412</v>
      </c>
      <c r="AJ16" s="27">
        <f t="shared" ref="AJ16:AJ18" si="108">IF(AND(AH16&gt;0,AF16&gt;0,AC16&gt;0),((AC16-AF16)*AH16)/((AH16-AF16)*AC16),0)</f>
        <v>0.8852671108289244</v>
      </c>
      <c r="AK16" s="59">
        <f t="shared" si="6"/>
        <v>0.88625361833736738</v>
      </c>
      <c r="AL16" s="11">
        <v>163</v>
      </c>
      <c r="AM16" s="13">
        <v>8.8999999999999996E-2</v>
      </c>
      <c r="AN16" s="14">
        <v>0.2084</v>
      </c>
      <c r="AO16" s="130">
        <v>0.21049999999999999</v>
      </c>
      <c r="AP16" s="29">
        <f>AL16*(1-AM16)*AN16</f>
        <v>30.9459412</v>
      </c>
      <c r="AQ16" s="131">
        <f t="shared" ref="AQ16:AQ26" si="109">AL16*(1-AM16)*AO16</f>
        <v>31.257776499999999</v>
      </c>
      <c r="AR16" s="18">
        <v>1.55</v>
      </c>
      <c r="AS16" s="18">
        <v>1049.24</v>
      </c>
      <c r="AT16" s="98">
        <f>AT14+AL16-AS16</f>
        <v>1704.68</v>
      </c>
      <c r="AU16" s="99"/>
      <c r="AV16" s="11"/>
      <c r="AW16" s="30"/>
      <c r="AX16" s="19"/>
      <c r="AY16" s="19"/>
      <c r="AZ16" s="19"/>
      <c r="BA16" s="19"/>
    </row>
    <row r="17" spans="1:53" s="31" customFormat="1" ht="12.75" x14ac:dyDescent="0.2">
      <c r="A17" s="184"/>
      <c r="B17" s="32">
        <v>2</v>
      </c>
      <c r="C17" s="10" t="s">
        <v>50</v>
      </c>
      <c r="D17" s="33">
        <v>20500</v>
      </c>
      <c r="E17" s="33">
        <v>3</v>
      </c>
      <c r="F17" s="33">
        <v>16898</v>
      </c>
      <c r="G17" s="34">
        <v>1.3</v>
      </c>
      <c r="H17" s="34">
        <v>10.8</v>
      </c>
      <c r="I17" s="33">
        <v>16942</v>
      </c>
      <c r="J17" s="34">
        <v>2.7</v>
      </c>
      <c r="K17" s="33">
        <v>15868</v>
      </c>
      <c r="L17" s="35">
        <v>0.05</v>
      </c>
      <c r="M17" s="36">
        <f>ROUND(K17*(1-L17),0)</f>
        <v>15075</v>
      </c>
      <c r="N17" s="37">
        <v>0.57599999999999996</v>
      </c>
      <c r="O17" s="24">
        <f t="shared" si="98"/>
        <v>8683.1999999999989</v>
      </c>
      <c r="P17" s="35">
        <v>0.38300000000000001</v>
      </c>
      <c r="Q17" s="24">
        <f t="shared" si="99"/>
        <v>5773.7250000000004</v>
      </c>
      <c r="R17" s="38">
        <v>4.1000000000000002E-2</v>
      </c>
      <c r="S17" s="134">
        <v>0.1817</v>
      </c>
      <c r="T17" s="24">
        <f t="shared" si="100"/>
        <v>618.07500000000005</v>
      </c>
      <c r="U17" s="27">
        <v>0.21099999999999999</v>
      </c>
      <c r="V17" s="24">
        <f t="shared" si="101"/>
        <v>3180.8249999999998</v>
      </c>
      <c r="W17" s="38">
        <v>0.47799999999999998</v>
      </c>
      <c r="X17" s="24">
        <f t="shared" si="102"/>
        <v>7205.8499999999995</v>
      </c>
      <c r="Y17" s="38">
        <v>0.4</v>
      </c>
      <c r="Z17" s="24">
        <f t="shared" si="103"/>
        <v>6030</v>
      </c>
      <c r="AA17" s="146">
        <v>2.4199999999999998E-3</v>
      </c>
      <c r="AB17" s="18">
        <f t="shared" si="104"/>
        <v>36.481499999999997</v>
      </c>
      <c r="AC17" s="39">
        <v>2.31E-3</v>
      </c>
      <c r="AD17" s="17">
        <f t="shared" si="105"/>
        <v>34.823250000000002</v>
      </c>
      <c r="AE17" s="26">
        <f>IF(M17&gt;0,(AG17+AP17)/M17,0)</f>
        <v>2.4951113499170814E-3</v>
      </c>
      <c r="AF17" s="39">
        <v>2.7E-4</v>
      </c>
      <c r="AG17" s="36">
        <f t="shared" si="106"/>
        <v>4.0702499999999997</v>
      </c>
      <c r="AH17" s="27">
        <v>0.21160000000000001</v>
      </c>
      <c r="AI17" s="40">
        <f t="shared" si="107"/>
        <v>32.175049600000001</v>
      </c>
      <c r="AJ17" s="27">
        <f t="shared" si="108"/>
        <v>0.88424517327181418</v>
      </c>
      <c r="AK17" s="28">
        <f t="shared" si="6"/>
        <v>0.89288122486936006</v>
      </c>
      <c r="AL17" s="33">
        <v>166</v>
      </c>
      <c r="AM17" s="35">
        <v>8.4000000000000005E-2</v>
      </c>
      <c r="AN17" s="37">
        <v>0.22059999999999999</v>
      </c>
      <c r="AO17" s="132">
        <v>0.2203</v>
      </c>
      <c r="AP17" s="40">
        <f>AL17*(1-AM17)*AN17</f>
        <v>33.543553600000003</v>
      </c>
      <c r="AQ17" s="133">
        <f t="shared" si="109"/>
        <v>33.497936800000005</v>
      </c>
      <c r="AR17" s="41">
        <v>1.55</v>
      </c>
      <c r="AS17" s="41"/>
      <c r="AT17" s="110">
        <f>AT16+AL17-AS17</f>
        <v>1870.68</v>
      </c>
      <c r="AU17" s="101"/>
      <c r="AV17" s="42"/>
      <c r="AW17" s="43"/>
      <c r="AX17" s="44"/>
      <c r="AY17" s="44"/>
      <c r="AZ17" s="44"/>
      <c r="BA17" s="44"/>
    </row>
    <row r="18" spans="1:53" s="31" customFormat="1" ht="12.75" x14ac:dyDescent="0.2">
      <c r="A18" s="184"/>
      <c r="B18" s="32">
        <v>3</v>
      </c>
      <c r="C18" s="10" t="s">
        <v>48</v>
      </c>
      <c r="D18" s="42">
        <v>19750</v>
      </c>
      <c r="E18" s="42">
        <v>1</v>
      </c>
      <c r="F18" s="42">
        <v>19317</v>
      </c>
      <c r="G18" s="36">
        <v>1.3</v>
      </c>
      <c r="H18" s="36">
        <v>7.6</v>
      </c>
      <c r="I18" s="42">
        <v>18773</v>
      </c>
      <c r="J18" s="36">
        <v>1.2</v>
      </c>
      <c r="K18" s="42">
        <v>15715</v>
      </c>
      <c r="L18" s="38">
        <v>6.7000000000000004E-2</v>
      </c>
      <c r="M18" s="36">
        <f>ROUND(K18*(1-L18),0)</f>
        <v>14662</v>
      </c>
      <c r="N18" s="27">
        <v>0.54800000000000004</v>
      </c>
      <c r="O18" s="24">
        <f t="shared" si="98"/>
        <v>8034.7760000000007</v>
      </c>
      <c r="P18" s="38">
        <v>0.42899999999999999</v>
      </c>
      <c r="Q18" s="24">
        <f t="shared" si="99"/>
        <v>6289.9979999999996</v>
      </c>
      <c r="R18" s="38">
        <v>2.3E-2</v>
      </c>
      <c r="S18" s="134">
        <v>0.1757</v>
      </c>
      <c r="T18" s="24">
        <f t="shared" si="100"/>
        <v>337.226</v>
      </c>
      <c r="U18" s="27">
        <v>0.19</v>
      </c>
      <c r="V18" s="24">
        <f t="shared" si="101"/>
        <v>2785.78</v>
      </c>
      <c r="W18" s="38">
        <v>0.51200000000000001</v>
      </c>
      <c r="X18" s="24">
        <f t="shared" si="102"/>
        <v>7506.9440000000004</v>
      </c>
      <c r="Y18" s="38">
        <v>0.41</v>
      </c>
      <c r="Z18" s="24">
        <f t="shared" si="103"/>
        <v>6011.42</v>
      </c>
      <c r="AA18" s="147">
        <v>2.2499999999999998E-3</v>
      </c>
      <c r="AB18" s="148">
        <f t="shared" si="104"/>
        <v>32.9895</v>
      </c>
      <c r="AC18" s="46">
        <v>2.31E-3</v>
      </c>
      <c r="AD18" s="17">
        <f t="shared" si="105"/>
        <v>33.869219999999999</v>
      </c>
      <c r="AE18" s="26">
        <f>IF(M18&gt;0,(AG18+AP18)/M18,0)</f>
        <v>2.4519773223298327E-3</v>
      </c>
      <c r="AF18" s="46">
        <v>2.7E-4</v>
      </c>
      <c r="AG18" s="36">
        <f t="shared" si="106"/>
        <v>3.9587400000000001</v>
      </c>
      <c r="AH18" s="27">
        <v>0.21249999999999999</v>
      </c>
      <c r="AI18" s="40">
        <f t="shared" si="107"/>
        <v>30.915562500000004</v>
      </c>
      <c r="AJ18" s="27">
        <f t="shared" si="108"/>
        <v>0.88424038855174891</v>
      </c>
      <c r="AK18" s="28">
        <f t="shared" si="6"/>
        <v>0.8909787602806194</v>
      </c>
      <c r="AL18" s="42">
        <v>159</v>
      </c>
      <c r="AM18" s="38">
        <v>8.5000000000000006E-2</v>
      </c>
      <c r="AN18" s="27">
        <v>0.21990000000000001</v>
      </c>
      <c r="AO18" s="134">
        <v>0.21779999999999999</v>
      </c>
      <c r="AP18" s="40">
        <f>AL18*(1-AM18)*AN18</f>
        <v>31.992151500000006</v>
      </c>
      <c r="AQ18" s="135">
        <f t="shared" si="109"/>
        <v>31.686633</v>
      </c>
      <c r="AR18" s="17">
        <v>1.55</v>
      </c>
      <c r="AS18" s="17"/>
      <c r="AT18" s="110">
        <f>AT17+AL18-AS18</f>
        <v>2029.68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44250</v>
      </c>
      <c r="E19" s="50"/>
      <c r="F19" s="50">
        <f t="shared" ref="F19" si="111">SUM(F16:F18)</f>
        <v>45483</v>
      </c>
      <c r="G19" s="51"/>
      <c r="H19" s="51"/>
      <c r="I19" s="50">
        <f t="shared" ref="I19:K19" si="112">SUM(I16:I18)</f>
        <v>44934</v>
      </c>
      <c r="J19" s="51"/>
      <c r="K19" s="50">
        <f t="shared" si="112"/>
        <v>47394</v>
      </c>
      <c r="L19" s="20">
        <f t="shared" ref="L19" si="113">IF(K19&gt;0,(K16*L16+K17*L17+K18*L18)/K19,0)</f>
        <v>5.8639363632527322E-2</v>
      </c>
      <c r="M19" s="51">
        <f t="shared" ref="M19" si="114">M16+M17+M18</f>
        <v>44615</v>
      </c>
      <c r="N19" s="52">
        <f t="shared" ref="N19" si="115">IF(M19&gt;0,O19/M19,0)</f>
        <v>0.59481017594979269</v>
      </c>
      <c r="O19" s="53">
        <f t="shared" ref="O19" si="116">O16+O17+O18</f>
        <v>26537.456000000002</v>
      </c>
      <c r="P19" s="20">
        <f t="shared" ref="P19" si="117">IF(M19&gt;0,Q19/M19,0)</f>
        <v>0.36310225260562595</v>
      </c>
      <c r="Q19" s="53">
        <f t="shared" ref="Q19" si="118">Q16+Q17+Q18</f>
        <v>16199.807000000001</v>
      </c>
      <c r="R19" s="20">
        <f t="shared" ref="R19" si="119">IF(M19&gt;0,T19/M19,0)</f>
        <v>4.2087571444581418E-2</v>
      </c>
      <c r="S19" s="136"/>
      <c r="T19" s="53">
        <f t="shared" ref="T19" si="120">T16+T17+T18</f>
        <v>1877.7370000000001</v>
      </c>
      <c r="U19" s="20">
        <f t="shared" ref="U19" si="121">IF(M19&gt;0,V19/M19,0)</f>
        <v>0.19876308416451868</v>
      </c>
      <c r="V19" s="53">
        <f t="shared" ref="V19" si="122">V16+V17+V18</f>
        <v>8867.8150000000005</v>
      </c>
      <c r="W19" s="20">
        <f t="shared" ref="W19" si="123">IF(M19&gt;0,X19/M19,0)</f>
        <v>0.50117866188501625</v>
      </c>
      <c r="X19" s="53">
        <f t="shared" ref="X19" si="124">X16+X17+X18</f>
        <v>22360.085999999999</v>
      </c>
      <c r="Y19" s="20">
        <f t="shared" ref="Y19" si="125">IF(M19&gt;0,Z19/M19,0)</f>
        <v>0.40328633867533348</v>
      </c>
      <c r="Z19" s="53">
        <f t="shared" ref="Z19" si="126">Z16+Z17+Z18</f>
        <v>17992.620000000003</v>
      </c>
      <c r="AA19" s="152">
        <f>IF(M19&gt;0,AB19/M19,0)</f>
        <v>2.3708017482909332E-3</v>
      </c>
      <c r="AB19" s="55">
        <f t="shared" ref="AB19" si="127">SUM(AB16:AB18)</f>
        <v>105.77331999999998</v>
      </c>
      <c r="AC19" s="54">
        <f t="shared" ref="AC19" si="128">IF(M19&gt;0,AD19/M19,0)</f>
        <v>2.3166695057716016E-3</v>
      </c>
      <c r="AD19" s="55">
        <f t="shared" ref="AD19" si="129">SUM(AD16:AD18)</f>
        <v>103.35821</v>
      </c>
      <c r="AE19" s="54">
        <f t="shared" ref="AE19" si="130">IF(M19&gt;0,(AE16*M16+AE17*M17+AE18*M18)/M19,0)</f>
        <v>2.4325383010198364E-3</v>
      </c>
      <c r="AF19" s="54">
        <f t="shared" ref="AF19" si="131">IF(K19&gt;0,(K16*AF16+K17*AF17+K18*AF18)/K19,0)</f>
        <v>2.7E-4</v>
      </c>
      <c r="AG19" s="51">
        <f t="shared" ref="AG19" si="132">SUM(AG16:AG18)</f>
        <v>12.046049999999999</v>
      </c>
      <c r="AH19" s="52">
        <f t="shared" ref="AH19" si="133">IF(K19&gt;0,(K16*AH16+K17*AH17+K18*AH18)/K19,0)</f>
        <v>0.21083087943621556</v>
      </c>
      <c r="AI19" s="57">
        <f t="shared" ref="AI19" si="134">SUM(AI16:AI18)</f>
        <v>94.036553300000008</v>
      </c>
      <c r="AJ19" s="52">
        <f t="shared" ref="AJ19" si="135">IF(AND(AD19&gt;0),((AD16*AJ16+AD17*AJ17+AD18*AJ18)/AD19),0)</f>
        <v>0.88458635726594947</v>
      </c>
      <c r="AK19" s="56">
        <f t="shared" si="6"/>
        <v>0.89011594355178614</v>
      </c>
      <c r="AL19" s="50">
        <f t="shared" ref="AL19" si="136">SUM(AL16:AL18)</f>
        <v>488</v>
      </c>
      <c r="AM19" s="20">
        <f t="shared" ref="AM19" si="137">IF(AL19&gt;0,(AM16*AL16+AM17*AL17+AM18*AL18)/AL19,0)</f>
        <v>8.5995901639344258E-2</v>
      </c>
      <c r="AN19" s="52">
        <f>IF(K19&gt;0,(AN16*K16+AN17*K17+AN18*K18)/K19,0)</f>
        <v>0.216297879478415</v>
      </c>
      <c r="AO19" s="136">
        <f>IF(K19&gt;0,(AO16*K16+AO17*K17+AO18*K18)/K19,0)</f>
        <v>0.21620169008735282</v>
      </c>
      <c r="AP19" s="57">
        <f t="shared" ref="AP19" si="138">SUM(AP16:AP18)</f>
        <v>96.481646300000008</v>
      </c>
      <c r="AQ19" s="137">
        <f t="shared" ref="AQ19:AQ27" si="139">SUM(AQ16:AQ18)</f>
        <v>96.442346299999997</v>
      </c>
      <c r="AR19" s="55"/>
      <c r="AS19" s="55">
        <f t="shared" ref="AS19" si="140">SUM(AS16:AS18)</f>
        <v>1049.24</v>
      </c>
      <c r="AT19" s="102"/>
      <c r="AU19" s="103">
        <f>AT18</f>
        <v>2029.68</v>
      </c>
      <c r="AV19" s="50">
        <f t="shared" ref="AV19" si="141">SUM(AV16:AV18)</f>
        <v>0</v>
      </c>
      <c r="AW19" s="58"/>
      <c r="AX19" s="57"/>
      <c r="AY19" s="57"/>
      <c r="AZ19" s="57"/>
      <c r="BA19" s="57"/>
    </row>
    <row r="20" spans="1:53" s="31" customFormat="1" ht="13.5" thickBot="1" x14ac:dyDescent="0.25">
      <c r="A20" s="186">
        <v>5</v>
      </c>
      <c r="B20" s="22">
        <v>1</v>
      </c>
      <c r="C20" s="10" t="s">
        <v>51</v>
      </c>
      <c r="D20" s="11">
        <v>5628</v>
      </c>
      <c r="E20" s="11">
        <v>0</v>
      </c>
      <c r="F20" s="11">
        <v>6232</v>
      </c>
      <c r="G20" s="12">
        <v>1.2</v>
      </c>
      <c r="H20" s="12">
        <v>6</v>
      </c>
      <c r="I20" s="11">
        <v>6261</v>
      </c>
      <c r="J20" s="12">
        <v>5.3</v>
      </c>
      <c r="K20" s="11">
        <v>14699</v>
      </c>
      <c r="L20" s="13">
        <v>7.0000000000000007E-2</v>
      </c>
      <c r="M20" s="23">
        <f>ROUND(K20*(1-L20),0)</f>
        <v>13670</v>
      </c>
      <c r="N20" s="14">
        <v>0.66600000000000004</v>
      </c>
      <c r="O20" s="24">
        <f t="shared" ref="O20:O22" si="142">M20*N20</f>
        <v>9104.2200000000012</v>
      </c>
      <c r="P20" s="13">
        <v>0.30599999999999999</v>
      </c>
      <c r="Q20" s="24">
        <f t="shared" ref="Q20:Q22" si="143">M20*P20</f>
        <v>4183.0199999999995</v>
      </c>
      <c r="R20" s="15">
        <v>2.8000000000000001E-2</v>
      </c>
      <c r="S20" s="143">
        <v>0.1915</v>
      </c>
      <c r="T20" s="24">
        <f t="shared" ref="T20:T22" si="144">M20*R20</f>
        <v>382.76</v>
      </c>
      <c r="U20" s="25">
        <v>0.19500000000000001</v>
      </c>
      <c r="V20" s="24">
        <f t="shared" ref="V20:V22" si="145">M20*U20</f>
        <v>2665.65</v>
      </c>
      <c r="W20" s="15">
        <v>0.52200000000000002</v>
      </c>
      <c r="X20" s="24">
        <f t="shared" ref="X20:X22" si="146">M20*W20</f>
        <v>7135.7400000000007</v>
      </c>
      <c r="Y20" s="15">
        <v>0.4</v>
      </c>
      <c r="Z20" s="24">
        <f t="shared" ref="Z20:Z22" si="147">Y20*M20</f>
        <v>5468</v>
      </c>
      <c r="AA20" s="145">
        <v>2.5000000000000001E-3</v>
      </c>
      <c r="AB20" s="18">
        <f t="shared" ref="AB20" si="148">M20*AA20</f>
        <v>34.174999999999997</v>
      </c>
      <c r="AC20" s="16">
        <v>2.3900000000000002E-3</v>
      </c>
      <c r="AD20" s="17">
        <f t="shared" ref="AD20:AD22" si="149">M20*AC20</f>
        <v>32.671300000000002</v>
      </c>
      <c r="AE20" s="26">
        <f>IF(M20&gt;0,(AG20+AP20)/M20,0)</f>
        <v>2.4940054864667155E-3</v>
      </c>
      <c r="AF20" s="16">
        <v>2.7999999999999998E-4</v>
      </c>
      <c r="AG20" s="23">
        <f t="shared" ref="AG20:AG22" si="150">AF20*M20</f>
        <v>3.8275999999999994</v>
      </c>
      <c r="AH20" s="114">
        <v>0.2132</v>
      </c>
      <c r="AI20" s="29">
        <f t="shared" ref="AI20:AI22" si="151">AL20*(1-AM20)*AH20</f>
        <v>30.237090000000002</v>
      </c>
      <c r="AJ20" s="27">
        <f t="shared" ref="AJ20:AJ22" si="152">IF(AND(AH20&gt;0,AF20&gt;0,AC20&gt;0),((AC20-AF20)*AH20)/((AH20-AF20)*AC20),0)</f>
        <v>0.88400617200009135</v>
      </c>
      <c r="AK20" s="59">
        <f t="shared" si="6"/>
        <v>0.88889711329361265</v>
      </c>
      <c r="AL20" s="11">
        <v>155</v>
      </c>
      <c r="AM20" s="13">
        <v>8.5000000000000006E-2</v>
      </c>
      <c r="AN20" s="14">
        <v>0.21340000000000001</v>
      </c>
      <c r="AO20" s="130">
        <v>0.21160000000000001</v>
      </c>
      <c r="AP20" s="29">
        <f>AL20*(1-AM20)*AN20</f>
        <v>30.265455000000003</v>
      </c>
      <c r="AQ20" s="131">
        <f t="shared" ref="AQ20" si="153">AL20*(1-AM20)*AO20</f>
        <v>30.010170000000006</v>
      </c>
      <c r="AR20" s="18">
        <v>1.6</v>
      </c>
      <c r="AS20" s="18">
        <v>1009.52</v>
      </c>
      <c r="AT20" s="98">
        <f>AT18+AL20-AS20</f>
        <v>1175.1600000000003</v>
      </c>
      <c r="AU20" s="99"/>
      <c r="AV20" s="11"/>
      <c r="AW20" s="30"/>
      <c r="AX20" s="19"/>
      <c r="AY20" s="19"/>
      <c r="AZ20" s="19"/>
      <c r="BA20" s="19"/>
    </row>
    <row r="21" spans="1:53" s="31" customFormat="1" ht="12.75" x14ac:dyDescent="0.2">
      <c r="A21" s="184"/>
      <c r="B21" s="32">
        <v>2</v>
      </c>
      <c r="C21" s="10" t="s">
        <v>50</v>
      </c>
      <c r="D21" s="33">
        <v>20800</v>
      </c>
      <c r="E21" s="33">
        <v>2</v>
      </c>
      <c r="F21" s="33">
        <v>19506</v>
      </c>
      <c r="G21" s="34">
        <v>1</v>
      </c>
      <c r="H21" s="34">
        <v>9.1</v>
      </c>
      <c r="I21" s="33">
        <v>18803</v>
      </c>
      <c r="J21" s="34">
        <v>2.5</v>
      </c>
      <c r="K21" s="33">
        <v>14484</v>
      </c>
      <c r="L21" s="35">
        <v>6.0999999999999999E-2</v>
      </c>
      <c r="M21" s="36">
        <f>ROUND(K21*(1-L21),0)</f>
        <v>13600</v>
      </c>
      <c r="N21" s="37">
        <v>0.69699999999999995</v>
      </c>
      <c r="O21" s="24">
        <f t="shared" si="142"/>
        <v>9479.1999999999989</v>
      </c>
      <c r="P21" s="35">
        <v>0.23499999999999999</v>
      </c>
      <c r="Q21" s="24">
        <f t="shared" si="143"/>
        <v>3196</v>
      </c>
      <c r="R21" s="38">
        <v>6.8000000000000005E-2</v>
      </c>
      <c r="S21" s="134">
        <v>0.18909999999999999</v>
      </c>
      <c r="T21" s="24">
        <f t="shared" si="144"/>
        <v>924.80000000000007</v>
      </c>
      <c r="U21" s="27">
        <v>0.20200000000000001</v>
      </c>
      <c r="V21" s="24">
        <f t="shared" si="145"/>
        <v>2747.2000000000003</v>
      </c>
      <c r="W21" s="38">
        <v>0.52200000000000002</v>
      </c>
      <c r="X21" s="24">
        <f t="shared" si="146"/>
        <v>7099.2</v>
      </c>
      <c r="Y21" s="38">
        <v>0.41</v>
      </c>
      <c r="Z21" s="24">
        <f t="shared" si="147"/>
        <v>5576</v>
      </c>
      <c r="AA21" s="146">
        <v>2.4399999999999999E-3</v>
      </c>
      <c r="AB21" s="18">
        <f t="shared" si="104"/>
        <v>33.183999999999997</v>
      </c>
      <c r="AC21" s="39">
        <v>2.4099999999999998E-3</v>
      </c>
      <c r="AD21" s="17">
        <f t="shared" si="149"/>
        <v>32.775999999999996</v>
      </c>
      <c r="AE21" s="26">
        <f>IF(M21&gt;0,(AG21+AP21)/M21,0)</f>
        <v>2.5449681250000003E-3</v>
      </c>
      <c r="AF21" s="39">
        <v>2.7999999999999998E-4</v>
      </c>
      <c r="AG21" s="36">
        <f t="shared" si="150"/>
        <v>3.8079999999999998</v>
      </c>
      <c r="AH21" s="27">
        <v>0.20569999999999999</v>
      </c>
      <c r="AI21" s="40">
        <f t="shared" si="151"/>
        <v>30.302695499999999</v>
      </c>
      <c r="AJ21" s="27">
        <f t="shared" si="152"/>
        <v>0.88502212449263951</v>
      </c>
      <c r="AK21" s="28">
        <f t="shared" si="6"/>
        <v>0.89117231976138456</v>
      </c>
      <c r="AL21" s="33">
        <v>161</v>
      </c>
      <c r="AM21" s="35">
        <v>8.5000000000000006E-2</v>
      </c>
      <c r="AN21" s="37">
        <v>0.20910000000000001</v>
      </c>
      <c r="AO21" s="132">
        <v>0.2077</v>
      </c>
      <c r="AP21" s="40">
        <f>AL21*(1-AM21)*AN21</f>
        <v>30.803566500000002</v>
      </c>
      <c r="AQ21" s="133">
        <f t="shared" si="109"/>
        <v>30.5973255</v>
      </c>
      <c r="AR21" s="41">
        <v>1.55</v>
      </c>
      <c r="AS21" s="41"/>
      <c r="AT21" s="117">
        <f>AT20+AL21-AS21</f>
        <v>1336.1600000000003</v>
      </c>
      <c r="AU21" s="101"/>
      <c r="AV21" s="42"/>
      <c r="AW21" s="43"/>
      <c r="AX21" s="44"/>
      <c r="AY21" s="44"/>
      <c r="AZ21" s="44"/>
      <c r="BA21" s="44"/>
    </row>
    <row r="22" spans="1:53" s="31" customFormat="1" ht="12.75" x14ac:dyDescent="0.2">
      <c r="A22" s="184"/>
      <c r="B22" s="32">
        <v>3</v>
      </c>
      <c r="C22" s="45" t="s">
        <v>48</v>
      </c>
      <c r="D22" s="42">
        <v>17822</v>
      </c>
      <c r="E22" s="42">
        <v>1</v>
      </c>
      <c r="F22" s="42">
        <v>18635</v>
      </c>
      <c r="G22" s="36">
        <v>1.1000000000000001</v>
      </c>
      <c r="H22" s="36">
        <v>7.2</v>
      </c>
      <c r="I22" s="42">
        <v>18157</v>
      </c>
      <c r="J22" s="36">
        <v>1.3</v>
      </c>
      <c r="K22" s="42">
        <v>14796</v>
      </c>
      <c r="L22" s="38">
        <v>7.1999999999999995E-2</v>
      </c>
      <c r="M22" s="36">
        <f>ROUND(K22*(1-L22),0)</f>
        <v>13731</v>
      </c>
      <c r="N22" s="27">
        <v>0.54700000000000004</v>
      </c>
      <c r="O22" s="24">
        <f t="shared" si="142"/>
        <v>7510.8570000000009</v>
      </c>
      <c r="P22" s="38">
        <v>0.435</v>
      </c>
      <c r="Q22" s="24">
        <f t="shared" si="143"/>
        <v>5972.9849999999997</v>
      </c>
      <c r="R22" s="38">
        <v>1.7999999999999999E-2</v>
      </c>
      <c r="S22" s="134">
        <v>0.1835</v>
      </c>
      <c r="T22" s="24">
        <f t="shared" si="144"/>
        <v>247.15799999999999</v>
      </c>
      <c r="U22" s="27">
        <v>0.20300000000000001</v>
      </c>
      <c r="V22" s="24">
        <f t="shared" si="145"/>
        <v>2787.393</v>
      </c>
      <c r="W22" s="38">
        <v>0.52800000000000002</v>
      </c>
      <c r="X22" s="24">
        <f t="shared" si="146"/>
        <v>7249.9680000000008</v>
      </c>
      <c r="Y22" s="38">
        <v>0.41</v>
      </c>
      <c r="Z22" s="24">
        <f t="shared" si="147"/>
        <v>5629.71</v>
      </c>
      <c r="AA22" s="147">
        <v>2.4299999999999999E-3</v>
      </c>
      <c r="AB22" s="148">
        <f t="shared" si="104"/>
        <v>33.366329999999998</v>
      </c>
      <c r="AC22" s="46">
        <v>2.5200000000000001E-3</v>
      </c>
      <c r="AD22" s="17">
        <f t="shared" si="149"/>
        <v>34.602119999999999</v>
      </c>
      <c r="AE22" s="26">
        <f>IF(M22&gt;0,(AG22+AP22)/M22,0)</f>
        <v>2.483840106328745E-3</v>
      </c>
      <c r="AF22" s="46">
        <v>2.7999999999999998E-4</v>
      </c>
      <c r="AG22" s="36">
        <f t="shared" si="150"/>
        <v>3.8446799999999999</v>
      </c>
      <c r="AH22" s="27">
        <v>0.2135</v>
      </c>
      <c r="AI22" s="40">
        <f t="shared" si="151"/>
        <v>29.433750499999999</v>
      </c>
      <c r="AJ22" s="27">
        <f t="shared" si="152"/>
        <v>0.89005617567666162</v>
      </c>
      <c r="AK22" s="28">
        <f t="shared" si="6"/>
        <v>0.8884045990314372</v>
      </c>
      <c r="AL22" s="42">
        <v>151</v>
      </c>
      <c r="AM22" s="38">
        <v>8.6999999999999994E-2</v>
      </c>
      <c r="AN22" s="27">
        <v>0.2195</v>
      </c>
      <c r="AO22" s="134">
        <v>0.2135</v>
      </c>
      <c r="AP22" s="40">
        <f>AL22*(1-AM22)*AN22</f>
        <v>30.260928499999999</v>
      </c>
      <c r="AQ22" s="135">
        <f t="shared" si="109"/>
        <v>29.433750499999999</v>
      </c>
      <c r="AR22" s="17">
        <v>1.55</v>
      </c>
      <c r="AS22" s="17"/>
      <c r="AT22" s="117">
        <f>AT21+AL22-AS22</f>
        <v>1487.1600000000003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4">SUM(D20:D22)</f>
        <v>44250</v>
      </c>
      <c r="E23" s="50"/>
      <c r="F23" s="50">
        <f t="shared" ref="F23" si="155">SUM(F20:F22)</f>
        <v>44373</v>
      </c>
      <c r="G23" s="51"/>
      <c r="H23" s="51"/>
      <c r="I23" s="50">
        <f t="shared" ref="I23:K23" si="156">SUM(I20:I22)</f>
        <v>43221</v>
      </c>
      <c r="J23" s="51"/>
      <c r="K23" s="50">
        <f t="shared" si="156"/>
        <v>43979</v>
      </c>
      <c r="L23" s="20">
        <f t="shared" ref="L23" si="157">IF(K23&gt;0,(K20*L20+K21*L21+K22*L22)/K23,0)</f>
        <v>6.7708815571068018E-2</v>
      </c>
      <c r="M23" s="51">
        <f t="shared" ref="M23" si="158">M20+M21+M22</f>
        <v>41001</v>
      </c>
      <c r="N23" s="52">
        <f t="shared" ref="N23" si="159">IF(M23&gt;0,O23/M23,0)</f>
        <v>0.63643025779859019</v>
      </c>
      <c r="O23" s="53">
        <f t="shared" ref="O23" si="160">O20+O21+O22</f>
        <v>26094.276999999998</v>
      </c>
      <c r="P23" s="20">
        <f t="shared" ref="P23" si="161">IF(M23&gt;0,Q23/M23,0)</f>
        <v>0.32565071583619909</v>
      </c>
      <c r="Q23" s="53">
        <f t="shared" ref="Q23" si="162">Q20+Q21+Q22</f>
        <v>13352.004999999999</v>
      </c>
      <c r="R23" s="20">
        <f t="shared" ref="R23" si="163">IF(M23&gt;0,T23/M23,0)</f>
        <v>3.7919026365210599E-2</v>
      </c>
      <c r="S23" s="136"/>
      <c r="T23" s="53">
        <f t="shared" ref="T23" si="164">T20+T21+T22</f>
        <v>1554.7179999999998</v>
      </c>
      <c r="U23" s="20">
        <f t="shared" ref="U23" si="165">IF(M23&gt;0,V23/M23,0)</f>
        <v>0.20000104875490843</v>
      </c>
      <c r="V23" s="53">
        <f t="shared" ref="V23" si="166">V20+V21+V22</f>
        <v>8200.2430000000004</v>
      </c>
      <c r="W23" s="20">
        <f t="shared" ref="W23" si="167">IF(M23&gt;0,X23/M23,0)</f>
        <v>0.52400936562522871</v>
      </c>
      <c r="X23" s="53">
        <f t="shared" ref="X23" si="168">X20+X21+X22</f>
        <v>21484.908000000003</v>
      </c>
      <c r="Y23" s="20">
        <f t="shared" ref="Y23" si="169">IF(M23&gt;0,Z23/M23,0)</f>
        <v>0.40666593497719566</v>
      </c>
      <c r="Z23" s="53">
        <f t="shared" ref="Z23" si="170">Z20+Z21+Z22</f>
        <v>16673.71</v>
      </c>
      <c r="AA23" s="152">
        <f>IF(M23&gt;0,AB23/M23,0)</f>
        <v>2.4566554474281114E-3</v>
      </c>
      <c r="AB23" s="55">
        <f t="shared" ref="AB23" si="171">SUM(AB20:AB22)</f>
        <v>100.72532999999999</v>
      </c>
      <c r="AC23" s="54">
        <f t="shared" ref="AC23" si="172">IF(M23&gt;0,AD23/M23,0)</f>
        <v>2.4401702397502498E-3</v>
      </c>
      <c r="AD23" s="55">
        <f t="shared" ref="AD23" si="173">SUM(AD20:AD22)</f>
        <v>100.04942</v>
      </c>
      <c r="AE23" s="54">
        <f t="shared" ref="AE23" si="174">IF(M23&gt;0,(AE20*M20+AE21*M21+AE22*M22)/M23,0)</f>
        <v>2.5075054266969097E-3</v>
      </c>
      <c r="AF23" s="54">
        <f t="shared" ref="AF23" si="175">IF(K23&gt;0,(K20*AF20+K21*AF21+K22*AF22)/K23,0)</f>
        <v>2.7999999999999998E-4</v>
      </c>
      <c r="AG23" s="51">
        <f t="shared" ref="AG23" si="176">SUM(AG20:AG22)</f>
        <v>11.480279999999999</v>
      </c>
      <c r="AH23" s="52">
        <f t="shared" ref="AH23" si="177">IF(K23&gt;0,(K20*AH20+K21*AH21+K22*AH22)/K23,0)</f>
        <v>0.21083088746901932</v>
      </c>
      <c r="AI23" s="57">
        <f t="shared" ref="AI23" si="178">SUM(AI20:AI22)</f>
        <v>89.973535999999996</v>
      </c>
      <c r="AJ23" s="52">
        <f t="shared" ref="AJ23" si="179">IF(AND(AD23&gt;0),((AD20*AJ20+AD21*AJ21+AD22*AJ22)/AD23),0)</f>
        <v>0.8864313915777049</v>
      </c>
      <c r="AK23" s="56">
        <f t="shared" si="6"/>
        <v>0.8894988707605691</v>
      </c>
      <c r="AL23" s="50">
        <f t="shared" ref="AL23" si="180">SUM(AL20:AL22)</f>
        <v>467</v>
      </c>
      <c r="AM23" s="20">
        <f t="shared" ref="AM23" si="181">IF(AL23&gt;0,(AM20*AL20+AM21*AL21+AM22*AL22)/AL23,0)</f>
        <v>8.5646680942184153E-2</v>
      </c>
      <c r="AN23" s="52">
        <f>IF(K23&gt;0,(AN20*K20+AN21*K21+AN22*K22)/K23,0)</f>
        <v>0.21403608540439756</v>
      </c>
      <c r="AO23" s="136">
        <f>IF(K23&gt;0,(AO20*K20+AO21*K21+AO22*K22)/K23,0)</f>
        <v>0.21095480115509677</v>
      </c>
      <c r="AP23" s="57">
        <f t="shared" ref="AP23" si="182">SUM(AP20:AP22)</f>
        <v>91.329949999999997</v>
      </c>
      <c r="AQ23" s="137">
        <f t="shared" si="139"/>
        <v>90.041246000000001</v>
      </c>
      <c r="AR23" s="55"/>
      <c r="AS23" s="55">
        <f t="shared" ref="AS23" si="183">SUM(AS20:AS22)</f>
        <v>1009.52</v>
      </c>
      <c r="AT23" s="102"/>
      <c r="AU23" s="103">
        <f>AT22</f>
        <v>1487.1600000000003</v>
      </c>
      <c r="AV23" s="50">
        <f t="shared" ref="AV23" si="184">SUM(AV20:AV22)</f>
        <v>0</v>
      </c>
      <c r="AW23" s="58"/>
      <c r="AX23" s="57"/>
      <c r="AY23" s="57"/>
      <c r="AZ23" s="57"/>
      <c r="BA23" s="57"/>
    </row>
    <row r="24" spans="1:53" s="31" customFormat="1" ht="13.5" thickBot="1" x14ac:dyDescent="0.25">
      <c r="A24" s="186">
        <v>6</v>
      </c>
      <c r="B24" s="22">
        <v>1</v>
      </c>
      <c r="C24" s="10" t="s">
        <v>51</v>
      </c>
      <c r="D24" s="11">
        <v>3003</v>
      </c>
      <c r="E24" s="11">
        <v>0</v>
      </c>
      <c r="F24" s="11">
        <v>6116</v>
      </c>
      <c r="G24" s="12">
        <v>0.6</v>
      </c>
      <c r="H24" s="12">
        <v>7.4</v>
      </c>
      <c r="I24" s="11">
        <v>6113</v>
      </c>
      <c r="J24" s="12">
        <v>5.4</v>
      </c>
      <c r="K24" s="11">
        <v>14834</v>
      </c>
      <c r="L24" s="13">
        <v>6.4000000000000001E-2</v>
      </c>
      <c r="M24" s="23">
        <f>ROUND(K24*(1-L24),0)</f>
        <v>13885</v>
      </c>
      <c r="N24" s="14">
        <v>0.59099999999999997</v>
      </c>
      <c r="O24" s="24">
        <f t="shared" ref="O24:O26" si="185">M24*N24</f>
        <v>8206.0349999999999</v>
      </c>
      <c r="P24" s="13">
        <v>0.34699999999999998</v>
      </c>
      <c r="Q24" s="24">
        <f t="shared" ref="Q24:Q26" si="186">M24*P24</f>
        <v>4818.0949999999993</v>
      </c>
      <c r="R24" s="15">
        <v>6.2E-2</v>
      </c>
      <c r="S24" s="143">
        <v>0.19789999999999999</v>
      </c>
      <c r="T24" s="24">
        <f t="shared" ref="T24:T26" si="187">M24*R24</f>
        <v>860.87</v>
      </c>
      <c r="U24" s="25">
        <v>0.20499999999999999</v>
      </c>
      <c r="V24" s="24">
        <f t="shared" ref="V24:V26" si="188">M24*U24</f>
        <v>2846.4249999999997</v>
      </c>
      <c r="W24" s="15">
        <v>0.51600000000000001</v>
      </c>
      <c r="X24" s="24">
        <f t="shared" ref="X24:X26" si="189">M24*W24</f>
        <v>7164.66</v>
      </c>
      <c r="Y24" s="15">
        <v>0.42</v>
      </c>
      <c r="Z24" s="24">
        <f t="shared" ref="Z24:Z26" si="190">Y24*M24</f>
        <v>5831.7</v>
      </c>
      <c r="AA24" s="145">
        <v>2.5300000000000001E-3</v>
      </c>
      <c r="AB24" s="18">
        <f t="shared" ref="AB24" si="191">M24*AA24</f>
        <v>35.129049999999999</v>
      </c>
      <c r="AC24" s="16">
        <v>2.5500000000000002E-3</v>
      </c>
      <c r="AD24" s="17">
        <f t="shared" ref="AD24:AD26" si="192">M24*AC24</f>
        <v>35.406750000000002</v>
      </c>
      <c r="AE24" s="26">
        <f>IF(M24&gt;0,(AG24+AP24)/M24,0)</f>
        <v>2.6065172488296726E-3</v>
      </c>
      <c r="AF24" s="16">
        <v>2.7E-4</v>
      </c>
      <c r="AG24" s="23">
        <f t="shared" ref="AG24:AG26" si="193">AF24*M24</f>
        <v>3.7489500000000002</v>
      </c>
      <c r="AH24" s="114">
        <v>0.218</v>
      </c>
      <c r="AI24" s="29">
        <f t="shared" ref="AI24:AI26" si="194">AL24*(1-AM24)*AH24</f>
        <v>32.442542000000003</v>
      </c>
      <c r="AJ24" s="27">
        <f t="shared" ref="AJ24:AJ26" si="195">IF(AND(AH24&gt;0,AF24&gt;0,AC24&gt;0),((AC24-AF24)*AH24)/((AH24-AF24)*AC24),0)</f>
        <v>0.89522641371801548</v>
      </c>
      <c r="AK24" s="59">
        <f t="shared" si="6"/>
        <v>0.8975251132871912</v>
      </c>
      <c r="AL24" s="11">
        <v>163</v>
      </c>
      <c r="AM24" s="13">
        <v>8.6999999999999994E-2</v>
      </c>
      <c r="AN24" s="14">
        <v>0.218</v>
      </c>
      <c r="AO24" s="130">
        <v>0.21690000000000001</v>
      </c>
      <c r="AP24" s="29">
        <f>AL24*(1-AM24)*AN24</f>
        <v>32.442542000000003</v>
      </c>
      <c r="AQ24" s="131">
        <f t="shared" ref="AQ24" si="196">AL24*(1-AM24)*AO24</f>
        <v>32.278841100000008</v>
      </c>
      <c r="AR24" s="18">
        <v>1.5</v>
      </c>
      <c r="AS24" s="18">
        <v>1015.94</v>
      </c>
      <c r="AT24" s="98">
        <f>AT22+AL24-AS24</f>
        <v>634.22000000000025</v>
      </c>
      <c r="AU24" s="99"/>
      <c r="AV24" s="11"/>
      <c r="AW24" s="30"/>
      <c r="AX24" s="19"/>
      <c r="AY24" s="19"/>
      <c r="AZ24" s="19"/>
      <c r="BA24" s="19"/>
    </row>
    <row r="25" spans="1:53" s="31" customFormat="1" ht="12.75" x14ac:dyDescent="0.2">
      <c r="A25" s="184"/>
      <c r="B25" s="32">
        <v>2</v>
      </c>
      <c r="C25" s="10" t="s">
        <v>52</v>
      </c>
      <c r="D25" s="33">
        <v>18900</v>
      </c>
      <c r="E25" s="33">
        <v>1</v>
      </c>
      <c r="F25" s="33">
        <v>15628</v>
      </c>
      <c r="G25" s="34">
        <v>0.6</v>
      </c>
      <c r="H25" s="34">
        <v>7.3</v>
      </c>
      <c r="I25" s="33">
        <v>15274</v>
      </c>
      <c r="J25" s="34">
        <v>3.6</v>
      </c>
      <c r="K25" s="33">
        <v>14827</v>
      </c>
      <c r="L25" s="35">
        <v>6.2E-2</v>
      </c>
      <c r="M25" s="36">
        <f>ROUND(K25*(1-L25),0)</f>
        <v>13908</v>
      </c>
      <c r="N25" s="37">
        <v>0.66400000000000003</v>
      </c>
      <c r="O25" s="24">
        <f t="shared" si="185"/>
        <v>9234.9120000000003</v>
      </c>
      <c r="P25" s="35">
        <v>0.27300000000000002</v>
      </c>
      <c r="Q25" s="24">
        <f t="shared" si="186"/>
        <v>3796.8840000000005</v>
      </c>
      <c r="R25" s="38">
        <v>6.3E-2</v>
      </c>
      <c r="S25" s="134">
        <v>0.20619999999999999</v>
      </c>
      <c r="T25" s="24">
        <f t="shared" si="187"/>
        <v>876.20399999999995</v>
      </c>
      <c r="U25" s="27">
        <v>0.20599999999999999</v>
      </c>
      <c r="V25" s="24">
        <f t="shared" si="188"/>
        <v>2865.0479999999998</v>
      </c>
      <c r="W25" s="38">
        <v>0.51600000000000001</v>
      </c>
      <c r="X25" s="24">
        <f t="shared" si="189"/>
        <v>7176.5280000000002</v>
      </c>
      <c r="Y25" s="38">
        <v>0.42</v>
      </c>
      <c r="Z25" s="24">
        <f t="shared" si="190"/>
        <v>5841.36</v>
      </c>
      <c r="AA25" s="146"/>
      <c r="AB25" s="18">
        <f t="shared" si="104"/>
        <v>0</v>
      </c>
      <c r="AC25" s="39">
        <v>2.5000000000000001E-3</v>
      </c>
      <c r="AD25" s="17">
        <f t="shared" si="192"/>
        <v>34.770000000000003</v>
      </c>
      <c r="AE25" s="26">
        <f>IF(M25&gt;0,(AG25+AP25)/M25,0)</f>
        <v>2.5755921052631582E-3</v>
      </c>
      <c r="AF25" s="39">
        <v>2.7E-4</v>
      </c>
      <c r="AG25" s="36">
        <f t="shared" si="193"/>
        <v>3.7551600000000001</v>
      </c>
      <c r="AH25" s="27">
        <v>0.2072</v>
      </c>
      <c r="AI25" s="40">
        <f t="shared" si="194"/>
        <v>30.902844000000002</v>
      </c>
      <c r="AJ25" s="27">
        <f t="shared" si="195"/>
        <v>0.8931638718407191</v>
      </c>
      <c r="AK25" s="28">
        <f t="shared" si="6"/>
        <v>0.89629531630095682</v>
      </c>
      <c r="AL25" s="33">
        <v>163</v>
      </c>
      <c r="AM25" s="35">
        <v>8.5000000000000006E-2</v>
      </c>
      <c r="AN25" s="37">
        <v>0.215</v>
      </c>
      <c r="AO25" s="132"/>
      <c r="AP25" s="40">
        <f>AL25*(1-AM25)*AN25</f>
        <v>32.066175000000001</v>
      </c>
      <c r="AQ25" s="133">
        <f t="shared" si="109"/>
        <v>0</v>
      </c>
      <c r="AR25" s="41">
        <v>1.5</v>
      </c>
      <c r="AS25" s="41"/>
      <c r="AT25" s="117">
        <f>AT24+AL25-AS25</f>
        <v>797.22000000000025</v>
      </c>
      <c r="AU25" s="101"/>
      <c r="AV25" s="42"/>
      <c r="AW25" s="43"/>
      <c r="AX25" s="44"/>
      <c r="AY25" s="44"/>
      <c r="AZ25" s="44"/>
      <c r="BA25" s="44"/>
    </row>
    <row r="26" spans="1:53" s="31" customFormat="1" ht="12.75" x14ac:dyDescent="0.2">
      <c r="A26" s="184"/>
      <c r="B26" s="32">
        <v>3</v>
      </c>
      <c r="C26" s="45" t="s">
        <v>48</v>
      </c>
      <c r="D26" s="42">
        <v>16000</v>
      </c>
      <c r="E26" s="42">
        <v>0</v>
      </c>
      <c r="F26" s="42">
        <v>18490</v>
      </c>
      <c r="G26" s="36">
        <v>0.6</v>
      </c>
      <c r="H26" s="36">
        <v>5.7</v>
      </c>
      <c r="I26" s="42">
        <v>17390</v>
      </c>
      <c r="J26" s="36">
        <v>3</v>
      </c>
      <c r="K26" s="42">
        <v>15540</v>
      </c>
      <c r="L26" s="38">
        <v>6.5000000000000002E-2</v>
      </c>
      <c r="M26" s="36">
        <f>ROUND(K26*(1-L26),0)</f>
        <v>14530</v>
      </c>
      <c r="N26" s="27">
        <v>0.71299999999999997</v>
      </c>
      <c r="O26" s="24">
        <f t="shared" si="185"/>
        <v>10359.89</v>
      </c>
      <c r="P26" s="38">
        <v>0.26600000000000001</v>
      </c>
      <c r="Q26" s="24">
        <f t="shared" si="186"/>
        <v>3864.98</v>
      </c>
      <c r="R26" s="38">
        <v>2.1000000000000001E-2</v>
      </c>
      <c r="S26" s="134">
        <v>0.20280000000000001</v>
      </c>
      <c r="T26" s="24">
        <f t="shared" si="187"/>
        <v>305.13</v>
      </c>
      <c r="U26" s="27"/>
      <c r="V26" s="24">
        <f t="shared" si="188"/>
        <v>0</v>
      </c>
      <c r="W26" s="38"/>
      <c r="X26" s="24">
        <f t="shared" si="189"/>
        <v>0</v>
      </c>
      <c r="Y26" s="38">
        <v>0.41</v>
      </c>
      <c r="Z26" s="24">
        <f t="shared" si="190"/>
        <v>5957.2999999999993</v>
      </c>
      <c r="AA26" s="147"/>
      <c r="AB26" s="148">
        <f t="shared" si="104"/>
        <v>0</v>
      </c>
      <c r="AC26" s="46">
        <v>2.5899999999999999E-3</v>
      </c>
      <c r="AD26" s="17">
        <f t="shared" si="192"/>
        <v>37.6327</v>
      </c>
      <c r="AE26" s="26">
        <f>IF(M26&gt;0,(AG26+AP26)/M26,0)</f>
        <v>2.5999999999999998E-4</v>
      </c>
      <c r="AF26" s="46">
        <v>2.5999999999999998E-4</v>
      </c>
      <c r="AG26" s="36">
        <f t="shared" si="193"/>
        <v>3.7777999999999996</v>
      </c>
      <c r="AH26" s="27">
        <v>0.2094</v>
      </c>
      <c r="AI26" s="40">
        <f t="shared" si="194"/>
        <v>32.799578400000001</v>
      </c>
      <c r="AJ26" s="27">
        <f t="shared" si="195"/>
        <v>0.90073228736325239</v>
      </c>
      <c r="AK26" s="28">
        <f t="shared" si="6"/>
        <v>0</v>
      </c>
      <c r="AL26" s="42">
        <v>171</v>
      </c>
      <c r="AM26" s="38">
        <v>8.4000000000000005E-2</v>
      </c>
      <c r="AN26" s="27"/>
      <c r="AO26" s="134"/>
      <c r="AP26" s="40">
        <f>AL26*(1-AM26)*AN26</f>
        <v>0</v>
      </c>
      <c r="AQ26" s="135">
        <f t="shared" si="109"/>
        <v>0</v>
      </c>
      <c r="AR26" s="17">
        <v>1.55</v>
      </c>
      <c r="AS26" s="17"/>
      <c r="AT26" s="117">
        <f>AT25+AL26-AS26</f>
        <v>968.22000000000025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7">SUM(D24:D26)</f>
        <v>37903</v>
      </c>
      <c r="E27" s="50"/>
      <c r="F27" s="50">
        <f t="shared" ref="F27" si="198">SUM(F24:F26)</f>
        <v>40234</v>
      </c>
      <c r="G27" s="51"/>
      <c r="H27" s="51"/>
      <c r="I27" s="50">
        <f t="shared" ref="I27:K27" si="199">SUM(I24:I26)</f>
        <v>38777</v>
      </c>
      <c r="J27" s="51"/>
      <c r="K27" s="50">
        <f t="shared" si="199"/>
        <v>45201</v>
      </c>
      <c r="L27" s="20">
        <f t="shared" ref="L27" si="200">IF(K27&gt;0,(K24*L24+K25*L25+K26*L26)/K27,0)</f>
        <v>6.36877502710117E-2</v>
      </c>
      <c r="M27" s="51">
        <f t="shared" ref="M27" si="201">M24+M25+M26</f>
        <v>42323</v>
      </c>
      <c r="N27" s="52">
        <f t="shared" ref="N27" si="202">IF(M27&gt;0,O27/M27,0)</f>
        <v>0.65687302412399873</v>
      </c>
      <c r="O27" s="53">
        <f t="shared" ref="O27" si="203">O24+O25+O26</f>
        <v>27800.837</v>
      </c>
      <c r="P27" s="20">
        <f t="shared" ref="P27" si="204">IF(M27&gt;0,Q27/M27,0)</f>
        <v>0.29487415825910257</v>
      </c>
      <c r="Q27" s="53">
        <f t="shared" ref="Q27" si="205">Q24+Q25+Q26</f>
        <v>12479.958999999999</v>
      </c>
      <c r="R27" s="20">
        <f t="shared" ref="R27" si="206">IF(M27&gt;0,T27/M27,0)</f>
        <v>4.8252817616898619E-2</v>
      </c>
      <c r="S27" s="136"/>
      <c r="T27" s="53">
        <f t="shared" ref="T27" si="207">T24+T25+T26</f>
        <v>2042.2040000000002</v>
      </c>
      <c r="U27" s="20">
        <f t="shared" ref="U27" si="208">IF(M27&gt;0,V27/M27,0)</f>
        <v>0.13494962549913758</v>
      </c>
      <c r="V27" s="53">
        <f t="shared" ref="V27" si="209">V24+V25+V26</f>
        <v>5711.473</v>
      </c>
      <c r="W27" s="20">
        <f t="shared" ref="W27" si="210">IF(M27&gt;0,X27/M27,0)</f>
        <v>0.33885093211728845</v>
      </c>
      <c r="X27" s="53">
        <f t="shared" ref="X27" si="211">X24+X25+X26</f>
        <v>14341.188</v>
      </c>
      <c r="Y27" s="20">
        <f t="shared" ref="Y27" si="212">IF(M27&gt;0,Z27/M27,0)</f>
        <v>0.41656687852940483</v>
      </c>
      <c r="Z27" s="53">
        <f t="shared" ref="Z27" si="213">Z24+Z25+Z26</f>
        <v>17630.36</v>
      </c>
      <c r="AA27" s="152">
        <f>IF(M27&gt;0,AB27/M27,0)</f>
        <v>8.3002268270207687E-4</v>
      </c>
      <c r="AB27" s="55">
        <f t="shared" ref="AB27" si="214">SUM(AB24:AB26)</f>
        <v>35.129049999999999</v>
      </c>
      <c r="AC27" s="54">
        <f t="shared" ref="AC27" si="215">IF(M27&gt;0,AD27/M27,0)</f>
        <v>2.5473017035654373E-3</v>
      </c>
      <c r="AD27" s="55">
        <f t="shared" ref="AD27" si="216">SUM(AD24:AD26)</f>
        <v>107.80945</v>
      </c>
      <c r="AE27" s="54">
        <f t="shared" ref="AE27" si="217">IF(M27&gt;0,(AE24*M24+AE25*M25+AE26*M26)/M27,0)</f>
        <v>1.790766887980531E-3</v>
      </c>
      <c r="AF27" s="54">
        <f t="shared" ref="AF27" si="218">IF(K27&gt;0,(K24*AF24+K25*AF25+K26*AF26)/K27,0)</f>
        <v>2.6656202296409371E-4</v>
      </c>
      <c r="AG27" s="51">
        <f t="shared" ref="AG27" si="219">SUM(AG24:AG26)</f>
        <v>11.28191</v>
      </c>
      <c r="AH27" s="52">
        <f t="shared" ref="AH27" si="220">IF(K27&gt;0,(K24*AH24+K25*AH25+K26*AH26)/K27,0)</f>
        <v>0.21150068361319435</v>
      </c>
      <c r="AI27" s="57">
        <f t="shared" ref="AI27" si="221">SUM(AI24:AI26)</f>
        <v>96.144964400000006</v>
      </c>
      <c r="AJ27" s="52">
        <f t="shared" ref="AJ27" si="222">IF(AND(AD27&gt;0),((AD24*AJ24+AD25*AJ25+AD26*AJ26)/AD27),0)</f>
        <v>0.89648313388545464</v>
      </c>
      <c r="AK27" s="56">
        <f t="shared" si="6"/>
        <v>0.85274644875895866</v>
      </c>
      <c r="AL27" s="50">
        <f t="shared" ref="AL27" si="223">SUM(AL24:AL26)</f>
        <v>497</v>
      </c>
      <c r="AM27" s="20">
        <f t="shared" ref="AM27" si="224">IF(AL27&gt;0,(AM24*AL24+AM25*AL25+AM26*AL26)/AL27,0)</f>
        <v>8.5311871227364194E-2</v>
      </c>
      <c r="AN27" s="52">
        <f>IF(K27&gt;0,(AN24*K24+AN25*K25+AN26*K26)/K27,0)</f>
        <v>0.1420680294683746</v>
      </c>
      <c r="AO27" s="136">
        <f>IF(K27&gt;0,(AO24*K24+AO25*K25+AO26*K26)/K27,0)</f>
        <v>7.1181934028008223E-2</v>
      </c>
      <c r="AP27" s="57">
        <f t="shared" ref="AP27" si="225">SUM(AP24:AP26)</f>
        <v>64.508717000000004</v>
      </c>
      <c r="AQ27" s="137">
        <f t="shared" si="139"/>
        <v>32.278841100000008</v>
      </c>
      <c r="AR27" s="55"/>
      <c r="AS27" s="55">
        <f t="shared" ref="AS27" si="226">SUM(AS24:AS26)</f>
        <v>1015.94</v>
      </c>
      <c r="AT27" s="102"/>
      <c r="AU27" s="103">
        <f>AT26</f>
        <v>968.22000000000025</v>
      </c>
      <c r="AV27" s="50">
        <f t="shared" ref="AV27" si="227">SUM(AV24:AV26)</f>
        <v>0</v>
      </c>
      <c r="AW27" s="58"/>
      <c r="AX27" s="57"/>
      <c r="AY27" s="57"/>
      <c r="AZ27" s="57"/>
      <c r="BA27" s="57"/>
    </row>
    <row r="28" spans="1:53" s="31" customFormat="1" ht="13.5" thickBot="1" x14ac:dyDescent="0.25">
      <c r="A28" s="186">
        <v>7</v>
      </c>
      <c r="B28" s="22">
        <v>1</v>
      </c>
      <c r="C28" s="10" t="s">
        <v>51</v>
      </c>
      <c r="D28" s="11">
        <v>4689</v>
      </c>
      <c r="E28" s="11">
        <v>0</v>
      </c>
      <c r="F28" s="11">
        <v>10802</v>
      </c>
      <c r="G28" s="12">
        <v>0.6</v>
      </c>
      <c r="H28" s="12">
        <v>6.3</v>
      </c>
      <c r="I28" s="11">
        <v>11293</v>
      </c>
      <c r="J28" s="12">
        <v>5</v>
      </c>
      <c r="K28" s="11">
        <v>16237</v>
      </c>
      <c r="L28" s="13">
        <v>6.5000000000000002E-2</v>
      </c>
      <c r="M28" s="23">
        <f>ROUND(K28*(1-L28),0)</f>
        <v>15182</v>
      </c>
      <c r="N28" s="14">
        <v>0.63500000000000001</v>
      </c>
      <c r="O28" s="24">
        <f t="shared" ref="O28:O30" si="228">M28*N28</f>
        <v>9640.57</v>
      </c>
      <c r="P28" s="13">
        <v>0.29199999999999998</v>
      </c>
      <c r="Q28" s="24">
        <f t="shared" ref="Q28:Q30" si="229">M28*P28</f>
        <v>4433.1439999999993</v>
      </c>
      <c r="R28" s="15">
        <v>7.2999999999999995E-2</v>
      </c>
      <c r="S28" s="143">
        <v>0.2127</v>
      </c>
      <c r="T28" s="24">
        <f t="shared" ref="T28:T30" si="230">M28*R28</f>
        <v>1108.2859999999998</v>
      </c>
      <c r="U28" s="25">
        <v>0.22</v>
      </c>
      <c r="V28" s="24">
        <f t="shared" ref="V28:V30" si="231">M28*U28</f>
        <v>3340.04</v>
      </c>
      <c r="W28" s="15">
        <v>0.50900000000000001</v>
      </c>
      <c r="X28" s="24">
        <f t="shared" ref="X28:X30" si="232">M28*W28</f>
        <v>7727.6379999999999</v>
      </c>
      <c r="Y28" s="15">
        <v>0.42</v>
      </c>
      <c r="Z28" s="24">
        <f t="shared" ref="Z28:Z30" si="233">Y28*M28</f>
        <v>6376.44</v>
      </c>
      <c r="AA28" s="145">
        <v>2.4399999999999999E-3</v>
      </c>
      <c r="AB28" s="18">
        <f t="shared" ref="AB28:AB42" si="234">M28*AA28</f>
        <v>37.044080000000001</v>
      </c>
      <c r="AC28" s="16">
        <v>2.4099999999999998E-3</v>
      </c>
      <c r="AD28" s="17">
        <f t="shared" ref="AD28:AD30" si="235">M28*AC28</f>
        <v>36.588619999999999</v>
      </c>
      <c r="AE28" s="26">
        <f>IF(M28&gt;0,(AG28+AP28)/M28,0)</f>
        <v>2.502063917797392E-3</v>
      </c>
      <c r="AF28" s="16">
        <v>2.7999999999999998E-4</v>
      </c>
      <c r="AG28" s="23">
        <f t="shared" ref="AG28:AG30" si="236">AF28*M28</f>
        <v>4.2509599999999992</v>
      </c>
      <c r="AH28" s="114">
        <v>0.20080000000000001</v>
      </c>
      <c r="AI28" s="29">
        <f t="shared" ref="AI28:AI30" si="237">AL28*(1-AM28)*AH28</f>
        <v>31.016772800000002</v>
      </c>
      <c r="AJ28" s="27">
        <f t="shared" ref="AJ28:AJ30" si="238">IF(AND(AH28&gt;0,AF28&gt;0,AC28&gt;0),((AC28-AF28)*AH28)/((AH28-AF28)*AC28),0)</f>
        <v>0.88505156303155375</v>
      </c>
      <c r="AK28" s="59">
        <f t="shared" si="6"/>
        <v>0.88923242882086251</v>
      </c>
      <c r="AL28" s="11">
        <v>169</v>
      </c>
      <c r="AM28" s="13">
        <v>8.5999999999999993E-2</v>
      </c>
      <c r="AN28" s="14">
        <v>0.21840000000000001</v>
      </c>
      <c r="AO28" s="130">
        <v>0.21460000000000001</v>
      </c>
      <c r="AP28" s="29">
        <f>AL28*(1-AM28)*AN28</f>
        <v>33.735374400000005</v>
      </c>
      <c r="AQ28" s="131">
        <f t="shared" ref="AQ28:AQ42" si="239">AL28*(1-AM28)*AO28</f>
        <v>33.148403600000002</v>
      </c>
      <c r="AR28" s="18">
        <v>1.6</v>
      </c>
      <c r="AS28" s="18">
        <v>945.38</v>
      </c>
      <c r="AT28" s="98">
        <f>AT26+AL28-AS28+AU28</f>
        <v>217.70000000000027</v>
      </c>
      <c r="AU28" s="99">
        <v>25.86</v>
      </c>
      <c r="AV28" s="11"/>
      <c r="AW28" s="30"/>
      <c r="AX28" s="19"/>
      <c r="AY28" s="19"/>
      <c r="AZ28" s="19"/>
      <c r="BA28" s="19"/>
    </row>
    <row r="29" spans="1:53" s="31" customFormat="1" ht="12.75" x14ac:dyDescent="0.2">
      <c r="A29" s="184"/>
      <c r="B29" s="32">
        <v>2</v>
      </c>
      <c r="C29" s="10" t="s">
        <v>52</v>
      </c>
      <c r="D29" s="33">
        <v>21308</v>
      </c>
      <c r="E29" s="33">
        <v>3</v>
      </c>
      <c r="F29" s="33">
        <v>16890</v>
      </c>
      <c r="G29" s="34">
        <v>0.4</v>
      </c>
      <c r="H29" s="34">
        <v>6.9</v>
      </c>
      <c r="I29" s="33">
        <v>16685</v>
      </c>
      <c r="J29" s="34">
        <v>4.4000000000000004</v>
      </c>
      <c r="K29" s="33">
        <v>16462</v>
      </c>
      <c r="L29" s="35">
        <v>6.9000000000000006E-2</v>
      </c>
      <c r="M29" s="36">
        <f>ROUND(K29*(1-L29),0)</f>
        <v>15326</v>
      </c>
      <c r="N29" s="37">
        <v>0.66400000000000003</v>
      </c>
      <c r="O29" s="24">
        <f t="shared" si="228"/>
        <v>10176.464</v>
      </c>
      <c r="P29" s="35">
        <v>0.248</v>
      </c>
      <c r="Q29" s="24">
        <f t="shared" si="229"/>
        <v>3800.848</v>
      </c>
      <c r="R29" s="38">
        <v>8.7999999999999995E-2</v>
      </c>
      <c r="S29" s="134">
        <v>0.2046</v>
      </c>
      <c r="T29" s="24">
        <f t="shared" si="230"/>
        <v>1348.6879999999999</v>
      </c>
      <c r="U29" s="27">
        <v>0.22600000000000001</v>
      </c>
      <c r="V29" s="24">
        <f t="shared" si="231"/>
        <v>3463.6759999999999</v>
      </c>
      <c r="W29" s="38">
        <v>0.5</v>
      </c>
      <c r="X29" s="24">
        <f t="shared" si="232"/>
        <v>7663</v>
      </c>
      <c r="Y29" s="38">
        <v>0.43</v>
      </c>
      <c r="Z29" s="24">
        <f t="shared" si="233"/>
        <v>6590.18</v>
      </c>
      <c r="AA29" s="146">
        <v>2.3400000000000001E-3</v>
      </c>
      <c r="AB29" s="18">
        <f t="shared" si="234"/>
        <v>35.862839999999998</v>
      </c>
      <c r="AC29" s="39">
        <v>2.2699999999999999E-3</v>
      </c>
      <c r="AD29" s="17">
        <f t="shared" si="235"/>
        <v>34.790019999999998</v>
      </c>
      <c r="AE29" s="26">
        <f>IF(M29&gt;0,(AG29+AP29)/M29,0)</f>
        <v>2.4929061725172908E-3</v>
      </c>
      <c r="AF29" s="39">
        <v>2.7999999999999998E-4</v>
      </c>
      <c r="AG29" s="36">
        <f t="shared" si="236"/>
        <v>4.2912799999999995</v>
      </c>
      <c r="AH29" s="27">
        <v>0.20799999999999999</v>
      </c>
      <c r="AI29" s="40">
        <f t="shared" si="237"/>
        <v>33.196799999999996</v>
      </c>
      <c r="AJ29" s="27">
        <f t="shared" si="238"/>
        <v>0.87783368156557751</v>
      </c>
      <c r="AK29" s="28">
        <f t="shared" si="6"/>
        <v>0.88885248604944422</v>
      </c>
      <c r="AL29" s="33">
        <v>175</v>
      </c>
      <c r="AM29" s="35">
        <v>8.7999999999999995E-2</v>
      </c>
      <c r="AN29" s="37">
        <v>0.21249999999999999</v>
      </c>
      <c r="AO29" s="132">
        <v>0.215</v>
      </c>
      <c r="AP29" s="40">
        <f>AL29*(1-AM29)*AN29</f>
        <v>33.914999999999999</v>
      </c>
      <c r="AQ29" s="133">
        <f t="shared" si="239"/>
        <v>34.314</v>
      </c>
      <c r="AR29" s="41">
        <v>1.6</v>
      </c>
      <c r="AS29" s="41"/>
      <c r="AT29" s="117">
        <f>AT28+AL29-AS29</f>
        <v>392.70000000000027</v>
      </c>
      <c r="AU29" s="101"/>
      <c r="AV29" s="42"/>
      <c r="AW29" s="43"/>
      <c r="AX29" s="44"/>
      <c r="AY29" s="44"/>
      <c r="AZ29" s="44"/>
      <c r="BA29" s="44"/>
    </row>
    <row r="30" spans="1:53" s="31" customFormat="1" ht="12.75" x14ac:dyDescent="0.2">
      <c r="A30" s="184"/>
      <c r="B30" s="32">
        <v>3</v>
      </c>
      <c r="C30" s="10" t="s">
        <v>49</v>
      </c>
      <c r="D30" s="42">
        <v>21400</v>
      </c>
      <c r="E30" s="42">
        <v>0</v>
      </c>
      <c r="F30" s="42">
        <v>20271</v>
      </c>
      <c r="G30" s="36">
        <v>0.6</v>
      </c>
      <c r="H30" s="36">
        <v>7.1</v>
      </c>
      <c r="I30" s="42">
        <v>19493</v>
      </c>
      <c r="J30" s="36">
        <v>3.8</v>
      </c>
      <c r="K30" s="42">
        <v>16722</v>
      </c>
      <c r="L30" s="38">
        <v>6.3E-2</v>
      </c>
      <c r="M30" s="36">
        <f>ROUND(K30*(1-L30),0)</f>
        <v>15669</v>
      </c>
      <c r="N30" s="27">
        <v>0.73099999999999998</v>
      </c>
      <c r="O30" s="24">
        <f t="shared" si="228"/>
        <v>11454.038999999999</v>
      </c>
      <c r="P30" s="38">
        <v>0.22800000000000001</v>
      </c>
      <c r="Q30" s="24">
        <f t="shared" si="229"/>
        <v>3572.5320000000002</v>
      </c>
      <c r="R30" s="38">
        <v>4.1000000000000002E-2</v>
      </c>
      <c r="S30" s="134">
        <v>0.2046</v>
      </c>
      <c r="T30" s="24">
        <f t="shared" si="230"/>
        <v>642.42899999999997</v>
      </c>
      <c r="U30" s="27">
        <v>0.23599999999999999</v>
      </c>
      <c r="V30" s="24">
        <f t="shared" si="231"/>
        <v>3697.884</v>
      </c>
      <c r="W30" s="38">
        <v>0.48899999999999999</v>
      </c>
      <c r="X30" s="24">
        <f t="shared" si="232"/>
        <v>7662.1409999999996</v>
      </c>
      <c r="Y30" s="38">
        <v>0.43</v>
      </c>
      <c r="Z30" s="24">
        <f t="shared" si="233"/>
        <v>6737.67</v>
      </c>
      <c r="AA30" s="147">
        <v>2.2599999999999999E-3</v>
      </c>
      <c r="AB30" s="148">
        <f t="shared" si="234"/>
        <v>35.411939999999994</v>
      </c>
      <c r="AC30" s="46">
        <v>2.2399999999999998E-3</v>
      </c>
      <c r="AD30" s="17">
        <f t="shared" si="235"/>
        <v>35.098559999999999</v>
      </c>
      <c r="AE30" s="26">
        <f>IF(M30&gt;0,(AG30+AP30)/M30,0)</f>
        <v>2.2718091263003387E-3</v>
      </c>
      <c r="AF30" s="46">
        <v>2.9E-4</v>
      </c>
      <c r="AG30" s="36">
        <f t="shared" si="236"/>
        <v>4.5440100000000001</v>
      </c>
      <c r="AH30" s="27">
        <v>0.2059</v>
      </c>
      <c r="AI30" s="40">
        <f t="shared" si="237"/>
        <v>29.546238200000005</v>
      </c>
      <c r="AJ30" s="27">
        <f t="shared" si="238"/>
        <v>0.87176355027201291</v>
      </c>
      <c r="AK30" s="28">
        <f t="shared" si="6"/>
        <v>0.87351904314992213</v>
      </c>
      <c r="AL30" s="42">
        <v>157</v>
      </c>
      <c r="AM30" s="38">
        <v>8.5999999999999993E-2</v>
      </c>
      <c r="AN30" s="27">
        <v>0.21640000000000001</v>
      </c>
      <c r="AO30" s="134">
        <v>0.2185</v>
      </c>
      <c r="AP30" s="40">
        <f>AL30*(1-AM30)*AN30</f>
        <v>31.052967200000005</v>
      </c>
      <c r="AQ30" s="135">
        <f t="shared" si="239"/>
        <v>31.354313000000005</v>
      </c>
      <c r="AR30" s="17">
        <v>1.55</v>
      </c>
      <c r="AS30" s="17"/>
      <c r="AT30" s="117">
        <f>AT29+AL30-AS30</f>
        <v>549.70000000000027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40">SUM(D28:D30)</f>
        <v>47397</v>
      </c>
      <c r="E31" s="50"/>
      <c r="F31" s="50">
        <f t="shared" ref="F31" si="241">SUM(F28:F30)</f>
        <v>47963</v>
      </c>
      <c r="G31" s="51"/>
      <c r="H31" s="51"/>
      <c r="I31" s="50">
        <f t="shared" ref="I31:K31" si="242">SUM(I28:I30)</f>
        <v>47471</v>
      </c>
      <c r="J31" s="51"/>
      <c r="K31" s="50">
        <f t="shared" si="242"/>
        <v>49421</v>
      </c>
      <c r="L31" s="20">
        <f t="shared" ref="L31" si="243">IF(K31&gt;0,(K28*L28+K29*L29+K30*L30)/K31,0)</f>
        <v>6.5655672689747271E-2</v>
      </c>
      <c r="M31" s="51">
        <f t="shared" ref="M31" si="244">M28+M29+M30</f>
        <v>46177</v>
      </c>
      <c r="N31" s="52">
        <f t="shared" ref="N31" si="245">IF(M31&gt;0,O31/M31,0)</f>
        <v>0.67720018623990286</v>
      </c>
      <c r="O31" s="53">
        <f t="shared" ref="O31" si="246">O28+O29+O30</f>
        <v>31271.072999999997</v>
      </c>
      <c r="P31" s="20">
        <f t="shared" ref="P31" si="247">IF(M31&gt;0,Q31/M31,0)</f>
        <v>0.25567975399008158</v>
      </c>
      <c r="Q31" s="53">
        <f t="shared" ref="Q31" si="248">Q28+Q29+Q30</f>
        <v>11806.523999999998</v>
      </c>
      <c r="R31" s="20">
        <f t="shared" ref="R31" si="249">IF(M31&gt;0,T31/M31,0)</f>
        <v>6.7120059770015367E-2</v>
      </c>
      <c r="S31" s="136"/>
      <c r="T31" s="53">
        <f t="shared" ref="T31" si="250">T28+T29+T30</f>
        <v>3099.4029999999998</v>
      </c>
      <c r="U31" s="20">
        <f t="shared" ref="U31" si="251">IF(M31&gt;0,V31/M31,0)</f>
        <v>0.22742057734369925</v>
      </c>
      <c r="V31" s="53">
        <f t="shared" ref="V31" si="252">V28+V29+V30</f>
        <v>10501.6</v>
      </c>
      <c r="W31" s="20">
        <f t="shared" ref="W31" si="253">IF(M31&gt;0,X31/M31,0)</f>
        <v>0.49922643307274184</v>
      </c>
      <c r="X31" s="53">
        <f t="shared" ref="X31" si="254">X28+X29+X30</f>
        <v>23052.778999999999</v>
      </c>
      <c r="Y31" s="20">
        <f t="shared" ref="Y31" si="255">IF(M31&gt;0,Z31/M31,0)</f>
        <v>0.42671221603828746</v>
      </c>
      <c r="Z31" s="53">
        <f t="shared" ref="Z31" si="256">Z28+Z29+Z30</f>
        <v>19704.29</v>
      </c>
      <c r="AA31" s="152">
        <f t="shared" ref="AA31" si="257">IF(M31&gt;0,AB31/M31,0)</f>
        <v>2.3457318578513115E-3</v>
      </c>
      <c r="AB31" s="55">
        <f t="shared" ref="AB31" si="258">SUM(AB28:AB30)</f>
        <v>108.31886</v>
      </c>
      <c r="AC31" s="54">
        <f t="shared" ref="AC31" si="259">IF(M31&gt;0,AD31/M31,0)</f>
        <v>2.305849232301795E-3</v>
      </c>
      <c r="AD31" s="55">
        <f t="shared" ref="AD31" si="260">SUM(AD28:AD30)</f>
        <v>106.47719999999998</v>
      </c>
      <c r="AE31" s="54">
        <f t="shared" ref="AE31" si="261">IF(M31&gt;0,(AE28*M28+AE29*M29+AE30*M30)/M31,0)</f>
        <v>2.4208933365095177E-3</v>
      </c>
      <c r="AF31" s="54">
        <f t="shared" ref="AF31" si="262">IF(K31&gt;0,(K28*AF28+K29*AF29+K30*AF30)/K31,0)</f>
        <v>2.8338358187814892E-4</v>
      </c>
      <c r="AG31" s="51">
        <f t="shared" ref="AG31" si="263">SUM(AG28:AG30)</f>
        <v>13.08625</v>
      </c>
      <c r="AH31" s="52">
        <f t="shared" ref="AH31" si="264">IF(K31&gt;0,(K28*AH28+K29*AH29+K30*AH30)/K31,0)</f>
        <v>0.20492392707553467</v>
      </c>
      <c r="AI31" s="57">
        <f t="shared" ref="AI31" si="265">SUM(AI28:AI30)</f>
        <v>93.759810999999999</v>
      </c>
      <c r="AJ31" s="52">
        <f t="shared" ref="AJ31" si="266">IF(AND(AD31&gt;0),((AD28*AJ28+AD29*AJ29+AD30*AJ30)/AD31),0)</f>
        <v>0.87831302789275933</v>
      </c>
      <c r="AK31" s="56">
        <f t="shared" si="6"/>
        <v>0.88410376839387994</v>
      </c>
      <c r="AL31" s="50">
        <f t="shared" ref="AL31" si="267">SUM(AL28:AL30)</f>
        <v>501</v>
      </c>
      <c r="AM31" s="20">
        <f t="shared" ref="AM31" si="268">IF(AL31&gt;0,(AM28*AL28+AM29*AL29+AM30*AL30)/AL31,0)</f>
        <v>8.6698602794411161E-2</v>
      </c>
      <c r="AN31" s="52">
        <f>IF(K31&gt;0,(AN28*K28+AN29*K29+AN30*K30)/K31,0)</f>
        <v>0.21575800975293905</v>
      </c>
      <c r="AO31" s="136">
        <f>IF(L31&gt;0,(AO28*K28+AO29*K29+AO30*K30)/K31,0)</f>
        <v>0.21605283583901577</v>
      </c>
      <c r="AP31" s="57">
        <f t="shared" ref="AP31" si="269">SUM(AP28:AP30)</f>
        <v>98.703341600000016</v>
      </c>
      <c r="AQ31" s="137">
        <f t="shared" ref="AQ31:AQ43" si="270">SUM(AQ28:AQ30)</f>
        <v>98.816716600000007</v>
      </c>
      <c r="AR31" s="55"/>
      <c r="AS31" s="55">
        <f t="shared" ref="AS31" si="271">SUM(AS28:AS30)</f>
        <v>945.38</v>
      </c>
      <c r="AT31" s="102"/>
      <c r="AU31" s="103">
        <f>AT30</f>
        <v>549.70000000000027</v>
      </c>
      <c r="AV31" s="50">
        <f t="shared" ref="AV31" si="272">SUM(AV28:AV30)</f>
        <v>0</v>
      </c>
      <c r="AW31" s="58"/>
      <c r="AX31" s="57"/>
      <c r="AY31" s="57"/>
      <c r="AZ31" s="57"/>
      <c r="BA31" s="57"/>
    </row>
    <row r="32" spans="1:53" s="31" customFormat="1" ht="13.5" thickBot="1" x14ac:dyDescent="0.25">
      <c r="A32" s="186">
        <v>8</v>
      </c>
      <c r="B32" s="22">
        <v>1</v>
      </c>
      <c r="C32" s="10" t="s">
        <v>50</v>
      </c>
      <c r="D32" s="11">
        <v>4712</v>
      </c>
      <c r="E32" s="11">
        <v>0</v>
      </c>
      <c r="F32" s="11">
        <v>10240</v>
      </c>
      <c r="G32" s="12">
        <v>0.6</v>
      </c>
      <c r="H32" s="12">
        <v>7.2</v>
      </c>
      <c r="I32" s="11">
        <v>10664</v>
      </c>
      <c r="J32" s="12">
        <v>5</v>
      </c>
      <c r="K32" s="11">
        <v>16512</v>
      </c>
      <c r="L32" s="13">
        <v>6.3E-2</v>
      </c>
      <c r="M32" s="23">
        <f>ROUND(K32*(1-L32),0)</f>
        <v>15472</v>
      </c>
      <c r="N32" s="14">
        <v>0.65300000000000002</v>
      </c>
      <c r="O32" s="24">
        <f t="shared" ref="O32:O34" si="273">M32*N32</f>
        <v>10103.216</v>
      </c>
      <c r="P32" s="13">
        <v>0.28899999999999998</v>
      </c>
      <c r="Q32" s="24">
        <f t="shared" ref="Q32:Q34" si="274">M32*P32</f>
        <v>4471.4079999999994</v>
      </c>
      <c r="R32" s="15">
        <v>5.8000000000000003E-2</v>
      </c>
      <c r="S32" s="143">
        <v>0.19539999999999999</v>
      </c>
      <c r="T32" s="24">
        <f t="shared" ref="T32:T34" si="275">M32*R32</f>
        <v>897.37600000000009</v>
      </c>
      <c r="U32" s="25">
        <v>0.23400000000000001</v>
      </c>
      <c r="V32" s="24">
        <f t="shared" ref="V32:V34" si="276">M32*U32</f>
        <v>3620.4480000000003</v>
      </c>
      <c r="W32" s="15">
        <v>0.51300000000000001</v>
      </c>
      <c r="X32" s="24">
        <f t="shared" ref="X32:X34" si="277">M32*W32</f>
        <v>7937.1360000000004</v>
      </c>
      <c r="Y32" s="15">
        <v>0.43</v>
      </c>
      <c r="Z32" s="24">
        <f t="shared" ref="Z32:Z34" si="278">Y32*M32</f>
        <v>6652.96</v>
      </c>
      <c r="AA32" s="145">
        <v>2.3999999999999998E-3</v>
      </c>
      <c r="AB32" s="18">
        <f t="shared" ref="AB32" si="279">M32*AA32</f>
        <v>37.132799999999996</v>
      </c>
      <c r="AC32" s="16">
        <v>2.2200000000000002E-3</v>
      </c>
      <c r="AD32" s="17">
        <f t="shared" ref="AD32:AD34" si="280">M32*AC32</f>
        <v>34.347840000000005</v>
      </c>
      <c r="AE32" s="26">
        <f>IF(M32&gt;0,(AG32+AP32)/M32,0)</f>
        <v>2.4293580920372281E-3</v>
      </c>
      <c r="AF32" s="16">
        <v>3.3E-4</v>
      </c>
      <c r="AG32" s="23">
        <f t="shared" ref="AG32:AG34" si="281">AF32*M32</f>
        <v>5.1057600000000001</v>
      </c>
      <c r="AH32" s="114">
        <v>0.1973</v>
      </c>
      <c r="AI32" s="29">
        <f t="shared" ref="AI32:AI34" si="282">AL32*(1-AM32)*AH32</f>
        <v>32.3500972</v>
      </c>
      <c r="AJ32" s="27">
        <f t="shared" ref="AJ32:AJ34" si="283">IF(AND(AH32&gt;0,AF32&gt;0,AC32&gt;0),((AC32-AF32)*AH32)/((AH32-AF32)*AC32),0)</f>
        <v>0.85277769011332494</v>
      </c>
      <c r="AK32" s="59">
        <f t="shared" si="6"/>
        <v>0.86560359225090011</v>
      </c>
      <c r="AL32" s="11">
        <v>179</v>
      </c>
      <c r="AM32" s="13">
        <v>8.4000000000000005E-2</v>
      </c>
      <c r="AN32" s="14">
        <v>0.1981</v>
      </c>
      <c r="AO32" s="130">
        <v>0.1958</v>
      </c>
      <c r="AP32" s="29">
        <f>AL32*(1-AM32)*AN32</f>
        <v>32.481268399999998</v>
      </c>
      <c r="AQ32" s="131">
        <f t="shared" ref="AQ32" si="284">AL32*(1-AM32)*AO32</f>
        <v>32.104151199999997</v>
      </c>
      <c r="AR32" s="18">
        <v>1.55</v>
      </c>
      <c r="AS32" s="18">
        <v>502.22</v>
      </c>
      <c r="AT32" s="98">
        <f>AT30+AL32-AS32-AU32</f>
        <v>219.48000000000025</v>
      </c>
      <c r="AU32" s="99">
        <v>7</v>
      </c>
      <c r="AV32" s="11"/>
      <c r="AW32" s="30"/>
      <c r="AX32" s="19"/>
      <c r="AY32" s="19"/>
      <c r="AZ32" s="19"/>
      <c r="BA32" s="19"/>
    </row>
    <row r="33" spans="1:53" s="31" customFormat="1" ht="12.75" x14ac:dyDescent="0.2">
      <c r="A33" s="184"/>
      <c r="B33" s="32">
        <v>2</v>
      </c>
      <c r="C33" s="10" t="s">
        <v>52</v>
      </c>
      <c r="D33" s="33">
        <v>20518</v>
      </c>
      <c r="E33" s="33">
        <v>2</v>
      </c>
      <c r="F33" s="33">
        <v>18057</v>
      </c>
      <c r="G33" s="34">
        <v>0.6</v>
      </c>
      <c r="H33" s="34">
        <v>8.4</v>
      </c>
      <c r="I33" s="33">
        <v>18330</v>
      </c>
      <c r="J33" s="34">
        <v>4.7</v>
      </c>
      <c r="K33" s="33">
        <v>16249</v>
      </c>
      <c r="L33" s="35">
        <v>6.4000000000000001E-2</v>
      </c>
      <c r="M33" s="36">
        <f>ROUND(K33*(1-L33),0)</f>
        <v>15209</v>
      </c>
      <c r="N33" s="37">
        <v>0.63500000000000001</v>
      </c>
      <c r="O33" s="24">
        <f t="shared" si="273"/>
        <v>9657.7150000000001</v>
      </c>
      <c r="P33" s="35">
        <v>0.224</v>
      </c>
      <c r="Q33" s="24">
        <f t="shared" si="274"/>
        <v>3406.8160000000003</v>
      </c>
      <c r="R33" s="38">
        <v>0.14099999999999999</v>
      </c>
      <c r="S33" s="134">
        <v>0.1943</v>
      </c>
      <c r="T33" s="24">
        <f t="shared" si="275"/>
        <v>2144.4689999999996</v>
      </c>
      <c r="U33" s="27">
        <v>0.23899999999999999</v>
      </c>
      <c r="V33" s="24">
        <f t="shared" si="276"/>
        <v>3634.951</v>
      </c>
      <c r="W33" s="38">
        <v>0.49399999999999999</v>
      </c>
      <c r="X33" s="24">
        <f t="shared" si="277"/>
        <v>7513.2460000000001</v>
      </c>
      <c r="Y33" s="38">
        <v>0.43</v>
      </c>
      <c r="Z33" s="24">
        <f t="shared" si="278"/>
        <v>6539.87</v>
      </c>
      <c r="AA33" s="146">
        <v>2.15E-3</v>
      </c>
      <c r="AB33" s="18">
        <f t="shared" si="234"/>
        <v>32.699350000000003</v>
      </c>
      <c r="AC33" s="39">
        <v>2.0799999999999998E-3</v>
      </c>
      <c r="AD33" s="17">
        <f t="shared" si="280"/>
        <v>31.634719999999998</v>
      </c>
      <c r="AE33" s="26">
        <f>IF(M33&gt;0,(AG33+AP33)/M33,0)</f>
        <v>2.3892922611611547E-3</v>
      </c>
      <c r="AF33" s="39">
        <v>3.1E-4</v>
      </c>
      <c r="AG33" s="36">
        <f t="shared" si="281"/>
        <v>4.7147899999999998</v>
      </c>
      <c r="AH33" s="27">
        <v>0.20799999999999999</v>
      </c>
      <c r="AI33" s="40">
        <f t="shared" si="282"/>
        <v>31.041920000000001</v>
      </c>
      <c r="AJ33" s="27">
        <f t="shared" si="283"/>
        <v>0.85223169146323863</v>
      </c>
      <c r="AK33" s="28">
        <f t="shared" si="6"/>
        <v>0.87152947385309176</v>
      </c>
      <c r="AL33" s="33">
        <v>164</v>
      </c>
      <c r="AM33" s="35">
        <v>0.09</v>
      </c>
      <c r="AN33" s="37">
        <v>0.21190000000000001</v>
      </c>
      <c r="AO33" s="132">
        <v>0.215</v>
      </c>
      <c r="AP33" s="40">
        <f>AL33*(1-AM33)*AN33</f>
        <v>31.623956000000003</v>
      </c>
      <c r="AQ33" s="133">
        <f t="shared" si="239"/>
        <v>32.086600000000004</v>
      </c>
      <c r="AR33" s="41">
        <v>1.55</v>
      </c>
      <c r="AS33" s="41"/>
      <c r="AT33" s="117">
        <f>AT32+AL33-AS33</f>
        <v>383.48000000000025</v>
      </c>
      <c r="AU33" s="101"/>
      <c r="AV33" s="42"/>
      <c r="AW33" s="43"/>
      <c r="AX33" s="44"/>
      <c r="AY33" s="44"/>
      <c r="AZ33" s="44"/>
      <c r="BA33" s="44"/>
    </row>
    <row r="34" spans="1:53" s="31" customFormat="1" ht="12.75" x14ac:dyDescent="0.2">
      <c r="A34" s="184"/>
      <c r="B34" s="32">
        <v>3</v>
      </c>
      <c r="C34" s="10" t="s">
        <v>49</v>
      </c>
      <c r="D34" s="42">
        <v>18200</v>
      </c>
      <c r="E34" s="42">
        <v>1</v>
      </c>
      <c r="F34" s="42">
        <v>18404</v>
      </c>
      <c r="G34" s="36">
        <v>1</v>
      </c>
      <c r="H34" s="36">
        <v>6.6</v>
      </c>
      <c r="I34" s="42">
        <v>17645</v>
      </c>
      <c r="J34" s="36">
        <v>3.5</v>
      </c>
      <c r="K34" s="42">
        <v>16317</v>
      </c>
      <c r="L34" s="38">
        <v>6.4000000000000001E-2</v>
      </c>
      <c r="M34" s="36">
        <f>ROUND(K34*(1-L34),0)</f>
        <v>15273</v>
      </c>
      <c r="N34" s="27">
        <v>0.59299999999999997</v>
      </c>
      <c r="O34" s="24">
        <f t="shared" si="273"/>
        <v>9056.8889999999992</v>
      </c>
      <c r="P34" s="38">
        <v>0.217</v>
      </c>
      <c r="Q34" s="24">
        <f t="shared" si="274"/>
        <v>3314.241</v>
      </c>
      <c r="R34" s="38">
        <v>0.19</v>
      </c>
      <c r="S34" s="134">
        <v>0.19470000000000001</v>
      </c>
      <c r="T34" s="24">
        <f t="shared" si="275"/>
        <v>2901.87</v>
      </c>
      <c r="U34" s="27">
        <v>0.24199999999999999</v>
      </c>
      <c r="V34" s="24">
        <f t="shared" si="276"/>
        <v>3696.0659999999998</v>
      </c>
      <c r="W34" s="38">
        <v>0.47699999999999998</v>
      </c>
      <c r="X34" s="24">
        <f t="shared" si="277"/>
        <v>7285.2209999999995</v>
      </c>
      <c r="Y34" s="38">
        <v>0.43</v>
      </c>
      <c r="Z34" s="24">
        <f t="shared" si="278"/>
        <v>6567.39</v>
      </c>
      <c r="AA34" s="147">
        <v>2.0600000000000002E-3</v>
      </c>
      <c r="AB34" s="148">
        <f t="shared" si="234"/>
        <v>31.462380000000003</v>
      </c>
      <c r="AC34" s="46">
        <v>2.0300000000000001E-3</v>
      </c>
      <c r="AD34" s="17">
        <f t="shared" si="280"/>
        <v>31.004190000000001</v>
      </c>
      <c r="AE34" s="26">
        <f>IF(M34&gt;0,(AG34+AP34)/M34,0)</f>
        <v>2.1826945066457147E-3</v>
      </c>
      <c r="AF34" s="46">
        <v>2.9E-4</v>
      </c>
      <c r="AG34" s="36">
        <f t="shared" si="281"/>
        <v>4.4291700000000001</v>
      </c>
      <c r="AH34" s="27">
        <v>0.2019</v>
      </c>
      <c r="AI34" s="40">
        <f t="shared" si="282"/>
        <v>27.221773200000001</v>
      </c>
      <c r="AJ34" s="27">
        <f t="shared" si="283"/>
        <v>0.85837578918279278</v>
      </c>
      <c r="AK34" s="28">
        <f t="shared" si="6"/>
        <v>0.86831118580760658</v>
      </c>
      <c r="AL34" s="42">
        <v>148</v>
      </c>
      <c r="AM34" s="38">
        <v>8.8999999999999996E-2</v>
      </c>
      <c r="AN34" s="27">
        <v>0.21440000000000001</v>
      </c>
      <c r="AO34" s="134">
        <v>0.21410000000000001</v>
      </c>
      <c r="AP34" s="40">
        <f>AL34*(1-AM34)*AN34</f>
        <v>28.907123200000001</v>
      </c>
      <c r="AQ34" s="135">
        <f t="shared" si="239"/>
        <v>28.866674800000002</v>
      </c>
      <c r="AR34" s="17">
        <v>1.55</v>
      </c>
      <c r="AS34" s="17"/>
      <c r="AT34" s="117">
        <f>AT33+AL34-AS34</f>
        <v>531.48000000000025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5">SUM(D32:D34)</f>
        <v>43430</v>
      </c>
      <c r="E35" s="50"/>
      <c r="F35" s="50">
        <f t="shared" ref="F35" si="286">SUM(F32:F34)</f>
        <v>46701</v>
      </c>
      <c r="G35" s="51"/>
      <c r="H35" s="51"/>
      <c r="I35" s="50">
        <f t="shared" ref="I35:K35" si="287">SUM(I32:I34)</f>
        <v>46639</v>
      </c>
      <c r="J35" s="51"/>
      <c r="K35" s="50">
        <f t="shared" si="287"/>
        <v>49078</v>
      </c>
      <c r="L35" s="20">
        <f t="shared" ref="L35" si="288">IF(K35&gt;0,(K32*L32+K33*L33+K34*L34)/K35,0)</f>
        <v>6.3663555972126001E-2</v>
      </c>
      <c r="M35" s="51">
        <f t="shared" ref="M35" si="289">M32+M33+M34</f>
        <v>45954</v>
      </c>
      <c r="N35" s="52">
        <f t="shared" ref="N35" si="290">IF(M35&gt;0,O35/M35,0)</f>
        <v>0.62710144927536227</v>
      </c>
      <c r="O35" s="53">
        <f t="shared" ref="O35" si="291">O32+O33+O34</f>
        <v>28817.82</v>
      </c>
      <c r="P35" s="20">
        <f t="shared" ref="P35" si="292">IF(M35&gt;0,Q35/M35,0)</f>
        <v>0.2435580145362754</v>
      </c>
      <c r="Q35" s="53">
        <f t="shared" ref="Q35" si="293">Q32+Q33+Q34</f>
        <v>11192.465</v>
      </c>
      <c r="R35" s="20">
        <f t="shared" ref="R35" si="294">IF(M35&gt;0,T35/M35,0)</f>
        <v>0.12934053618836228</v>
      </c>
      <c r="S35" s="136"/>
      <c r="T35" s="53">
        <f t="shared" ref="T35" si="295">T32+T33+T34</f>
        <v>5943.7150000000001</v>
      </c>
      <c r="U35" s="20">
        <f t="shared" ref="U35" si="296">IF(M35&gt;0,V35/M35,0)</f>
        <v>0.23831363972668321</v>
      </c>
      <c r="V35" s="53">
        <f t="shared" ref="V35" si="297">V32+V33+V34</f>
        <v>10951.465</v>
      </c>
      <c r="W35" s="20">
        <f t="shared" ref="W35" si="298">IF(M35&gt;0,X35/M35,0)</f>
        <v>0.49474698611655138</v>
      </c>
      <c r="X35" s="53">
        <f t="shared" ref="X35" si="299">X32+X33+X34</f>
        <v>22735.603000000003</v>
      </c>
      <c r="Y35" s="20">
        <f t="shared" ref="Y35" si="300">IF(M35&gt;0,Z35/M35,0)</f>
        <v>0.43000000000000005</v>
      </c>
      <c r="Z35" s="53">
        <f t="shared" ref="Z35" si="301">Z32+Z33+Z34</f>
        <v>19760.22</v>
      </c>
      <c r="AA35" s="152">
        <f t="shared" ref="AA35" si="302">IF(M35&gt;0,AB35/M35,0)</f>
        <v>2.2042592592592595E-3</v>
      </c>
      <c r="AB35" s="55">
        <f t="shared" ref="AB35" si="303">SUM(AB32:AB34)</f>
        <v>101.29453000000001</v>
      </c>
      <c r="AC35" s="54">
        <f t="shared" ref="AC35" si="304">IF(M35&gt;0,AD35/M35,0)</f>
        <v>2.1105181268224749E-3</v>
      </c>
      <c r="AD35" s="55">
        <f t="shared" ref="AD35" si="305">SUM(AD32:AD34)</f>
        <v>96.986750000000001</v>
      </c>
      <c r="AE35" s="54">
        <f t="shared" ref="AE35" si="306">IF(M35&gt;0,(AE32*M32+AE33*M33+AE34*M34)/M35,0)</f>
        <v>2.3341181964573266E-3</v>
      </c>
      <c r="AF35" s="54">
        <f t="shared" ref="AF35" si="307">IF(K35&gt;0,(K32*AF32+K33*AF33+K34*AF34)/K35,0)</f>
        <v>3.1007946534088588E-4</v>
      </c>
      <c r="AG35" s="51">
        <f t="shared" ref="AG35" si="308">SUM(AG32:AG34)</f>
        <v>14.24972</v>
      </c>
      <c r="AH35" s="52">
        <f t="shared" ref="AH35" si="309">IF(K35&gt;0,(K32*AH32+K33*AH33+K34*AH34)/K35,0)</f>
        <v>0.20237197726068706</v>
      </c>
      <c r="AI35" s="57">
        <f t="shared" ref="AI35" si="310">SUM(AI32:AI34)</f>
        <v>90.613790399999999</v>
      </c>
      <c r="AJ35" s="52">
        <f t="shared" ref="AJ35" si="311">IF(AND(AD35&gt;0),((AD32*AJ32+AD33*AJ33+AD34*AJ34)/AD35),0)</f>
        <v>0.8543891681015322</v>
      </c>
      <c r="AK35" s="56">
        <f t="shared" si="6"/>
        <v>0.86844758979465897</v>
      </c>
      <c r="AL35" s="50">
        <f t="shared" ref="AL35" si="312">SUM(AL32:AL34)</f>
        <v>491</v>
      </c>
      <c r="AM35" s="20">
        <f t="shared" ref="AM35" si="313">IF(AL35&gt;0,(AM32*AL32+AM33*AL33+AM34*AL34)/AL35,0)</f>
        <v>8.7511201629327892E-2</v>
      </c>
      <c r="AN35" s="52">
        <f>IF(K35&gt;0,(AN32*K32+AN33*K33+AN34*K34)/K35,0)</f>
        <v>0.20808824931741313</v>
      </c>
      <c r="AO35" s="136">
        <f>IF(L35&gt;0,(AO32*K32+AO33*K33+AO34*K34)/K35,0)</f>
        <v>0.20824105098007253</v>
      </c>
      <c r="AP35" s="57">
        <f t="shared" ref="AP35" si="314">SUM(AP32:AP34)</f>
        <v>93.012347599999998</v>
      </c>
      <c r="AQ35" s="137">
        <f t="shared" si="270"/>
        <v>93.057425999999992</v>
      </c>
      <c r="AR35" s="55"/>
      <c r="AS35" s="55">
        <f t="shared" ref="AS35" si="315">SUM(AS32:AS34)</f>
        <v>502.22</v>
      </c>
      <c r="AT35" s="102"/>
      <c r="AU35" s="103">
        <f>AT34</f>
        <v>531.48000000000025</v>
      </c>
      <c r="AV35" s="50">
        <f t="shared" ref="AV35" si="316">SUM(AV32:AV34)</f>
        <v>0</v>
      </c>
      <c r="AW35" s="58"/>
      <c r="AX35" s="57"/>
      <c r="AY35" s="57"/>
      <c r="AZ35" s="57"/>
      <c r="BA35" s="57"/>
    </row>
    <row r="36" spans="1:53" s="31" customFormat="1" ht="13.5" thickBot="1" x14ac:dyDescent="0.25">
      <c r="A36" s="186">
        <v>9</v>
      </c>
      <c r="B36" s="22">
        <v>1</v>
      </c>
      <c r="C36" s="10" t="s">
        <v>50</v>
      </c>
      <c r="D36" s="11">
        <v>13700</v>
      </c>
      <c r="E36" s="11">
        <v>0</v>
      </c>
      <c r="F36" s="11">
        <v>18786</v>
      </c>
      <c r="G36" s="12">
        <v>1.2</v>
      </c>
      <c r="H36" s="12">
        <v>8.5</v>
      </c>
      <c r="I36" s="11">
        <v>18773</v>
      </c>
      <c r="J36" s="12">
        <v>3.1</v>
      </c>
      <c r="K36" s="11">
        <v>16331</v>
      </c>
      <c r="L36" s="13">
        <v>6.3E-2</v>
      </c>
      <c r="M36" s="23">
        <f>ROUND(K36*(1-L36),0)</f>
        <v>15302</v>
      </c>
      <c r="N36" s="14">
        <v>0.73099999999999998</v>
      </c>
      <c r="O36" s="24">
        <f t="shared" ref="O36:O38" si="317">M36*N36</f>
        <v>11185.762000000001</v>
      </c>
      <c r="P36" s="13">
        <v>0.20699999999999999</v>
      </c>
      <c r="Q36" s="24">
        <f t="shared" ref="Q36:Q38" si="318">M36*P36</f>
        <v>3167.5139999999997</v>
      </c>
      <c r="R36" s="15">
        <v>6.2E-2</v>
      </c>
      <c r="S36" s="143">
        <v>0.1946</v>
      </c>
      <c r="T36" s="24">
        <f t="shared" ref="T36:T38" si="319">M36*R36</f>
        <v>948.72400000000005</v>
      </c>
      <c r="U36" s="25">
        <v>0.221</v>
      </c>
      <c r="V36" s="24">
        <f t="shared" ref="V36:V38" si="320">M36*U36</f>
        <v>3381.7420000000002</v>
      </c>
      <c r="W36" s="15">
        <v>0.52100000000000002</v>
      </c>
      <c r="X36" s="24">
        <f t="shared" ref="X36:X38" si="321">M36*W36</f>
        <v>7972.3420000000006</v>
      </c>
      <c r="Y36" s="15">
        <v>0.42</v>
      </c>
      <c r="Z36" s="24">
        <f t="shared" ref="Z36:Z38" si="322">Y36*M36</f>
        <v>6426.84</v>
      </c>
      <c r="AA36" s="145">
        <v>2.0200000000000001E-3</v>
      </c>
      <c r="AB36" s="18">
        <f t="shared" ref="AB36" si="323">M36*AA36</f>
        <v>30.910040000000002</v>
      </c>
      <c r="AC36" s="16">
        <v>2.0300000000000001E-3</v>
      </c>
      <c r="AD36" s="17">
        <f t="shared" ref="AD36:AD38" si="324">M36*AC36</f>
        <v>31.06306</v>
      </c>
      <c r="AE36" s="26">
        <f>IF(M36&gt;0,(AG36+AP36)/M36,0)</f>
        <v>2.123268755718207E-3</v>
      </c>
      <c r="AF36" s="16">
        <v>2.7999999999999998E-4</v>
      </c>
      <c r="AG36" s="23">
        <f t="shared" ref="AG36:AG38" si="325">AF36*M36</f>
        <v>4.2845599999999999</v>
      </c>
      <c r="AH36" s="114">
        <v>0.21110000000000001</v>
      </c>
      <c r="AI36" s="29">
        <f t="shared" ref="AI36:AI38" si="326">AL36*(1-AM36)*AH36</f>
        <v>28.394005499999999</v>
      </c>
      <c r="AJ36" s="27">
        <f t="shared" ref="AJ36:AJ38" si="327">IF(AND(AH36&gt;0,AF36&gt;0,AC36&gt;0),((AC36-AF36)*AH36)/((AH36-AF36)*AC36),0)</f>
        <v>0.86321392002983421</v>
      </c>
      <c r="AK36" s="59">
        <f t="shared" si="6"/>
        <v>0.86928856704152446</v>
      </c>
      <c r="AL36" s="11">
        <v>147</v>
      </c>
      <c r="AM36" s="13">
        <v>8.5000000000000006E-2</v>
      </c>
      <c r="AN36" s="14">
        <v>0.2097</v>
      </c>
      <c r="AO36" s="130">
        <v>0.21049999999999999</v>
      </c>
      <c r="AP36" s="29">
        <f>AL36*(1-AM36)*AN36</f>
        <v>28.2056985</v>
      </c>
      <c r="AQ36" s="131">
        <f t="shared" ref="AQ36" si="328">AL36*(1-AM36)*AO36</f>
        <v>28.313302499999999</v>
      </c>
      <c r="AR36" s="18">
        <v>1.55</v>
      </c>
      <c r="AS36" s="18"/>
      <c r="AT36" s="98">
        <f>AT34+AL36-AS36</f>
        <v>678.48000000000025</v>
      </c>
      <c r="AU36" s="99"/>
      <c r="AV36" s="11"/>
      <c r="AW36" s="30"/>
      <c r="AX36" s="19"/>
      <c r="AY36" s="19"/>
      <c r="AZ36" s="19"/>
      <c r="BA36" s="19"/>
    </row>
    <row r="37" spans="1:53" s="31" customFormat="1" ht="12.75" x14ac:dyDescent="0.2">
      <c r="A37" s="184"/>
      <c r="B37" s="32">
        <v>2</v>
      </c>
      <c r="C37" s="45" t="s">
        <v>48</v>
      </c>
      <c r="D37" s="33">
        <v>20420</v>
      </c>
      <c r="E37" s="33">
        <v>5</v>
      </c>
      <c r="F37" s="33">
        <v>19577</v>
      </c>
      <c r="G37" s="34">
        <v>1.2</v>
      </c>
      <c r="H37" s="34">
        <v>7.8</v>
      </c>
      <c r="I37" s="33">
        <v>19377</v>
      </c>
      <c r="J37" s="34">
        <v>2</v>
      </c>
      <c r="K37" s="33">
        <v>16534</v>
      </c>
      <c r="L37" s="35">
        <v>8.2000000000000003E-2</v>
      </c>
      <c r="M37" s="36">
        <f>ROUND(K37*(1-L37),0)</f>
        <v>15178</v>
      </c>
      <c r="N37" s="37">
        <v>0.57099999999999995</v>
      </c>
      <c r="O37" s="24">
        <f t="shared" si="317"/>
        <v>8666.637999999999</v>
      </c>
      <c r="P37" s="35">
        <v>0.34300000000000003</v>
      </c>
      <c r="Q37" s="24">
        <f t="shared" si="318"/>
        <v>5206.0540000000001</v>
      </c>
      <c r="R37" s="38">
        <v>8.5999999999999993E-2</v>
      </c>
      <c r="S37" s="134">
        <v>0.20760000000000001</v>
      </c>
      <c r="T37" s="24">
        <f t="shared" si="319"/>
        <v>1305.308</v>
      </c>
      <c r="U37" s="27">
        <v>0.23400000000000001</v>
      </c>
      <c r="V37" s="24">
        <f t="shared" si="320"/>
        <v>3551.652</v>
      </c>
      <c r="W37" s="38">
        <v>0.48899999999999999</v>
      </c>
      <c r="X37" s="24">
        <f t="shared" si="321"/>
        <v>7422.0419999999995</v>
      </c>
      <c r="Y37" s="38">
        <v>0.41</v>
      </c>
      <c r="Z37" s="24">
        <f t="shared" si="322"/>
        <v>6222.98</v>
      </c>
      <c r="AA37" s="146">
        <v>2.2399999999999998E-3</v>
      </c>
      <c r="AB37" s="18">
        <f t="shared" si="234"/>
        <v>33.998719999999999</v>
      </c>
      <c r="AC37" s="39">
        <v>2.2200000000000002E-3</v>
      </c>
      <c r="AD37" s="17">
        <f t="shared" si="324"/>
        <v>33.695160000000001</v>
      </c>
      <c r="AE37" s="26">
        <f>IF(M37&gt;0,(AG37+AP37)/M37,0)</f>
        <v>2.2195287916721568E-3</v>
      </c>
      <c r="AF37" s="39">
        <v>2.9E-4</v>
      </c>
      <c r="AG37" s="36">
        <f t="shared" si="325"/>
        <v>4.4016200000000003</v>
      </c>
      <c r="AH37" s="27">
        <v>0.21360000000000001</v>
      </c>
      <c r="AI37" s="40">
        <f t="shared" si="326"/>
        <v>28.894099199999999</v>
      </c>
      <c r="AJ37" s="27">
        <f t="shared" si="327"/>
        <v>0.87055129762925942</v>
      </c>
      <c r="AK37" s="28">
        <f t="shared" si="6"/>
        <v>0.87050767434061538</v>
      </c>
      <c r="AL37" s="33">
        <v>148</v>
      </c>
      <c r="AM37" s="35">
        <v>8.5999999999999993E-2</v>
      </c>
      <c r="AN37" s="37">
        <v>0.2165</v>
      </c>
      <c r="AO37" s="132">
        <v>0.21529999999999999</v>
      </c>
      <c r="AP37" s="40">
        <f>AL37*(1-AM37)*AN37</f>
        <v>29.286387999999999</v>
      </c>
      <c r="AQ37" s="133">
        <f t="shared" si="239"/>
        <v>29.124061599999997</v>
      </c>
      <c r="AR37" s="41">
        <v>1.55</v>
      </c>
      <c r="AS37" s="41"/>
      <c r="AT37" s="117">
        <f>AT36+AL37-AS37</f>
        <v>826.48000000000025</v>
      </c>
      <c r="AU37" s="101"/>
      <c r="AV37" s="42"/>
      <c r="AW37" s="43"/>
      <c r="AX37" s="44"/>
      <c r="AY37" s="44"/>
      <c r="AZ37" s="44"/>
      <c r="BA37" s="44"/>
    </row>
    <row r="38" spans="1:53" s="31" customFormat="1" ht="12.75" x14ac:dyDescent="0.2">
      <c r="A38" s="184"/>
      <c r="B38" s="32">
        <v>3</v>
      </c>
      <c r="C38" s="10" t="s">
        <v>49</v>
      </c>
      <c r="D38" s="42">
        <v>19200</v>
      </c>
      <c r="E38" s="42">
        <v>4</v>
      </c>
      <c r="F38" s="42">
        <v>20221</v>
      </c>
      <c r="G38" s="36">
        <v>0.8</v>
      </c>
      <c r="H38" s="36">
        <v>6.3</v>
      </c>
      <c r="I38" s="42">
        <v>19782</v>
      </c>
      <c r="J38" s="36">
        <v>1</v>
      </c>
      <c r="K38" s="42">
        <v>16731</v>
      </c>
      <c r="L38" s="38">
        <v>6.7000000000000004E-2</v>
      </c>
      <c r="M38" s="36">
        <f>ROUND(K38*(1-L38),0)</f>
        <v>15610</v>
      </c>
      <c r="N38" s="27">
        <v>0.63700000000000001</v>
      </c>
      <c r="O38" s="24">
        <f t="shared" si="317"/>
        <v>9943.57</v>
      </c>
      <c r="P38" s="38">
        <v>0.246</v>
      </c>
      <c r="Q38" s="24">
        <f t="shared" si="318"/>
        <v>3840.06</v>
      </c>
      <c r="R38" s="38">
        <v>0.11700000000000001</v>
      </c>
      <c r="S38" s="134">
        <v>0.20180000000000001</v>
      </c>
      <c r="T38" s="24">
        <f t="shared" si="319"/>
        <v>1826.3700000000001</v>
      </c>
      <c r="U38" s="27">
        <v>0.23100000000000001</v>
      </c>
      <c r="V38" s="24">
        <f t="shared" si="320"/>
        <v>3605.9100000000003</v>
      </c>
      <c r="W38" s="38">
        <v>0.497</v>
      </c>
      <c r="X38" s="24">
        <f t="shared" si="321"/>
        <v>7758.17</v>
      </c>
      <c r="Y38" s="38">
        <v>0.43</v>
      </c>
      <c r="Z38" s="24">
        <f t="shared" si="322"/>
        <v>6712.3</v>
      </c>
      <c r="AA38" s="147">
        <v>2.3E-3</v>
      </c>
      <c r="AB38" s="148">
        <f t="shared" si="234"/>
        <v>35.902999999999999</v>
      </c>
      <c r="AC38" s="46">
        <v>2.2599999999999999E-3</v>
      </c>
      <c r="AD38" s="17">
        <f t="shared" si="324"/>
        <v>35.278599999999997</v>
      </c>
      <c r="AE38" s="26">
        <f>IF(M38&gt;0,(AG38+AP38)/M38,0)</f>
        <v>2.468792825112108E-3</v>
      </c>
      <c r="AF38" s="46">
        <v>3.1E-4</v>
      </c>
      <c r="AG38" s="36">
        <f t="shared" si="325"/>
        <v>4.8391000000000002</v>
      </c>
      <c r="AH38" s="27">
        <v>0.20530000000000001</v>
      </c>
      <c r="AI38" s="40">
        <f t="shared" si="326"/>
        <v>32.133556000000006</v>
      </c>
      <c r="AJ38" s="27">
        <f t="shared" si="327"/>
        <v>0.86413669218485512</v>
      </c>
      <c r="AK38" s="28">
        <f t="shared" si="6"/>
        <v>0.87569342633005187</v>
      </c>
      <c r="AL38" s="42">
        <v>172</v>
      </c>
      <c r="AM38" s="38">
        <v>0.09</v>
      </c>
      <c r="AN38" s="27">
        <v>0.21529999999999999</v>
      </c>
      <c r="AO38" s="134">
        <v>0.21590000000000001</v>
      </c>
      <c r="AP38" s="40">
        <f>AL38*(1-AM38)*AN38</f>
        <v>33.698756000000003</v>
      </c>
      <c r="AQ38" s="135">
        <f t="shared" si="239"/>
        <v>33.792668000000006</v>
      </c>
      <c r="AR38" s="17">
        <v>1.55</v>
      </c>
      <c r="AS38" s="17"/>
      <c r="AT38" s="117">
        <f>AT37+AL38-AS38</f>
        <v>998.48000000000025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9">SUM(D36:D38)</f>
        <v>53320</v>
      </c>
      <c r="E39" s="50"/>
      <c r="F39" s="50">
        <f t="shared" ref="F39" si="330">SUM(F36:F38)</f>
        <v>58584</v>
      </c>
      <c r="G39" s="51"/>
      <c r="H39" s="51"/>
      <c r="I39" s="50">
        <f t="shared" ref="I39:K39" si="331">SUM(I36:I38)</f>
        <v>57932</v>
      </c>
      <c r="J39" s="51"/>
      <c r="K39" s="50">
        <f t="shared" si="331"/>
        <v>49596</v>
      </c>
      <c r="L39" s="20">
        <f t="shared" ref="L39" si="332">IF(K39&gt;0,(K36*L36+K37*L37+K38*L38)/K39,0)</f>
        <v>7.0683482538914433E-2</v>
      </c>
      <c r="M39" s="51">
        <f t="shared" ref="M39" si="333">M36+M37+M38</f>
        <v>46090</v>
      </c>
      <c r="N39" s="52">
        <f t="shared" ref="N39" si="334">IF(M39&gt;0,O39/M39,0)</f>
        <v>0.64647363853330442</v>
      </c>
      <c r="O39" s="53">
        <f t="shared" ref="O39" si="335">O36+O37+O38</f>
        <v>29795.97</v>
      </c>
      <c r="P39" s="20">
        <f t="shared" ref="P39" si="336">IF(M39&gt;0,Q39/M39,0)</f>
        <v>0.26499518333694944</v>
      </c>
      <c r="Q39" s="53">
        <f t="shared" ref="Q39" si="337">Q36+Q37+Q38</f>
        <v>12213.627999999999</v>
      </c>
      <c r="R39" s="20">
        <f t="shared" ref="R39" si="338">IF(M39&gt;0,T39/M39,0)</f>
        <v>8.8531178129746146E-2</v>
      </c>
      <c r="S39" s="136"/>
      <c r="T39" s="53">
        <f t="shared" ref="T39" si="339">T36+T37+T38</f>
        <v>4080.402</v>
      </c>
      <c r="U39" s="20">
        <f t="shared" ref="U39" si="340">IF(M39&gt;0,V39/M39,0)</f>
        <v>0.22866791060967673</v>
      </c>
      <c r="V39" s="53">
        <f t="shared" ref="V39" si="341">V36+V37+V38</f>
        <v>10539.304</v>
      </c>
      <c r="W39" s="20">
        <f t="shared" ref="W39" si="342">IF(M39&gt;0,X39/M39,0)</f>
        <v>0.50233356476459101</v>
      </c>
      <c r="X39" s="53">
        <f t="shared" ref="X39" si="343">X36+X37+X38</f>
        <v>23152.554</v>
      </c>
      <c r="Y39" s="20">
        <f t="shared" ref="Y39" si="344">IF(M39&gt;0,Z39/M39,0)</f>
        <v>0.42009372965936209</v>
      </c>
      <c r="Z39" s="53">
        <f t="shared" ref="Z39" si="345">Z36+Z37+Z38</f>
        <v>19362.12</v>
      </c>
      <c r="AA39" s="152">
        <f t="shared" ref="AA39" si="346">IF(M39&gt;0,AB39/M39,0)</f>
        <v>2.1872805380776738E-3</v>
      </c>
      <c r="AB39" s="55">
        <f t="shared" ref="AB39" si="347">SUM(AB36:AB38)</f>
        <v>100.81175999999999</v>
      </c>
      <c r="AC39" s="54">
        <f t="shared" ref="AC39" si="348">IF(M39&gt;0,AD39/M39,0)</f>
        <v>2.1704669125623779E-3</v>
      </c>
      <c r="AD39" s="55">
        <f t="shared" ref="AD39" si="349">SUM(AD36:AD38)</f>
        <v>100.03681999999999</v>
      </c>
      <c r="AE39" s="54">
        <f t="shared" ref="AE39" si="350">IF(M39&gt;0,(AE36*M36+AE37*M37+AE38*M38)/M39,0)</f>
        <v>2.2719922434367543E-3</v>
      </c>
      <c r="AF39" s="54">
        <f t="shared" ref="AF39" si="351">IF(K39&gt;0,(K36*AF36+K37*AF37+K38*AF38)/K39,0)</f>
        <v>2.9345410920235502E-4</v>
      </c>
      <c r="AG39" s="51">
        <f t="shared" ref="AG39" si="352">SUM(AG36:AG38)</f>
        <v>13.52528</v>
      </c>
      <c r="AH39" s="52">
        <f t="shared" ref="AH39" si="353">IF(K39&gt;0,(K36*AH36+K37*AH37+K38*AH38)/K39,0)</f>
        <v>0.20997682877651425</v>
      </c>
      <c r="AI39" s="57">
        <f t="shared" ref="AI39" si="354">SUM(AI36:AI38)</f>
        <v>89.421660700000004</v>
      </c>
      <c r="AJ39" s="52">
        <f t="shared" ref="AJ39" si="355">IF(AND(AD39&gt;0),((AD36*AJ36+AD37*AJ37+AD38*AJ38)/AD39),0)</f>
        <v>0.86601077244818558</v>
      </c>
      <c r="AK39" s="56">
        <f t="shared" si="6"/>
        <v>0.87203502916117082</v>
      </c>
      <c r="AL39" s="50">
        <f t="shared" ref="AL39" si="356">SUM(AL36:AL38)</f>
        <v>467</v>
      </c>
      <c r="AM39" s="20">
        <f t="shared" ref="AM39" si="357">IF(AL39&gt;0,(AM36*AL36+AM37*AL37+AM38*AL38)/AL39,0)</f>
        <v>8.7158458244111336E-2</v>
      </c>
      <c r="AN39" s="52">
        <f>IF(K39&gt;0,(AN36*K36+AN37*K37+AN38*K38)/K39,0)</f>
        <v>0.21385607710299215</v>
      </c>
      <c r="AO39" s="136">
        <f>IF(L39&gt;0,(AO36*K36+AO37*K37+AO38*K38)/K39,0)</f>
        <v>0.2139218606339221</v>
      </c>
      <c r="AP39" s="57">
        <f t="shared" ref="AP39" si="358">SUM(AP36:AP38)</f>
        <v>91.190842500000002</v>
      </c>
      <c r="AQ39" s="137">
        <f t="shared" si="270"/>
        <v>91.230032100000003</v>
      </c>
      <c r="AR39" s="55"/>
      <c r="AS39" s="55">
        <f t="shared" ref="AS39" si="359">SUM(AS36:AS38)</f>
        <v>0</v>
      </c>
      <c r="AT39" s="102"/>
      <c r="AU39" s="103">
        <f>AT38</f>
        <v>998.48000000000025</v>
      </c>
      <c r="AV39" s="50">
        <f t="shared" ref="AV39" si="360">SUM(AV36:AV38)</f>
        <v>0</v>
      </c>
      <c r="AW39" s="58"/>
      <c r="AX39" s="57"/>
      <c r="AY39" s="57"/>
      <c r="AZ39" s="57"/>
      <c r="BA39" s="57"/>
    </row>
    <row r="40" spans="1:53" s="31" customFormat="1" ht="13.5" thickBot="1" x14ac:dyDescent="0.25">
      <c r="A40" s="186">
        <v>10</v>
      </c>
      <c r="B40" s="22">
        <v>1</v>
      </c>
      <c r="C40" s="10" t="s">
        <v>50</v>
      </c>
      <c r="D40" s="11">
        <v>12517</v>
      </c>
      <c r="E40" s="11">
        <v>0</v>
      </c>
      <c r="F40" s="11">
        <v>13069</v>
      </c>
      <c r="G40" s="12">
        <v>1.1000000000000001</v>
      </c>
      <c r="H40" s="12">
        <v>6.8</v>
      </c>
      <c r="I40" s="11">
        <v>13099</v>
      </c>
      <c r="J40" s="12">
        <v>2.7</v>
      </c>
      <c r="K40" s="11">
        <v>16647</v>
      </c>
      <c r="L40" s="13">
        <v>6.3E-2</v>
      </c>
      <c r="M40" s="23">
        <f>ROUND(K40*(1-L40),0)</f>
        <v>15598</v>
      </c>
      <c r="N40" s="14">
        <v>0.67</v>
      </c>
      <c r="O40" s="24">
        <f t="shared" ref="O40:O42" si="361">M40*N40</f>
        <v>10450.66</v>
      </c>
      <c r="P40" s="13">
        <v>0.24</v>
      </c>
      <c r="Q40" s="24">
        <f t="shared" ref="Q40:Q42" si="362">M40*P40</f>
        <v>3743.52</v>
      </c>
      <c r="R40" s="15">
        <v>0.09</v>
      </c>
      <c r="S40" s="143">
        <v>0.20569999999999999</v>
      </c>
      <c r="T40" s="24">
        <f t="shared" ref="T40:T42" si="363">M40*R40</f>
        <v>1403.82</v>
      </c>
      <c r="U40" s="25">
        <v>0.23799999999999999</v>
      </c>
      <c r="V40" s="24">
        <f t="shared" ref="V40:V42" si="364">M40*U40</f>
        <v>3712.3239999999996</v>
      </c>
      <c r="W40" s="15">
        <v>0.48799999999999999</v>
      </c>
      <c r="X40" s="24">
        <f t="shared" ref="X40:X42" si="365">M40*W40</f>
        <v>7611.8239999999996</v>
      </c>
      <c r="Y40" s="15">
        <v>0.42</v>
      </c>
      <c r="Z40" s="24">
        <f t="shared" ref="Z40:Z42" si="366">Y40*M40</f>
        <v>6551.16</v>
      </c>
      <c r="AA40" s="145">
        <v>2.3500000000000001E-3</v>
      </c>
      <c r="AB40" s="18">
        <f t="shared" ref="AB40" si="367">M40*AA40</f>
        <v>36.655300000000004</v>
      </c>
      <c r="AC40" s="16">
        <v>2.3700000000000001E-3</v>
      </c>
      <c r="AD40" s="17">
        <f t="shared" ref="AD40:AD42" si="368">M40*AC40</f>
        <v>36.967260000000003</v>
      </c>
      <c r="AE40" s="26">
        <f>IF(M40&gt;0,(AG40+AP40)/M40,0)</f>
        <v>2.3732482369534557E-3</v>
      </c>
      <c r="AF40" s="16">
        <v>3.2000000000000003E-4</v>
      </c>
      <c r="AG40" s="23">
        <f t="shared" ref="AG40:AG42" si="369">AF40*M40</f>
        <v>4.9913600000000002</v>
      </c>
      <c r="AH40" s="114">
        <v>0.21110000000000001</v>
      </c>
      <c r="AI40" s="29">
        <f t="shared" ref="AI40:AI42" si="370">AL40*(1-AM40)*AH40</f>
        <v>31.905654000000006</v>
      </c>
      <c r="AJ40" s="27">
        <f t="shared" ref="AJ40:AJ42" si="371">IF(AND(AH40&gt;0,AF40&gt;0,AC40&gt;0),((AC40-AF40)*AH40)/((AH40-AF40)*AC40),0)</f>
        <v>0.86629208849749562</v>
      </c>
      <c r="AK40" s="59">
        <f t="shared" si="6"/>
        <v>0.86647220453107809</v>
      </c>
      <c r="AL40" s="11">
        <v>165</v>
      </c>
      <c r="AM40" s="13">
        <v>8.4000000000000005E-2</v>
      </c>
      <c r="AN40" s="14">
        <v>0.21190000000000001</v>
      </c>
      <c r="AO40" s="130">
        <v>0.21410000000000001</v>
      </c>
      <c r="AP40" s="29">
        <f>AL40*(1-AM40)*AN40</f>
        <v>32.026566000000003</v>
      </c>
      <c r="AQ40" s="131">
        <f t="shared" ref="AQ40" si="372">AL40*(1-AM40)*AO40</f>
        <v>32.359074000000007</v>
      </c>
      <c r="AR40" s="18">
        <v>1.55</v>
      </c>
      <c r="AS40" s="18"/>
      <c r="AT40" s="98">
        <f>AT38+AL40-AS40</f>
        <v>1163.4800000000002</v>
      </c>
      <c r="AU40" s="99"/>
      <c r="AV40" s="11"/>
      <c r="AW40" s="30"/>
      <c r="AX40" s="19"/>
      <c r="AY40" s="19"/>
      <c r="AZ40" s="19"/>
      <c r="BA40" s="19"/>
    </row>
    <row r="41" spans="1:53" s="31" customFormat="1" ht="12.75" x14ac:dyDescent="0.2">
      <c r="A41" s="184"/>
      <c r="B41" s="32">
        <v>2</v>
      </c>
      <c r="C41" s="10" t="s">
        <v>48</v>
      </c>
      <c r="D41" s="33">
        <v>19503</v>
      </c>
      <c r="E41" s="33">
        <v>3</v>
      </c>
      <c r="F41" s="33">
        <v>18414</v>
      </c>
      <c r="G41" s="34">
        <v>0.5</v>
      </c>
      <c r="H41" s="34">
        <v>5.8</v>
      </c>
      <c r="I41" s="33">
        <v>17649</v>
      </c>
      <c r="J41" s="34">
        <v>2</v>
      </c>
      <c r="K41" s="33">
        <v>16361</v>
      </c>
      <c r="L41" s="35">
        <v>6.2E-2</v>
      </c>
      <c r="M41" s="36">
        <f>ROUND(K41*(1-L41),0)</f>
        <v>15347</v>
      </c>
      <c r="N41" s="37">
        <v>0.53200000000000003</v>
      </c>
      <c r="O41" s="24">
        <f t="shared" si="361"/>
        <v>8164.6040000000003</v>
      </c>
      <c r="P41" s="35">
        <v>0.308</v>
      </c>
      <c r="Q41" s="24">
        <f t="shared" si="362"/>
        <v>4726.8760000000002</v>
      </c>
      <c r="R41" s="38">
        <v>0.16</v>
      </c>
      <c r="S41" s="134">
        <v>0.216</v>
      </c>
      <c r="T41" s="24">
        <f t="shared" si="363"/>
        <v>2455.52</v>
      </c>
      <c r="U41" s="27">
        <v>0.21</v>
      </c>
      <c r="V41" s="24">
        <f t="shared" si="364"/>
        <v>3222.87</v>
      </c>
      <c r="W41" s="38">
        <v>0.54300000000000004</v>
      </c>
      <c r="X41" s="24">
        <f t="shared" si="365"/>
        <v>8333.4210000000003</v>
      </c>
      <c r="Y41" s="38">
        <v>0.42</v>
      </c>
      <c r="Z41" s="24">
        <f t="shared" si="366"/>
        <v>6445.74</v>
      </c>
      <c r="AA41" s="146"/>
      <c r="AB41" s="18">
        <f t="shared" si="234"/>
        <v>0</v>
      </c>
      <c r="AC41" s="39">
        <v>2.4299999999999999E-3</v>
      </c>
      <c r="AD41" s="17">
        <f t="shared" si="368"/>
        <v>37.293209999999995</v>
      </c>
      <c r="AE41" s="26">
        <f>IF(M41&gt;0,(AG41+AP41)/M41,0)</f>
        <v>2.5358901153319869E-3</v>
      </c>
      <c r="AF41" s="39">
        <v>3.2000000000000003E-4</v>
      </c>
      <c r="AG41" s="36">
        <f t="shared" si="369"/>
        <v>4.9110400000000007</v>
      </c>
      <c r="AH41" s="27">
        <v>0.21360000000000001</v>
      </c>
      <c r="AI41" s="40">
        <f t="shared" si="370"/>
        <v>32.691052800000001</v>
      </c>
      <c r="AJ41" s="27">
        <f t="shared" si="371"/>
        <v>0.86961555203615704</v>
      </c>
      <c r="AK41" s="28">
        <f t="shared" si="6"/>
        <v>0.87507179637578247</v>
      </c>
      <c r="AL41" s="33">
        <v>168</v>
      </c>
      <c r="AM41" s="35">
        <v>8.8999999999999996E-2</v>
      </c>
      <c r="AN41" s="37">
        <v>0.22220000000000001</v>
      </c>
      <c r="AO41" s="132"/>
      <c r="AP41" s="40">
        <f>AL41*(1-AM41)*AN41</f>
        <v>34.007265600000004</v>
      </c>
      <c r="AQ41" s="133">
        <f t="shared" si="239"/>
        <v>0</v>
      </c>
      <c r="AR41" s="41">
        <v>1.55</v>
      </c>
      <c r="AS41" s="41"/>
      <c r="AT41" s="117">
        <f>AT40+AL41-AS41</f>
        <v>1331.4800000000002</v>
      </c>
      <c r="AU41" s="101"/>
      <c r="AV41" s="42"/>
      <c r="AW41" s="43"/>
      <c r="AX41" s="44"/>
      <c r="AY41" s="44"/>
      <c r="AZ41" s="44"/>
      <c r="BA41" s="44"/>
    </row>
    <row r="42" spans="1:53" s="31" customFormat="1" ht="12.75" x14ac:dyDescent="0.2">
      <c r="A42" s="184"/>
      <c r="B42" s="32">
        <v>3</v>
      </c>
      <c r="C42" s="10" t="s">
        <v>51</v>
      </c>
      <c r="D42" s="42">
        <v>17950</v>
      </c>
      <c r="E42" s="42">
        <v>1</v>
      </c>
      <c r="F42" s="42">
        <v>15724</v>
      </c>
      <c r="G42" s="36">
        <v>0.8</v>
      </c>
      <c r="H42" s="36">
        <v>5.9</v>
      </c>
      <c r="I42" s="42">
        <v>15767</v>
      </c>
      <c r="J42" s="36">
        <v>1.7</v>
      </c>
      <c r="K42" s="42">
        <v>16023</v>
      </c>
      <c r="L42" s="38">
        <v>6.3E-2</v>
      </c>
      <c r="M42" s="36">
        <f>ROUND(K42*(1-L42),0)</f>
        <v>15014</v>
      </c>
      <c r="N42" s="27">
        <v>0.54600000000000004</v>
      </c>
      <c r="O42" s="24">
        <f t="shared" si="361"/>
        <v>8197.6440000000002</v>
      </c>
      <c r="P42" s="38">
        <v>0.35799999999999998</v>
      </c>
      <c r="Q42" s="24">
        <f t="shared" si="362"/>
        <v>5375.0119999999997</v>
      </c>
      <c r="R42" s="38">
        <v>9.6000000000000002E-2</v>
      </c>
      <c r="S42" s="134">
        <v>0.2039</v>
      </c>
      <c r="T42" s="24">
        <f t="shared" si="363"/>
        <v>1441.3440000000001</v>
      </c>
      <c r="U42" s="27"/>
      <c r="V42" s="24">
        <f t="shared" si="364"/>
        <v>0</v>
      </c>
      <c r="W42" s="38"/>
      <c r="X42" s="24">
        <f t="shared" si="365"/>
        <v>0</v>
      </c>
      <c r="Y42" s="38">
        <v>0.43</v>
      </c>
      <c r="Z42" s="24">
        <f t="shared" si="366"/>
        <v>6456.0199999999995</v>
      </c>
      <c r="AA42" s="147"/>
      <c r="AB42" s="148">
        <f t="shared" si="234"/>
        <v>0</v>
      </c>
      <c r="AC42" s="46">
        <v>2.4199999999999998E-3</v>
      </c>
      <c r="AD42" s="17">
        <f t="shared" si="368"/>
        <v>36.333880000000001</v>
      </c>
      <c r="AE42" s="26">
        <f>IF(M42&gt;0,(AG42+AP42)/M42,0)</f>
        <v>3.1E-4</v>
      </c>
      <c r="AF42" s="46">
        <v>3.1E-4</v>
      </c>
      <c r="AG42" s="36">
        <f t="shared" si="369"/>
        <v>4.6543400000000004</v>
      </c>
      <c r="AH42" s="27">
        <v>0.2072</v>
      </c>
      <c r="AI42" s="40">
        <f t="shared" si="370"/>
        <v>30.956508799999998</v>
      </c>
      <c r="AJ42" s="27">
        <f t="shared" si="371"/>
        <v>0.87320726588848874</v>
      </c>
      <c r="AK42" s="28">
        <f t="shared" si="6"/>
        <v>0</v>
      </c>
      <c r="AL42" s="42">
        <v>164</v>
      </c>
      <c r="AM42" s="38">
        <v>8.8999999999999996E-2</v>
      </c>
      <c r="AN42" s="27"/>
      <c r="AO42" s="134"/>
      <c r="AP42" s="40">
        <f>AL42*(1-AM42)*AN42</f>
        <v>0</v>
      </c>
      <c r="AQ42" s="135">
        <f t="shared" si="239"/>
        <v>0</v>
      </c>
      <c r="AR42" s="17">
        <v>1.55</v>
      </c>
      <c r="AS42" s="17"/>
      <c r="AT42" s="117">
        <f>AT41+AL42-AS42</f>
        <v>1495.4800000000002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3">SUM(D40:D42)</f>
        <v>49970</v>
      </c>
      <c r="E43" s="50"/>
      <c r="F43" s="50">
        <f t="shared" ref="F43" si="374">SUM(F40:F42)</f>
        <v>47207</v>
      </c>
      <c r="G43" s="51"/>
      <c r="H43" s="51"/>
      <c r="I43" s="50">
        <f t="shared" ref="I43:K43" si="375">SUM(I40:I42)</f>
        <v>46515</v>
      </c>
      <c r="J43" s="51"/>
      <c r="K43" s="50">
        <f t="shared" si="375"/>
        <v>49031</v>
      </c>
      <c r="L43" s="20">
        <f t="shared" ref="L43" si="376">IF(K43&gt;0,(K40*L40+K41*L41+K42*L42)/K43,0)</f>
        <v>6.2666313148824218E-2</v>
      </c>
      <c r="M43" s="51">
        <f t="shared" ref="M43" si="377">M40+M41+M42</f>
        <v>45959</v>
      </c>
      <c r="N43" s="52">
        <f t="shared" ref="N43" si="378">IF(M43&gt;0,O43/M43,0)</f>
        <v>0.5834092995931156</v>
      </c>
      <c r="O43" s="53">
        <f t="shared" ref="O43" si="379">O40+O41+O42</f>
        <v>26812.907999999999</v>
      </c>
      <c r="P43" s="20">
        <f t="shared" ref="P43" si="380">IF(M43&gt;0,Q43/M43,0)</f>
        <v>0.30125564089732149</v>
      </c>
      <c r="Q43" s="53">
        <f t="shared" ref="Q43" si="381">Q40+Q41+Q42</f>
        <v>13845.407999999999</v>
      </c>
      <c r="R43" s="20">
        <f t="shared" ref="R43" si="382">IF(M43&gt;0,T43/M43,0)</f>
        <v>0.11533505950956288</v>
      </c>
      <c r="S43" s="136"/>
      <c r="T43" s="53">
        <f t="shared" ref="T43" si="383">T40+T41+T42</f>
        <v>5300.6840000000002</v>
      </c>
      <c r="U43" s="20">
        <f t="shared" ref="U43" si="384">IF(M43&gt;0,V43/M43,0)</f>
        <v>0.15089958441219348</v>
      </c>
      <c r="V43" s="53">
        <f t="shared" ref="V43" si="385">V40+V41+V42</f>
        <v>6935.1939999999995</v>
      </c>
      <c r="W43" s="20">
        <f t="shared" ref="W43" si="386">IF(M43&gt;0,X43/M43,0)</f>
        <v>0.34694499445157639</v>
      </c>
      <c r="X43" s="53">
        <f t="shared" ref="X43" si="387">X40+X41+X42</f>
        <v>15945.244999999999</v>
      </c>
      <c r="Y43" s="20">
        <f t="shared" ref="Y43" si="388">IF(M43&gt;0,Z43/M43,0)</f>
        <v>0.423266824778607</v>
      </c>
      <c r="Z43" s="53">
        <f t="shared" ref="Z43" si="389">Z40+Z41+Z42</f>
        <v>19452.919999999998</v>
      </c>
      <c r="AA43" s="152">
        <f t="shared" ref="AA43" si="390">IF(M43&gt;0,AB43/M43,0)</f>
        <v>7.9756522117539557E-4</v>
      </c>
      <c r="AB43" s="55">
        <f t="shared" ref="AB43" si="391">SUM(AB40:AB42)</f>
        <v>36.655300000000004</v>
      </c>
      <c r="AC43" s="54">
        <f t="shared" ref="AC43" si="392">IF(M43&gt;0,AD43/M43,0)</f>
        <v>2.4063698078722337E-3</v>
      </c>
      <c r="AD43" s="55">
        <f t="shared" ref="AD43" si="393">SUM(AD40:AD42)</f>
        <v>110.59434999999999</v>
      </c>
      <c r="AE43" s="54">
        <f t="shared" ref="AE43" si="394">IF(M43&gt;0,(AE40*M40+AE41*M41+AE42*M42)/M43,0)</f>
        <v>1.7535318784133687E-3</v>
      </c>
      <c r="AF43" s="54">
        <f t="shared" ref="AF43" si="395">IF(K43&gt;0,(K40*AF40+K41*AF41+K42*AF42)/K43,0)</f>
        <v>3.1673206746752057E-4</v>
      </c>
      <c r="AG43" s="51">
        <f t="shared" ref="AG43" si="396">SUM(AG40:AG42)</f>
        <v>14.556740000000001</v>
      </c>
      <c r="AH43" s="52">
        <f t="shared" ref="AH43" si="397">IF(K43&gt;0,(K40*AH40+K41*AH41+K42*AH42)/K43,0)</f>
        <v>0.21065972344027251</v>
      </c>
      <c r="AI43" s="57">
        <f t="shared" ref="AI43" si="398">SUM(AI40:AI42)</f>
        <v>95.553215600000001</v>
      </c>
      <c r="AJ43" s="52">
        <f t="shared" ref="AJ43" si="399">IF(AND(AD43&gt;0),((AD40*AJ40+AD41*AJ41+AD42*AJ42)/AD43),0)</f>
        <v>0.86968464742277252</v>
      </c>
      <c r="AK43" s="56">
        <f t="shared" si="6"/>
        <v>0.82115510875134401</v>
      </c>
      <c r="AL43" s="50">
        <f t="shared" ref="AL43" si="400">SUM(AL40:AL42)</f>
        <v>497</v>
      </c>
      <c r="AM43" s="20">
        <f t="shared" ref="AM43" si="401">IF(AL43&gt;0,(AM40*AL40+AM41*AL41+AM42*AL42)/AL43,0)</f>
        <v>8.7340040241448688E-2</v>
      </c>
      <c r="AN43" s="52">
        <f>IF(K43&gt;0,(AN40*K40+AN41*K41+AN42*K42)/K43,0)</f>
        <v>0.14608948420387102</v>
      </c>
      <c r="AO43" s="136">
        <f>IF(L43&gt;0,(AO40*K40+AO41*K41+AO42*K42)/K43,0)</f>
        <v>7.2691209642879007E-2</v>
      </c>
      <c r="AP43" s="57">
        <f t="shared" ref="AP43" si="402">SUM(AP40:AP42)</f>
        <v>66.033831600000013</v>
      </c>
      <c r="AQ43" s="137">
        <f t="shared" si="270"/>
        <v>32.359074000000007</v>
      </c>
      <c r="AR43" s="55"/>
      <c r="AS43" s="55">
        <f t="shared" ref="AS43" si="403">SUM(AS40:AS42)</f>
        <v>0</v>
      </c>
      <c r="AT43" s="102"/>
      <c r="AU43" s="103">
        <f>AT42</f>
        <v>1495.4800000000002</v>
      </c>
      <c r="AV43" s="50">
        <f t="shared" ref="AV43" si="404">SUM(AV40:AV42)</f>
        <v>0</v>
      </c>
      <c r="AW43" s="58"/>
      <c r="AX43" s="57"/>
      <c r="AY43" s="57"/>
      <c r="AZ43" s="57"/>
      <c r="BA43" s="57"/>
    </row>
    <row r="44" spans="1:53" s="31" customFormat="1" ht="13.5" thickBot="1" x14ac:dyDescent="0.25">
      <c r="A44" s="186">
        <v>11</v>
      </c>
      <c r="B44" s="22">
        <v>1</v>
      </c>
      <c r="C44" s="10" t="s">
        <v>52</v>
      </c>
      <c r="D44" s="11">
        <v>3600</v>
      </c>
      <c r="E44" s="11">
        <v>0</v>
      </c>
      <c r="F44" s="11">
        <v>8878</v>
      </c>
      <c r="G44" s="12">
        <v>0.6</v>
      </c>
      <c r="H44" s="12">
        <v>6.9</v>
      </c>
      <c r="I44" s="11">
        <v>9730</v>
      </c>
      <c r="J44" s="12">
        <v>4.2</v>
      </c>
      <c r="K44" s="11">
        <v>16156</v>
      </c>
      <c r="L44" s="13">
        <v>6.6000000000000003E-2</v>
      </c>
      <c r="M44" s="23">
        <f>ROUND(K44*(1-L44),0)</f>
        <v>15090</v>
      </c>
      <c r="N44" s="14">
        <v>0.58499999999999996</v>
      </c>
      <c r="O44" s="24">
        <f t="shared" ref="O44:O46" si="405">M44*N44</f>
        <v>8827.65</v>
      </c>
      <c r="P44" s="13">
        <v>0.27500000000000002</v>
      </c>
      <c r="Q44" s="24">
        <f t="shared" ref="Q44:Q46" si="406">M44*P44</f>
        <v>4149.75</v>
      </c>
      <c r="R44" s="15">
        <v>0.14000000000000001</v>
      </c>
      <c r="S44" s="143">
        <v>0.2011</v>
      </c>
      <c r="T44" s="24">
        <f t="shared" ref="T44:T46" si="407">M44*R44</f>
        <v>2112.6000000000004</v>
      </c>
      <c r="U44" s="25">
        <v>0.23100000000000001</v>
      </c>
      <c r="V44" s="24">
        <f t="shared" ref="V44:V46" si="408">M44*U44</f>
        <v>3485.79</v>
      </c>
      <c r="W44" s="15">
        <v>0.503</v>
      </c>
      <c r="X44" s="24">
        <f t="shared" ref="X44:X46" si="409">M44*W44</f>
        <v>7590.27</v>
      </c>
      <c r="Y44" s="15">
        <v>0.44</v>
      </c>
      <c r="Z44" s="24">
        <f t="shared" ref="Z44:Z46" si="410">Y44*M44</f>
        <v>6639.6</v>
      </c>
      <c r="AA44" s="145">
        <v>2.4599999999999999E-3</v>
      </c>
      <c r="AB44" s="18">
        <f t="shared" ref="AB44:AB46" si="411">M44*AA44</f>
        <v>37.121400000000001</v>
      </c>
      <c r="AC44" s="16">
        <v>2.3999999999999998E-3</v>
      </c>
      <c r="AD44" s="17">
        <f t="shared" ref="AD44:AD46" si="412">M44*AC44</f>
        <v>36.215999999999994</v>
      </c>
      <c r="AE44" s="26">
        <f>IF(M44&gt;0,(AG44+AP44)/M44,0)</f>
        <v>2.5725410205434066E-3</v>
      </c>
      <c r="AF44" s="16">
        <v>3.1E-4</v>
      </c>
      <c r="AG44" s="23">
        <f t="shared" ref="AG44:AG46" si="413">AF44*M44</f>
        <v>4.6779000000000002</v>
      </c>
      <c r="AH44" s="114">
        <v>0.20880000000000001</v>
      </c>
      <c r="AI44" s="29">
        <f t="shared" ref="AI44:AI46" si="414">AL44*(1-AM44)*AH44</f>
        <v>34.011432000000006</v>
      </c>
      <c r="AJ44" s="27">
        <f t="shared" ref="AJ44:AJ46" si="415">IF(AND(AH44&gt;0,AF44&gt;0,AC44&gt;0),((AC44-AF44)*AH44)/((AH44-AF44)*AC44),0)</f>
        <v>0.87212815962396284</v>
      </c>
      <c r="AK44" s="59">
        <f t="shared" si="6"/>
        <v>0.88079928539383623</v>
      </c>
      <c r="AL44" s="11">
        <v>179</v>
      </c>
      <c r="AM44" s="13">
        <v>0.09</v>
      </c>
      <c r="AN44" s="14">
        <v>0.20960000000000001</v>
      </c>
      <c r="AO44" s="130">
        <v>0.2072</v>
      </c>
      <c r="AP44" s="29">
        <f>AL44*(1-AM44)*AN44</f>
        <v>34.141744000000003</v>
      </c>
      <c r="AQ44" s="131">
        <f t="shared" ref="AQ44:AQ46" si="416">AL44*(1-AM44)*AO44</f>
        <v>33.750807999999999</v>
      </c>
      <c r="AR44" s="18">
        <v>1.6</v>
      </c>
      <c r="AS44" s="18">
        <v>1018.58</v>
      </c>
      <c r="AT44" s="98">
        <f>AT42+AL44-AS44-AU44</f>
        <v>642.9000000000002</v>
      </c>
      <c r="AU44" s="99">
        <v>13</v>
      </c>
      <c r="AV44" s="11"/>
      <c r="AW44" s="30"/>
      <c r="AX44" s="19"/>
      <c r="AY44" s="19"/>
      <c r="AZ44" s="19"/>
      <c r="BA44" s="19"/>
    </row>
    <row r="45" spans="1:53" s="31" customFormat="1" ht="12.75" x14ac:dyDescent="0.2">
      <c r="A45" s="184"/>
      <c r="B45" s="32">
        <v>2</v>
      </c>
      <c r="C45" s="10" t="s">
        <v>48</v>
      </c>
      <c r="D45" s="33">
        <v>21700</v>
      </c>
      <c r="E45" s="33">
        <v>3</v>
      </c>
      <c r="F45" s="33">
        <v>17660</v>
      </c>
      <c r="G45" s="34">
        <v>0.9</v>
      </c>
      <c r="H45" s="34">
        <v>10</v>
      </c>
      <c r="I45" s="33">
        <v>17150</v>
      </c>
      <c r="J45" s="34">
        <v>3</v>
      </c>
      <c r="K45" s="33">
        <v>15801</v>
      </c>
      <c r="L45" s="35">
        <v>7.0000000000000007E-2</v>
      </c>
      <c r="M45" s="36">
        <f>ROUND(K45*(1-L45),0)</f>
        <v>14695</v>
      </c>
      <c r="N45" s="37">
        <v>0.55400000000000005</v>
      </c>
      <c r="O45" s="24">
        <f t="shared" si="405"/>
        <v>8141.0300000000007</v>
      </c>
      <c r="P45" s="35">
        <v>0.26100000000000001</v>
      </c>
      <c r="Q45" s="24">
        <f t="shared" si="406"/>
        <v>3835.395</v>
      </c>
      <c r="R45" s="38">
        <v>0.185</v>
      </c>
      <c r="S45" s="134">
        <v>0.19839999999999999</v>
      </c>
      <c r="T45" s="24">
        <f t="shared" si="407"/>
        <v>2718.5749999999998</v>
      </c>
      <c r="U45" s="27">
        <v>0.23499999999999999</v>
      </c>
      <c r="V45" s="24">
        <f t="shared" si="408"/>
        <v>3453.3249999999998</v>
      </c>
      <c r="W45" s="38">
        <v>0.499</v>
      </c>
      <c r="X45" s="24">
        <f t="shared" si="409"/>
        <v>7332.8050000000003</v>
      </c>
      <c r="Y45" s="38">
        <v>0.44</v>
      </c>
      <c r="Z45" s="24">
        <f t="shared" si="410"/>
        <v>6465.8</v>
      </c>
      <c r="AA45" s="146">
        <v>2.48E-3</v>
      </c>
      <c r="AB45" s="18">
        <f t="shared" si="411"/>
        <v>36.443600000000004</v>
      </c>
      <c r="AC45" s="39">
        <v>2.4399999999999999E-3</v>
      </c>
      <c r="AD45" s="17">
        <f t="shared" si="412"/>
        <v>35.855799999999995</v>
      </c>
      <c r="AE45" s="26">
        <f>IF(M45&gt;0,(AG45+AP45)/M45,0)</f>
        <v>2.3899900918679822E-3</v>
      </c>
      <c r="AF45" s="39">
        <v>3.1E-4</v>
      </c>
      <c r="AG45" s="36">
        <f t="shared" si="413"/>
        <v>4.5554500000000004</v>
      </c>
      <c r="AH45" s="27">
        <v>0.21410000000000001</v>
      </c>
      <c r="AI45" s="40">
        <f t="shared" si="414"/>
        <v>30.594033600000007</v>
      </c>
      <c r="AJ45" s="27">
        <f t="shared" si="415"/>
        <v>0.87421661673512929</v>
      </c>
      <c r="AK45" s="28">
        <f t="shared" si="6"/>
        <v>0.87155547317939197</v>
      </c>
      <c r="AL45" s="33">
        <v>156</v>
      </c>
      <c r="AM45" s="35">
        <v>8.4000000000000005E-2</v>
      </c>
      <c r="AN45" s="37">
        <v>0.21390000000000001</v>
      </c>
      <c r="AO45" s="132">
        <v>0.21779999999999999</v>
      </c>
      <c r="AP45" s="40">
        <f>AL45*(1-AM45)*AN45</f>
        <v>30.565454400000004</v>
      </c>
      <c r="AQ45" s="133">
        <f t="shared" si="416"/>
        <v>31.122748800000004</v>
      </c>
      <c r="AR45" s="41">
        <v>1.6</v>
      </c>
      <c r="AS45" s="41"/>
      <c r="AT45" s="117">
        <f>AT44+AL45-AS45</f>
        <v>798.9000000000002</v>
      </c>
      <c r="AU45" s="101"/>
      <c r="AV45" s="42"/>
      <c r="AW45" s="43"/>
      <c r="AX45" s="44"/>
      <c r="AY45" s="44"/>
      <c r="AZ45" s="44"/>
      <c r="BA45" s="44"/>
    </row>
    <row r="46" spans="1:53" s="31" customFormat="1" ht="12.75" x14ac:dyDescent="0.2">
      <c r="A46" s="184"/>
      <c r="B46" s="32">
        <v>3</v>
      </c>
      <c r="C46" s="10" t="s">
        <v>51</v>
      </c>
      <c r="D46" s="42">
        <v>17670</v>
      </c>
      <c r="E46" s="42">
        <v>1</v>
      </c>
      <c r="F46" s="42">
        <v>19268</v>
      </c>
      <c r="G46" s="36">
        <v>0.6</v>
      </c>
      <c r="H46" s="36">
        <v>9</v>
      </c>
      <c r="I46" s="42">
        <v>19282</v>
      </c>
      <c r="J46" s="36">
        <v>1.6</v>
      </c>
      <c r="K46" s="42">
        <v>16569</v>
      </c>
      <c r="L46" s="38">
        <v>6.9000000000000006E-2</v>
      </c>
      <c r="M46" s="36">
        <f>ROUND(K46*(1-L46),0)</f>
        <v>15426</v>
      </c>
      <c r="N46" s="27">
        <v>0.51300000000000001</v>
      </c>
      <c r="O46" s="24">
        <f t="shared" si="405"/>
        <v>7913.5380000000005</v>
      </c>
      <c r="P46" s="38">
        <v>0.41099999999999998</v>
      </c>
      <c r="Q46" s="24">
        <f t="shared" si="406"/>
        <v>6340.0859999999993</v>
      </c>
      <c r="R46" s="38">
        <v>7.5999999999999998E-2</v>
      </c>
      <c r="S46" s="134">
        <v>0.21260000000000001</v>
      </c>
      <c r="T46" s="24">
        <f t="shared" si="407"/>
        <v>1172.376</v>
      </c>
      <c r="U46" s="27">
        <v>0.253</v>
      </c>
      <c r="V46" s="24">
        <f t="shared" si="408"/>
        <v>3902.7780000000002</v>
      </c>
      <c r="W46" s="38">
        <v>0.48399999999999999</v>
      </c>
      <c r="X46" s="24">
        <f t="shared" si="409"/>
        <v>7466.1840000000002</v>
      </c>
      <c r="Y46" s="38">
        <v>0.44</v>
      </c>
      <c r="Z46" s="24">
        <f t="shared" si="410"/>
        <v>6787.44</v>
      </c>
      <c r="AA46" s="147">
        <v>2.6099999999999999E-3</v>
      </c>
      <c r="AB46" s="148">
        <f t="shared" si="411"/>
        <v>40.261859999999999</v>
      </c>
      <c r="AC46" s="46">
        <v>2.7899999999999999E-3</v>
      </c>
      <c r="AD46" s="17">
        <f t="shared" si="412"/>
        <v>43.038539999999998</v>
      </c>
      <c r="AE46" s="26">
        <f>IF(M46&gt;0,(AG46+AP46)/M46,0)</f>
        <v>2.7313980941267991E-3</v>
      </c>
      <c r="AF46" s="46">
        <v>3.2000000000000003E-4</v>
      </c>
      <c r="AG46" s="36">
        <f t="shared" si="413"/>
        <v>4.9363200000000003</v>
      </c>
      <c r="AH46" s="27">
        <v>0.21859999999999999</v>
      </c>
      <c r="AI46" s="40">
        <f t="shared" si="414"/>
        <v>37.403553000000002</v>
      </c>
      <c r="AJ46" s="27">
        <f t="shared" si="415"/>
        <v>0.88660252229388048</v>
      </c>
      <c r="AK46" s="28">
        <f t="shared" si="6"/>
        <v>0.88414529086737415</v>
      </c>
      <c r="AL46" s="42">
        <v>187</v>
      </c>
      <c r="AM46" s="38">
        <v>8.5000000000000006E-2</v>
      </c>
      <c r="AN46" s="27">
        <v>0.21740000000000001</v>
      </c>
      <c r="AO46" s="134">
        <v>0.2132</v>
      </c>
      <c r="AP46" s="40">
        <f>AL46*(1-AM46)*AN46</f>
        <v>37.198227000000003</v>
      </c>
      <c r="AQ46" s="135">
        <f t="shared" si="416"/>
        <v>36.479586000000005</v>
      </c>
      <c r="AR46" s="17">
        <v>1.6</v>
      </c>
      <c r="AS46" s="17"/>
      <c r="AT46" s="117">
        <f>AT45+AL46-AS46</f>
        <v>985.9000000000002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7">SUM(D44:D46)</f>
        <v>42970</v>
      </c>
      <c r="E47" s="50"/>
      <c r="F47" s="50">
        <f t="shared" ref="F47" si="418">SUM(F44:F46)</f>
        <v>45806</v>
      </c>
      <c r="G47" s="51"/>
      <c r="H47" s="51"/>
      <c r="I47" s="50">
        <f t="shared" ref="I47:K47" si="419">SUM(I44:I46)</f>
        <v>46162</v>
      </c>
      <c r="J47" s="51"/>
      <c r="K47" s="50">
        <f t="shared" si="419"/>
        <v>48526</v>
      </c>
      <c r="L47" s="20">
        <f t="shared" ref="L47" si="420">IF(K47&gt;0,(K44*L44+K45*L45+K46*L46)/K47,0)</f>
        <v>6.8326814491200608E-2</v>
      </c>
      <c r="M47" s="51">
        <f t="shared" ref="M47" si="421">M44+M45+M46</f>
        <v>45211</v>
      </c>
      <c r="N47" s="52">
        <f t="shared" ref="N47" si="422">IF(M47&gt;0,O47/M47,0)</f>
        <v>0.55035761208555445</v>
      </c>
      <c r="O47" s="53">
        <f t="shared" ref="O47" si="423">O44+O45+O46</f>
        <v>24882.218000000001</v>
      </c>
      <c r="P47" s="20">
        <f t="shared" ref="P47" si="424">IF(M47&gt;0,Q47/M47,0)</f>
        <v>0.31685277919090488</v>
      </c>
      <c r="Q47" s="53">
        <f t="shared" ref="Q47" si="425">Q44+Q45+Q46</f>
        <v>14325.231</v>
      </c>
      <c r="R47" s="20">
        <f t="shared" ref="R47" si="426">IF(M47&gt;0,T47/M47,0)</f>
        <v>0.13278960872354073</v>
      </c>
      <c r="S47" s="136"/>
      <c r="T47" s="53">
        <f t="shared" ref="T47" si="427">T44+T45+T46</f>
        <v>6003.5510000000004</v>
      </c>
      <c r="U47" s="20">
        <f t="shared" ref="U47" si="428">IF(M47&gt;0,V47/M47,0)</f>
        <v>0.23980652938444183</v>
      </c>
      <c r="V47" s="53">
        <f t="shared" ref="V47" si="429">V44+V45+V46</f>
        <v>10841.893</v>
      </c>
      <c r="W47" s="20">
        <f t="shared" ref="W47" si="430">IF(M47&gt;0,X47/M47,0)</f>
        <v>0.49521707106677582</v>
      </c>
      <c r="X47" s="53">
        <f t="shared" ref="X47" si="431">X44+X45+X46</f>
        <v>22389.259000000002</v>
      </c>
      <c r="Y47" s="20">
        <f t="shared" ref="Y47" si="432">IF(M47&gt;0,Z47/M47,0)</f>
        <v>0.44</v>
      </c>
      <c r="Z47" s="53">
        <f t="shared" ref="Z47" si="433">Z44+Z45+Z46</f>
        <v>19892.84</v>
      </c>
      <c r="AA47" s="152">
        <f t="shared" ref="AA47" si="434">IF(M47&gt;0,AB47/M47,0)</f>
        <v>2.5176806529384442E-3</v>
      </c>
      <c r="AB47" s="55">
        <f t="shared" ref="AB47" si="435">SUM(AB44:AB46)</f>
        <v>113.82686</v>
      </c>
      <c r="AC47" s="54">
        <f t="shared" ref="AC47" si="436">IF(M47&gt;0,AD47/M47,0)</f>
        <v>2.5460693194134169E-3</v>
      </c>
      <c r="AD47" s="55">
        <f t="shared" ref="AD47" si="437">SUM(AD44:AD46)</f>
        <v>115.11033999999999</v>
      </c>
      <c r="AE47" s="54">
        <f t="shared" ref="AE47" si="438">IF(M47&gt;0,(AE44*M44+AE45*M45+AE46*M46)/M47,0)</f>
        <v>2.5674082723231074E-3</v>
      </c>
      <c r="AF47" s="54">
        <f t="shared" ref="AF47" si="439">IF(K47&gt;0,(K44*AF44+K45*AF45+K46*AF46)/K47,0)</f>
        <v>3.1341445822857849E-4</v>
      </c>
      <c r="AG47" s="51">
        <f t="shared" ref="AG47" si="440">SUM(AG44:AG46)</f>
        <v>14.169670000000002</v>
      </c>
      <c r="AH47" s="52">
        <f t="shared" ref="AH47" si="441">IF(K47&gt;0,(K44*AH44+K45*AH45+K46*AH46)/K47,0)</f>
        <v>0.21387195111898777</v>
      </c>
      <c r="AI47" s="57">
        <f t="shared" ref="AI47" si="442">SUM(AI44:AI46)</f>
        <v>102.00901860000002</v>
      </c>
      <c r="AJ47" s="52">
        <f t="shared" ref="AJ47" si="443">IF(AND(AD47&gt;0),((AD44*AJ44+AD45*AJ45+AD46*AJ46)/AD47),0)</f>
        <v>0.87819050586697034</v>
      </c>
      <c r="AK47" s="56">
        <f t="shared" si="6"/>
        <v>0.87921542899595684</v>
      </c>
      <c r="AL47" s="50">
        <f t="shared" ref="AL47" si="444">SUM(AL44:AL46)</f>
        <v>522</v>
      </c>
      <c r="AM47" s="20">
        <f t="shared" ref="AM47" si="445">IF(AL47&gt;0,(AM44*AL44+AM45*AL45+AM46*AL46)/AL47,0)</f>
        <v>8.6415708812260544E-2</v>
      </c>
      <c r="AN47" s="52">
        <f>IF(K47&gt;0,(AN44*K44+AN45*K45+AN46*K46)/K47,0)</f>
        <v>0.21366344021761532</v>
      </c>
      <c r="AO47" s="136">
        <f>IF(L47&gt;0,(AO44*K44+AO45*K45+AO46*K46)/K47,0)</f>
        <v>0.21270023904710877</v>
      </c>
      <c r="AP47" s="57">
        <f t="shared" ref="AP47" si="446">SUM(AP44:AP46)</f>
        <v>101.90542540000001</v>
      </c>
      <c r="AQ47" s="137">
        <f t="shared" ref="AQ47" si="447">SUM(AQ44:AQ46)</f>
        <v>101.3531428</v>
      </c>
      <c r="AR47" s="55"/>
      <c r="AS47" s="55">
        <f t="shared" ref="AS47" si="448">SUM(AS44:AS46)</f>
        <v>1018.58</v>
      </c>
      <c r="AT47" s="102"/>
      <c r="AU47" s="103">
        <f>AT46</f>
        <v>985.9000000000002</v>
      </c>
      <c r="AV47" s="50">
        <f t="shared" ref="AV47" si="449">SUM(AV44:AV46)</f>
        <v>0</v>
      </c>
      <c r="AW47" s="58"/>
      <c r="AX47" s="57"/>
      <c r="AY47" s="57"/>
      <c r="AZ47" s="57"/>
      <c r="BA47" s="57"/>
    </row>
    <row r="48" spans="1:53" s="31" customFormat="1" ht="13.5" thickBot="1" x14ac:dyDescent="0.25">
      <c r="A48" s="186">
        <v>12</v>
      </c>
      <c r="B48" s="22">
        <v>1</v>
      </c>
      <c r="C48" s="10" t="s">
        <v>52</v>
      </c>
      <c r="D48" s="11">
        <v>5817</v>
      </c>
      <c r="E48" s="11">
        <v>1</v>
      </c>
      <c r="F48" s="11">
        <v>14633</v>
      </c>
      <c r="G48" s="12">
        <v>0.3</v>
      </c>
      <c r="H48" s="12">
        <v>5.9</v>
      </c>
      <c r="I48" s="11">
        <v>14120</v>
      </c>
      <c r="J48" s="12">
        <v>1.9</v>
      </c>
      <c r="K48" s="11">
        <v>15691</v>
      </c>
      <c r="L48" s="13">
        <v>6.6000000000000003E-2</v>
      </c>
      <c r="M48" s="23">
        <f>ROUND(K48*(1-L48),0)</f>
        <v>14655</v>
      </c>
      <c r="N48" s="14">
        <v>0.505</v>
      </c>
      <c r="O48" s="24">
        <f t="shared" ref="O48:O50" si="450">M48*N48</f>
        <v>7400.7749999999996</v>
      </c>
      <c r="P48" s="13">
        <v>0.34399999999999997</v>
      </c>
      <c r="Q48" s="24">
        <f t="shared" ref="Q48:Q50" si="451">M48*P48</f>
        <v>5041.32</v>
      </c>
      <c r="R48" s="15">
        <v>0.151</v>
      </c>
      <c r="S48" s="143">
        <v>0.2034</v>
      </c>
      <c r="T48" s="24">
        <f t="shared" ref="T48:T50" si="452">M48*R48</f>
        <v>2212.9049999999997</v>
      </c>
      <c r="U48" s="25">
        <v>0.247</v>
      </c>
      <c r="V48" s="24">
        <f t="shared" ref="V48:V50" si="453">M48*U48</f>
        <v>3619.7849999999999</v>
      </c>
      <c r="W48" s="15">
        <v>0.48</v>
      </c>
      <c r="X48" s="24">
        <f t="shared" ref="X48:X50" si="454">M48*W48</f>
        <v>7034.4</v>
      </c>
      <c r="Y48" s="15">
        <v>0.45</v>
      </c>
      <c r="Z48" s="24">
        <f t="shared" ref="Z48:Z50" si="455">Y48*M48</f>
        <v>6594.75</v>
      </c>
      <c r="AA48" s="145">
        <v>2.7799999999999999E-3</v>
      </c>
      <c r="AB48" s="18">
        <f t="shared" ref="AB48:AB70" si="456">M48*AA48</f>
        <v>40.740899999999996</v>
      </c>
      <c r="AC48" s="16">
        <v>2.9399999999999999E-3</v>
      </c>
      <c r="AD48" s="17">
        <f t="shared" ref="AD48:AD50" si="457">M48*AC48</f>
        <v>43.085699999999996</v>
      </c>
      <c r="AE48" s="26">
        <f>IF(M48&gt;0,(AG48+AP48)/M48,0)</f>
        <v>3.0335697031729785E-3</v>
      </c>
      <c r="AF48" s="16">
        <v>3.2000000000000003E-4</v>
      </c>
      <c r="AG48" s="23">
        <f t="shared" ref="AG48:AG50" si="458">AF48*M48</f>
        <v>4.6896000000000004</v>
      </c>
      <c r="AH48" s="114">
        <v>0.21179999999999999</v>
      </c>
      <c r="AI48" s="29">
        <f t="shared" ref="AI48:AI50" si="459">AL48*(1-AM48)*AH48</f>
        <v>38.354861999999997</v>
      </c>
      <c r="AJ48" s="27">
        <f t="shared" ref="AJ48:AJ50" si="460">IF(AND(AH48&gt;0,AF48&gt;0,AC48&gt;0),((AC48-AF48)*AH48)/((AH48-AF48)*AC48),0)</f>
        <v>0.89250491193261861</v>
      </c>
      <c r="AK48" s="59">
        <f t="shared" si="6"/>
        <v>0.8958190974517477</v>
      </c>
      <c r="AL48" s="11">
        <v>199</v>
      </c>
      <c r="AM48" s="13">
        <v>0.09</v>
      </c>
      <c r="AN48" s="14">
        <v>0.21959999999999999</v>
      </c>
      <c r="AO48" s="130">
        <v>0.21779999999999999</v>
      </c>
      <c r="AP48" s="29">
        <f>AL48*(1-AM48)*AN48</f>
        <v>39.767364000000001</v>
      </c>
      <c r="AQ48" s="131">
        <f t="shared" ref="AQ48:AQ70" si="461">AL48*(1-AM48)*AO48</f>
        <v>39.441401999999997</v>
      </c>
      <c r="AR48" s="18">
        <v>1.62</v>
      </c>
      <c r="AS48" s="18">
        <v>1001.06</v>
      </c>
      <c r="AT48" s="98">
        <f>AT46+AL48-AS48+AU48</f>
        <v>187.84000000000015</v>
      </c>
      <c r="AU48" s="99">
        <v>4</v>
      </c>
      <c r="AV48" s="11"/>
      <c r="AW48" s="30"/>
      <c r="AX48" s="19"/>
      <c r="AY48" s="19"/>
      <c r="AZ48" s="19"/>
      <c r="BA48" s="19"/>
    </row>
    <row r="49" spans="1:53" s="31" customFormat="1" ht="12.75" x14ac:dyDescent="0.2">
      <c r="A49" s="184"/>
      <c r="B49" s="32">
        <v>2</v>
      </c>
      <c r="C49" s="10" t="s">
        <v>49</v>
      </c>
      <c r="D49" s="33">
        <v>19500</v>
      </c>
      <c r="E49" s="33">
        <v>4</v>
      </c>
      <c r="F49" s="33">
        <v>16223</v>
      </c>
      <c r="G49" s="34">
        <v>0.6</v>
      </c>
      <c r="H49" s="34">
        <v>4.5999999999999996</v>
      </c>
      <c r="I49" s="33">
        <v>15642</v>
      </c>
      <c r="J49" s="34">
        <v>1.5</v>
      </c>
      <c r="K49" s="33">
        <v>15644</v>
      </c>
      <c r="L49" s="35">
        <v>6.5000000000000002E-2</v>
      </c>
      <c r="M49" s="36">
        <f>ROUND(K49*(1-L49),0)</f>
        <v>14627</v>
      </c>
      <c r="N49" s="37">
        <v>0.60899999999999999</v>
      </c>
      <c r="O49" s="24">
        <f t="shared" si="450"/>
        <v>8907.8429999999989</v>
      </c>
      <c r="P49" s="35">
        <v>0.23599999999999999</v>
      </c>
      <c r="Q49" s="24">
        <f t="shared" si="451"/>
        <v>3451.9719999999998</v>
      </c>
      <c r="R49" s="38">
        <v>0.155</v>
      </c>
      <c r="S49" s="134">
        <v>0.2059</v>
      </c>
      <c r="T49" s="24">
        <f t="shared" si="452"/>
        <v>2267.1849999999999</v>
      </c>
      <c r="U49" s="27">
        <v>0.23899999999999999</v>
      </c>
      <c r="V49" s="24">
        <f t="shared" si="453"/>
        <v>3495.8530000000001</v>
      </c>
      <c r="W49" s="38">
        <v>0.49299999999999999</v>
      </c>
      <c r="X49" s="24">
        <f t="shared" si="454"/>
        <v>7211.1109999999999</v>
      </c>
      <c r="Y49" s="38">
        <v>0.44</v>
      </c>
      <c r="Z49" s="24">
        <f t="shared" si="455"/>
        <v>6435.88</v>
      </c>
      <c r="AA49" s="146">
        <v>2.8E-3</v>
      </c>
      <c r="AB49" s="18">
        <f t="shared" si="456"/>
        <v>40.955599999999997</v>
      </c>
      <c r="AC49" s="39">
        <v>2.8500000000000001E-3</v>
      </c>
      <c r="AD49" s="17">
        <f t="shared" si="457"/>
        <v>41.686950000000003</v>
      </c>
      <c r="AE49" s="26">
        <f>IF(M49&gt;0,(AG49+AP49)/M49,0)</f>
        <v>2.8342796609010733E-3</v>
      </c>
      <c r="AF49" s="39">
        <v>2.9999999999999997E-4</v>
      </c>
      <c r="AG49" s="36">
        <f t="shared" si="458"/>
        <v>4.3880999999999997</v>
      </c>
      <c r="AH49" s="27">
        <v>0.21390000000000001</v>
      </c>
      <c r="AI49" s="40">
        <f t="shared" si="459"/>
        <v>35.115321299999998</v>
      </c>
      <c r="AJ49" s="27">
        <f t="shared" si="460"/>
        <v>0.89599349497338854</v>
      </c>
      <c r="AK49" s="28">
        <f t="shared" si="6"/>
        <v>0.89534256027332715</v>
      </c>
      <c r="AL49" s="33">
        <v>181</v>
      </c>
      <c r="AM49" s="35">
        <v>9.2999999999999999E-2</v>
      </c>
      <c r="AN49" s="37">
        <v>0.2258</v>
      </c>
      <c r="AO49" s="132">
        <v>0.2233</v>
      </c>
      <c r="AP49" s="40">
        <f>AL49*(1-AM49)*AN49</f>
        <v>37.0689086</v>
      </c>
      <c r="AQ49" s="133">
        <f t="shared" si="461"/>
        <v>36.658491099999999</v>
      </c>
      <c r="AR49" s="41">
        <v>1.6</v>
      </c>
      <c r="AS49" s="41"/>
      <c r="AT49" s="117">
        <f>AT48+AL49-AS49</f>
        <v>368.84000000000015</v>
      </c>
      <c r="AU49" s="101"/>
      <c r="AV49" s="42"/>
      <c r="AW49" s="43"/>
      <c r="AX49" s="44"/>
      <c r="AY49" s="44"/>
      <c r="AZ49" s="44"/>
      <c r="BA49" s="44"/>
    </row>
    <row r="50" spans="1:53" s="31" customFormat="1" ht="12.75" x14ac:dyDescent="0.2">
      <c r="A50" s="184"/>
      <c r="B50" s="32">
        <v>3</v>
      </c>
      <c r="C50" s="10" t="s">
        <v>51</v>
      </c>
      <c r="D50" s="42">
        <v>19403</v>
      </c>
      <c r="E50" s="42">
        <v>1</v>
      </c>
      <c r="F50" s="42">
        <v>16484</v>
      </c>
      <c r="G50" s="36">
        <v>1.3</v>
      </c>
      <c r="H50" s="36">
        <v>6.5</v>
      </c>
      <c r="I50" s="42">
        <v>16106</v>
      </c>
      <c r="J50" s="36">
        <v>2.2999999999999998</v>
      </c>
      <c r="K50" s="42">
        <v>15408</v>
      </c>
      <c r="L50" s="38">
        <v>6.3E-2</v>
      </c>
      <c r="M50" s="36">
        <f>ROUND(K50*(1-L50),0)</f>
        <v>14437</v>
      </c>
      <c r="N50" s="27">
        <v>0.58099999999999996</v>
      </c>
      <c r="O50" s="24">
        <f t="shared" si="450"/>
        <v>8387.896999999999</v>
      </c>
      <c r="P50" s="38">
        <v>0.36</v>
      </c>
      <c r="Q50" s="24">
        <f t="shared" si="451"/>
        <v>5197.32</v>
      </c>
      <c r="R50" s="38">
        <v>5.8999999999999997E-2</v>
      </c>
      <c r="S50" s="134">
        <v>0.19819999999999999</v>
      </c>
      <c r="T50" s="24">
        <f t="shared" si="452"/>
        <v>851.7829999999999</v>
      </c>
      <c r="U50" s="27">
        <v>0.22800000000000001</v>
      </c>
      <c r="V50" s="24">
        <f t="shared" si="453"/>
        <v>3291.636</v>
      </c>
      <c r="W50" s="38">
        <v>0.51900000000000002</v>
      </c>
      <c r="X50" s="24">
        <f t="shared" si="454"/>
        <v>7492.8029999999999</v>
      </c>
      <c r="Y50" s="38">
        <v>0.5</v>
      </c>
      <c r="Z50" s="24">
        <f t="shared" si="455"/>
        <v>7218.5</v>
      </c>
      <c r="AA50" s="147">
        <v>2.81E-3</v>
      </c>
      <c r="AB50" s="148">
        <f t="shared" si="456"/>
        <v>40.567970000000003</v>
      </c>
      <c r="AC50" s="46">
        <v>2.9199999999999999E-3</v>
      </c>
      <c r="AD50" s="17">
        <f t="shared" si="457"/>
        <v>42.156039999999997</v>
      </c>
      <c r="AE50" s="26">
        <f>IF(M50&gt;0,(AG50+AP50)/M50,0)</f>
        <v>2.9021469003255524E-3</v>
      </c>
      <c r="AF50" s="46">
        <v>2.9E-4</v>
      </c>
      <c r="AG50" s="36">
        <f t="shared" si="458"/>
        <v>4.1867299999999998</v>
      </c>
      <c r="AH50" s="27">
        <v>0.2114</v>
      </c>
      <c r="AI50" s="40">
        <f t="shared" si="459"/>
        <v>35.089017600000005</v>
      </c>
      <c r="AJ50" s="27">
        <f t="shared" si="460"/>
        <v>0.90192219468783075</v>
      </c>
      <c r="AK50" s="28">
        <f t="shared" si="6"/>
        <v>0.90122430660122077</v>
      </c>
      <c r="AL50" s="42">
        <v>182</v>
      </c>
      <c r="AM50" s="38">
        <v>8.7999999999999995E-2</v>
      </c>
      <c r="AN50" s="27">
        <v>0.22720000000000001</v>
      </c>
      <c r="AO50" s="134">
        <v>0.2208</v>
      </c>
      <c r="AP50" s="40">
        <f>AL50*(1-AM50)*AN50</f>
        <v>37.711564800000005</v>
      </c>
      <c r="AQ50" s="135">
        <f t="shared" si="461"/>
        <v>36.649267200000004</v>
      </c>
      <c r="AR50" s="17">
        <v>1.6</v>
      </c>
      <c r="AS50" s="17"/>
      <c r="AT50" s="117">
        <f>AT49+AL50-AS50</f>
        <v>550.84000000000015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62">SUM(D48:D50)</f>
        <v>44720</v>
      </c>
      <c r="E51" s="50"/>
      <c r="F51" s="50">
        <f t="shared" ref="F51" si="463">SUM(F48:F50)</f>
        <v>47340</v>
      </c>
      <c r="G51" s="51"/>
      <c r="H51" s="51"/>
      <c r="I51" s="50">
        <f t="shared" ref="I51:K51" si="464">SUM(I48:I50)</f>
        <v>45868</v>
      </c>
      <c r="J51" s="51"/>
      <c r="K51" s="50">
        <f t="shared" si="464"/>
        <v>46743</v>
      </c>
      <c r="L51" s="20">
        <f t="shared" ref="L51" si="465">IF(K51&gt;0,(K48*L48+K49*L49+K50*L50)/K51,0)</f>
        <v>6.4676422138074147E-2</v>
      </c>
      <c r="M51" s="51">
        <f t="shared" ref="M51" si="466">M48+M49+M50</f>
        <v>43719</v>
      </c>
      <c r="N51" s="52">
        <f t="shared" ref="N51" si="467">IF(M51&gt;0,O51/M51,0)</f>
        <v>0.56489203778677466</v>
      </c>
      <c r="O51" s="53">
        <f t="shared" ref="O51" si="468">O48+O49+O50</f>
        <v>24696.514999999999</v>
      </c>
      <c r="P51" s="20">
        <f t="shared" ref="P51" si="469">IF(M51&gt;0,Q51/M51,0)</f>
        <v>0.31315016354445435</v>
      </c>
      <c r="Q51" s="53">
        <f t="shared" ref="Q51" si="470">Q48+Q49+Q50</f>
        <v>13690.611999999999</v>
      </c>
      <c r="R51" s="20">
        <f t="shared" ref="R51" si="471">IF(M51&gt;0,T51/M51,0)</f>
        <v>0.121957798668771</v>
      </c>
      <c r="S51" s="136"/>
      <c r="T51" s="53">
        <f t="shared" ref="T51" si="472">T48+T49+T50</f>
        <v>5331.8729999999996</v>
      </c>
      <c r="U51" s="20">
        <f t="shared" ref="U51" si="473">IF(M51&gt;0,V51/M51,0)</f>
        <v>0.23804922344975868</v>
      </c>
      <c r="V51" s="53">
        <f t="shared" ref="V51" si="474">V48+V49+V50</f>
        <v>10407.273999999999</v>
      </c>
      <c r="W51" s="20">
        <f t="shared" ref="W51" si="475">IF(M51&gt;0,X51/M51,0)</f>
        <v>0.49722807017543857</v>
      </c>
      <c r="X51" s="53">
        <f t="shared" ref="X51" si="476">X48+X49+X50</f>
        <v>21738.313999999998</v>
      </c>
      <c r="Y51" s="20">
        <f t="shared" ref="Y51" si="477">IF(M51&gt;0,Z51/M51,0)</f>
        <v>0.46316544294242779</v>
      </c>
      <c r="Z51" s="53">
        <f t="shared" ref="Z51" si="478">Z48+Z49+Z50</f>
        <v>20249.13</v>
      </c>
      <c r="AA51" s="152">
        <f t="shared" ref="AA51" si="479">IF(M51&gt;0,AB51/M51,0)</f>
        <v>2.7965980466158878E-3</v>
      </c>
      <c r="AB51" s="55">
        <f t="shared" ref="AB51" si="480">SUM(AB48:AB50)</f>
        <v>122.26446999999999</v>
      </c>
      <c r="AC51" s="54">
        <f t="shared" ref="AC51" si="481">IF(M51&gt;0,AD51/M51,0)</f>
        <v>2.9032843843637777E-3</v>
      </c>
      <c r="AD51" s="55">
        <f t="shared" ref="AD51" si="482">SUM(AD48:AD50)</f>
        <v>126.92868999999999</v>
      </c>
      <c r="AE51" s="54">
        <f t="shared" ref="AE51" si="483">IF(M51&gt;0,(AE48*M48+AE49*M49+AE50*M50)/M51,0)</f>
        <v>2.9234947597154555E-3</v>
      </c>
      <c r="AF51" s="54">
        <f t="shared" ref="AF51" si="484">IF(K51&gt;0,(K48*AF48+K49*AF49+K50*AF50)/K51,0)</f>
        <v>3.0341741009348998E-4</v>
      </c>
      <c r="AG51" s="51">
        <f t="shared" ref="AG51" si="485">SUM(AG48:AG50)</f>
        <v>13.264430000000001</v>
      </c>
      <c r="AH51" s="52">
        <f t="shared" ref="AH51" si="486">IF(K51&gt;0,(K48*AH48+K49*AH49+K50*AH50)/K51,0)</f>
        <v>0.21237097747256276</v>
      </c>
      <c r="AI51" s="57">
        <f t="shared" ref="AI51" si="487">SUM(AI48:AI50)</f>
        <v>108.55920090000001</v>
      </c>
      <c r="AJ51" s="52">
        <f t="shared" ref="AJ51" si="488">IF(AND(AD51&gt;0),((AD48*AJ48+AD49*AJ49+AD50*AJ50)/AD51),0)</f>
        <v>0.89677836449335546</v>
      </c>
      <c r="AK51" s="56">
        <f t="shared" si="6"/>
        <v>0.8974287703437166</v>
      </c>
      <c r="AL51" s="50">
        <f t="shared" ref="AL51" si="489">SUM(AL48:AL50)</f>
        <v>562</v>
      </c>
      <c r="AM51" s="20">
        <f t="shared" ref="AM51" si="490">IF(AL51&gt;0,(AM48*AL48+AM49*AL49+AM50*AL50)/AL51,0)</f>
        <v>9.0318505338078281E-2</v>
      </c>
      <c r="AN51" s="52">
        <f>IF(K51&gt;0,(AN48*K48+AN49*K49+AN50*K50)/K51,0)</f>
        <v>0.22418022805553775</v>
      </c>
      <c r="AO51" s="136">
        <f>IF(L51&gt;0,(AO48*K48+AO49*K49+AO50*K50)/K51,0)</f>
        <v>0.22062964294118906</v>
      </c>
      <c r="AP51" s="57">
        <f t="shared" ref="AP51" si="491">SUM(AP48:AP50)</f>
        <v>114.54783740000001</v>
      </c>
      <c r="AQ51" s="137">
        <f t="shared" ref="AQ51:AQ71" si="492">SUM(AQ48:AQ50)</f>
        <v>112.7491603</v>
      </c>
      <c r="AR51" s="55"/>
      <c r="AS51" s="55">
        <f t="shared" ref="AS51" si="493">SUM(AS48:AS50)</f>
        <v>1001.06</v>
      </c>
      <c r="AT51" s="102"/>
      <c r="AU51" s="103">
        <f>AT50</f>
        <v>550.84000000000015</v>
      </c>
      <c r="AV51" s="50">
        <f t="shared" ref="AV51" si="494">SUM(AV48:AV50)</f>
        <v>0</v>
      </c>
      <c r="AW51" s="58"/>
      <c r="AX51" s="57"/>
      <c r="AY51" s="57"/>
      <c r="AZ51" s="57"/>
      <c r="BA51" s="57"/>
    </row>
    <row r="52" spans="1:53" s="31" customFormat="1" ht="13.5" thickBot="1" x14ac:dyDescent="0.25">
      <c r="A52" s="186">
        <v>13</v>
      </c>
      <c r="B52" s="22">
        <v>1</v>
      </c>
      <c r="C52" s="10" t="s">
        <v>52</v>
      </c>
      <c r="D52" s="11">
        <v>2944</v>
      </c>
      <c r="E52" s="11">
        <v>2</v>
      </c>
      <c r="F52" s="11">
        <v>5680</v>
      </c>
      <c r="G52" s="12">
        <v>0.8</v>
      </c>
      <c r="H52" s="12">
        <v>6.6</v>
      </c>
      <c r="I52" s="11">
        <v>5861</v>
      </c>
      <c r="J52" s="12">
        <v>3.6</v>
      </c>
      <c r="K52" s="11">
        <v>15440</v>
      </c>
      <c r="L52" s="13">
        <v>6.9000000000000006E-2</v>
      </c>
      <c r="M52" s="23">
        <f>ROUND(K52*(1-L52),0)</f>
        <v>14375</v>
      </c>
      <c r="N52" s="14">
        <v>0.69099999999999995</v>
      </c>
      <c r="O52" s="24">
        <f t="shared" ref="O52:O54" si="495">M52*N52</f>
        <v>9933.125</v>
      </c>
      <c r="P52" s="13">
        <v>0.25</v>
      </c>
      <c r="Q52" s="24">
        <f t="shared" ref="Q52:Q54" si="496">M52*P52</f>
        <v>3593.75</v>
      </c>
      <c r="R52" s="15">
        <v>5.8999999999999997E-2</v>
      </c>
      <c r="S52" s="143">
        <v>0.2286</v>
      </c>
      <c r="T52" s="24">
        <f t="shared" ref="T52:T54" si="497">M52*R52</f>
        <v>848.125</v>
      </c>
      <c r="U52" s="25">
        <v>0.26300000000000001</v>
      </c>
      <c r="V52" s="24">
        <f t="shared" ref="V52:V54" si="498">M52*U52</f>
        <v>3780.625</v>
      </c>
      <c r="W52" s="15">
        <v>0.46</v>
      </c>
      <c r="X52" s="24">
        <f t="shared" ref="X52:X54" si="499">M52*W52</f>
        <v>6612.5</v>
      </c>
      <c r="Y52" s="15">
        <v>0.52</v>
      </c>
      <c r="Z52" s="24">
        <f t="shared" ref="Z52:Z54" si="500">Y52*M52</f>
        <v>7475</v>
      </c>
      <c r="AA52" s="145">
        <v>2.8500000000000001E-3</v>
      </c>
      <c r="AB52" s="18">
        <f t="shared" ref="AB52" si="501">M52*AA52</f>
        <v>40.96875</v>
      </c>
      <c r="AC52" s="16">
        <v>3.1099999999999999E-3</v>
      </c>
      <c r="AD52" s="17">
        <f t="shared" ref="AD52:AD54" si="502">M52*AC52</f>
        <v>44.706249999999997</v>
      </c>
      <c r="AE52" s="26">
        <f>IF(M52&gt;0,(AG52+AP52)/M52,0)</f>
        <v>3.12038528E-3</v>
      </c>
      <c r="AF52" s="16">
        <v>3.2000000000000003E-4</v>
      </c>
      <c r="AG52" s="23">
        <f t="shared" ref="AG52:AG54" si="503">AF52*M52</f>
        <v>4.6000000000000005</v>
      </c>
      <c r="AH52" s="114">
        <v>0.2114</v>
      </c>
      <c r="AI52" s="29">
        <f t="shared" ref="AI52:AI54" si="504">AL52*(1-AM52)*AH52</f>
        <v>37.755194400000001</v>
      </c>
      <c r="AJ52" s="27">
        <f t="shared" ref="AJ52:AJ54" si="505">IF(AND(AH52&gt;0,AF52&gt;0,AC52&gt;0),((AC52-AF52)*AH52)/((AH52-AF52)*AC52),0)</f>
        <v>0.89846613374670281</v>
      </c>
      <c r="AK52" s="59">
        <f t="shared" si="6"/>
        <v>0.89872447885129714</v>
      </c>
      <c r="AL52" s="11">
        <v>198</v>
      </c>
      <c r="AM52" s="13">
        <v>9.8000000000000004E-2</v>
      </c>
      <c r="AN52" s="14">
        <v>0.22539999999999999</v>
      </c>
      <c r="AO52" s="130">
        <v>0.21729999999999999</v>
      </c>
      <c r="AP52" s="29">
        <f>AL52*(1-AM52)*AN52</f>
        <v>40.255538399999999</v>
      </c>
      <c r="AQ52" s="131">
        <f t="shared" ref="AQ52" si="506">AL52*(1-AM52)*AO52</f>
        <v>38.8089108</v>
      </c>
      <c r="AR52" s="18">
        <v>1.62</v>
      </c>
      <c r="AS52" s="18">
        <v>505.5</v>
      </c>
      <c r="AT52" s="98">
        <f>AT50+AL52-AS52+AU52</f>
        <v>240.34000000000015</v>
      </c>
      <c r="AU52" s="144">
        <v>-3</v>
      </c>
      <c r="AV52" s="11"/>
      <c r="AW52" s="30"/>
      <c r="AX52" s="19"/>
      <c r="AY52" s="19"/>
      <c r="AZ52" s="19"/>
      <c r="BA52" s="19"/>
    </row>
    <row r="53" spans="1:53" s="31" customFormat="1" ht="12.75" x14ac:dyDescent="0.2">
      <c r="A53" s="184"/>
      <c r="B53" s="32">
        <v>2</v>
      </c>
      <c r="C53" s="10" t="s">
        <v>49</v>
      </c>
      <c r="D53" s="33">
        <v>21000</v>
      </c>
      <c r="E53" s="33">
        <v>0</v>
      </c>
      <c r="F53" s="33">
        <v>19997</v>
      </c>
      <c r="G53" s="34">
        <v>0.9</v>
      </c>
      <c r="H53" s="34">
        <v>5.2</v>
      </c>
      <c r="I53" s="33">
        <v>13632</v>
      </c>
      <c r="J53" s="34">
        <v>5.0999999999999996</v>
      </c>
      <c r="K53" s="33">
        <v>15635</v>
      </c>
      <c r="L53" s="35">
        <v>6.6000000000000003E-2</v>
      </c>
      <c r="M53" s="36">
        <f>ROUND(K53*(1-L53),0)</f>
        <v>14603</v>
      </c>
      <c r="N53" s="37">
        <v>0.67300000000000004</v>
      </c>
      <c r="O53" s="24">
        <f t="shared" si="495"/>
        <v>9827.8190000000013</v>
      </c>
      <c r="P53" s="35">
        <v>0.22600000000000001</v>
      </c>
      <c r="Q53" s="24">
        <f t="shared" si="496"/>
        <v>3300.2780000000002</v>
      </c>
      <c r="R53" s="38">
        <v>0.10100000000000001</v>
      </c>
      <c r="S53" s="134">
        <v>0.22009999999999999</v>
      </c>
      <c r="T53" s="24">
        <f t="shared" si="497"/>
        <v>1474.903</v>
      </c>
      <c r="U53" s="27">
        <v>0.26400000000000001</v>
      </c>
      <c r="V53" s="24">
        <f t="shared" si="498"/>
        <v>3855.192</v>
      </c>
      <c r="W53" s="38">
        <v>0.46400000000000002</v>
      </c>
      <c r="X53" s="24">
        <f t="shared" si="499"/>
        <v>6775.7920000000004</v>
      </c>
      <c r="Y53" s="38">
        <v>0.54</v>
      </c>
      <c r="Z53" s="24">
        <f t="shared" si="500"/>
        <v>7885.6200000000008</v>
      </c>
      <c r="AA53" s="146">
        <v>2.7100000000000002E-3</v>
      </c>
      <c r="AB53" s="18">
        <f t="shared" si="456"/>
        <v>39.574130000000004</v>
      </c>
      <c r="AC53" s="39">
        <v>2.98E-3</v>
      </c>
      <c r="AD53" s="17">
        <f t="shared" si="502"/>
        <v>43.516939999999998</v>
      </c>
      <c r="AE53" s="26">
        <f>IF(M53&gt;0,(AG53+AP53)/M53,0)</f>
        <v>2.6273678696158323E-3</v>
      </c>
      <c r="AF53" s="39">
        <v>3.3E-4</v>
      </c>
      <c r="AG53" s="36">
        <f t="shared" si="503"/>
        <v>4.8189900000000003</v>
      </c>
      <c r="AH53" s="27">
        <v>0.20849999999999999</v>
      </c>
      <c r="AI53" s="40">
        <f t="shared" si="504"/>
        <v>32.219504999999998</v>
      </c>
      <c r="AJ53" s="27">
        <f t="shared" si="505"/>
        <v>0.89067144077198135</v>
      </c>
      <c r="AK53" s="28">
        <f t="shared" si="6"/>
        <v>0.87573015420468037</v>
      </c>
      <c r="AL53" s="33">
        <v>170</v>
      </c>
      <c r="AM53" s="35">
        <v>9.0999999999999998E-2</v>
      </c>
      <c r="AN53" s="37">
        <v>0.21709999999999999</v>
      </c>
      <c r="AO53" s="132">
        <v>0.21920000000000001</v>
      </c>
      <c r="AP53" s="40">
        <f>AL53*(1-AM53)*AN53</f>
        <v>33.548462999999998</v>
      </c>
      <c r="AQ53" s="133">
        <f t="shared" si="461"/>
        <v>33.872976000000001</v>
      </c>
      <c r="AR53" s="41">
        <v>1.6</v>
      </c>
      <c r="AS53" s="41"/>
      <c r="AT53" s="117">
        <f>AT52+AL53-AS53</f>
        <v>410.34000000000015</v>
      </c>
      <c r="AU53" s="101"/>
      <c r="AV53" s="42"/>
      <c r="AW53" s="43"/>
      <c r="AX53" s="44"/>
      <c r="AY53" s="44"/>
      <c r="AZ53" s="44"/>
      <c r="BA53" s="44"/>
    </row>
    <row r="54" spans="1:53" s="31" customFormat="1" ht="12.75" x14ac:dyDescent="0.2">
      <c r="A54" s="184"/>
      <c r="B54" s="32">
        <v>3</v>
      </c>
      <c r="C54" s="10" t="s">
        <v>50</v>
      </c>
      <c r="D54" s="42">
        <v>14500</v>
      </c>
      <c r="E54" s="42">
        <v>1</v>
      </c>
      <c r="F54" s="42">
        <v>16825</v>
      </c>
      <c r="G54" s="36">
        <v>1</v>
      </c>
      <c r="H54" s="36">
        <v>6.1</v>
      </c>
      <c r="I54" s="42">
        <v>15997</v>
      </c>
      <c r="J54" s="36">
        <v>5.6</v>
      </c>
      <c r="K54" s="42">
        <v>15660</v>
      </c>
      <c r="L54" s="38">
        <v>6.7000000000000004E-2</v>
      </c>
      <c r="M54" s="36">
        <f>ROUND(K54*(1-L54),0)</f>
        <v>14611</v>
      </c>
      <c r="N54" s="27">
        <v>0.72099999999999997</v>
      </c>
      <c r="O54" s="24">
        <f t="shared" si="495"/>
        <v>10534.530999999999</v>
      </c>
      <c r="P54" s="38">
        <v>0.216</v>
      </c>
      <c r="Q54" s="24">
        <f t="shared" si="496"/>
        <v>3155.9760000000001</v>
      </c>
      <c r="R54" s="38">
        <v>6.3E-2</v>
      </c>
      <c r="S54" s="134">
        <v>0.20519999999999999</v>
      </c>
      <c r="T54" s="24">
        <f t="shared" si="497"/>
        <v>920.49300000000005</v>
      </c>
      <c r="U54" s="27">
        <v>0.251</v>
      </c>
      <c r="V54" s="24">
        <f t="shared" si="498"/>
        <v>3667.3609999999999</v>
      </c>
      <c r="W54" s="38">
        <v>0.48499999999999999</v>
      </c>
      <c r="X54" s="24">
        <f t="shared" si="499"/>
        <v>7086.335</v>
      </c>
      <c r="Y54" s="38"/>
      <c r="Z54" s="24">
        <f t="shared" si="500"/>
        <v>0</v>
      </c>
      <c r="AA54" s="147">
        <v>2.6800000000000001E-3</v>
      </c>
      <c r="AB54" s="148">
        <f t="shared" si="456"/>
        <v>39.15748</v>
      </c>
      <c r="AC54" s="46">
        <v>2.9299999999999999E-3</v>
      </c>
      <c r="AD54" s="17">
        <f t="shared" si="502"/>
        <v>42.810229999999997</v>
      </c>
      <c r="AE54" s="26">
        <f>IF(M54&gt;0,(AG54+AP54)/M54,0)</f>
        <v>2.7607331599479846E-3</v>
      </c>
      <c r="AF54" s="46">
        <v>3.4000000000000002E-4</v>
      </c>
      <c r="AG54" s="36">
        <f t="shared" si="503"/>
        <v>4.96774</v>
      </c>
      <c r="AH54" s="27">
        <v>0.21490000000000001</v>
      </c>
      <c r="AI54" s="40">
        <f t="shared" si="504"/>
        <v>33.587580600000003</v>
      </c>
      <c r="AJ54" s="27">
        <f t="shared" si="505"/>
        <v>0.88535979975210788</v>
      </c>
      <c r="AK54" s="28">
        <f t="shared" si="6"/>
        <v>0.87816368881687557</v>
      </c>
      <c r="AL54" s="42">
        <v>171</v>
      </c>
      <c r="AM54" s="38">
        <v>8.5999999999999993E-2</v>
      </c>
      <c r="AN54" s="27">
        <v>0.2263</v>
      </c>
      <c r="AO54" s="134">
        <v>0.2278</v>
      </c>
      <c r="AP54" s="40">
        <f>AL54*(1-AM54)*AN54</f>
        <v>35.369332200000002</v>
      </c>
      <c r="AQ54" s="135">
        <f t="shared" si="461"/>
        <v>35.603773200000006</v>
      </c>
      <c r="AR54" s="17">
        <v>1.55</v>
      </c>
      <c r="AS54" s="17"/>
      <c r="AT54" s="117">
        <f>AT53+AL54-AS54</f>
        <v>581.34000000000015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 t="shared" ref="D55" si="507">SUM(D52:D54)</f>
        <v>38444</v>
      </c>
      <c r="E55" s="50"/>
      <c r="F55" s="50">
        <f t="shared" ref="F55" si="508">SUM(F52:F54)</f>
        <v>42502</v>
      </c>
      <c r="G55" s="51"/>
      <c r="H55" s="51"/>
      <c r="I55" s="50">
        <f t="shared" ref="I55:K55" si="509">SUM(I52:I54)</f>
        <v>35490</v>
      </c>
      <c r="J55" s="51"/>
      <c r="K55" s="50">
        <f t="shared" si="509"/>
        <v>46735</v>
      </c>
      <c r="L55" s="20">
        <f t="shared" ref="L55" si="510">IF(K55&gt;0,(K52*L52+K53*L53+K54*L54)/K55,0)</f>
        <v>6.7326200920081319E-2</v>
      </c>
      <c r="M55" s="51">
        <f t="shared" ref="M55" si="511">M52+M53+M54</f>
        <v>43589</v>
      </c>
      <c r="N55" s="52">
        <f t="shared" ref="N55" si="512">IF(M55&gt;0,O55/M55,0)</f>
        <v>0.69502569455596597</v>
      </c>
      <c r="O55" s="53">
        <f t="shared" ref="O55" si="513">O52+O53+O54</f>
        <v>30295.475000000002</v>
      </c>
      <c r="P55" s="20">
        <f t="shared" ref="P55" si="514">IF(M55&gt;0,Q55/M55,0)</f>
        <v>0.23056284842506139</v>
      </c>
      <c r="Q55" s="53">
        <f t="shared" ref="Q55" si="515">Q52+Q53+Q54</f>
        <v>10050.004000000001</v>
      </c>
      <c r="R55" s="20">
        <f t="shared" ref="R55" si="516">IF(M55&gt;0,T55/M55,0)</f>
        <v>7.4411457018972685E-2</v>
      </c>
      <c r="S55" s="136"/>
      <c r="T55" s="53">
        <f t="shared" ref="T55" si="517">T52+T53+T54</f>
        <v>3243.5210000000002</v>
      </c>
      <c r="U55" s="20">
        <f t="shared" ref="U55" si="518">IF(M55&gt;0,V55/M55,0)</f>
        <v>0.25931262474477507</v>
      </c>
      <c r="V55" s="53">
        <f t="shared" ref="V55" si="519">V52+V53+V54</f>
        <v>11303.178</v>
      </c>
      <c r="W55" s="20">
        <f t="shared" ref="W55" si="520">IF(M55&gt;0,X55/M55,0)</f>
        <v>0.46972004404781026</v>
      </c>
      <c r="X55" s="53">
        <f t="shared" ref="X55" si="521">X52+X53+X54</f>
        <v>20474.627</v>
      </c>
      <c r="Y55" s="20">
        <f t="shared" ref="Y55" si="522">IF(M55&gt;0,Z55/M55,0)</f>
        <v>0.35239670559086012</v>
      </c>
      <c r="Z55" s="53">
        <f t="shared" ref="Z55" si="523">Z52+Z53+Z54</f>
        <v>15360.62</v>
      </c>
      <c r="AA55" s="152">
        <f t="shared" ref="AA55" si="524">IF(M55&gt;0,AB55/M55,0)</f>
        <v>2.7461139278258276E-3</v>
      </c>
      <c r="AB55" s="55">
        <f t="shared" ref="AB55" si="525">SUM(AB52:AB54)</f>
        <v>119.70035999999999</v>
      </c>
      <c r="AC55" s="54">
        <f t="shared" ref="AC55" si="526">IF(M55&gt;0,AD55/M55,0)</f>
        <v>3.006112092500401E-3</v>
      </c>
      <c r="AD55" s="55">
        <f t="shared" ref="AD55" si="527">SUM(AD52:AD54)</f>
        <v>131.03341999999998</v>
      </c>
      <c r="AE55" s="54">
        <f t="shared" ref="AE55" si="528">IF(M55&gt;0,(AE52*M52+AE53*M53+AE54*M54)/M55,0)</f>
        <v>2.8346615797563606E-3</v>
      </c>
      <c r="AF55" s="54">
        <f t="shared" ref="AF55" si="529">IF(K55&gt;0,(K52*AF52+K53*AF53+K54*AF54)/K55,0)</f>
        <v>3.3004707392746336E-4</v>
      </c>
      <c r="AG55" s="51">
        <f t="shared" ref="AG55" si="530">SUM(AG52:AG54)</f>
        <v>14.38673</v>
      </c>
      <c r="AH55" s="52">
        <f t="shared" ref="AH55" si="531">IF(K55&gt;0,(K52*AH52+K53*AH53+K54*AH54)/K55,0)</f>
        <v>0.21160259976463039</v>
      </c>
      <c r="AI55" s="57">
        <f t="shared" ref="AI55" si="532">SUM(AI52:AI54)</f>
        <v>103.56227999999999</v>
      </c>
      <c r="AJ55" s="52">
        <f t="shared" ref="AJ55" si="533">IF(AND(AD55&gt;0),((AD52*AJ52+AD53*AJ53+AD54*AJ54)/AD55),0)</f>
        <v>0.89159547159604857</v>
      </c>
      <c r="AK55" s="56">
        <f t="shared" si="6"/>
        <v>0.88487746848047366</v>
      </c>
      <c r="AL55" s="50">
        <f t="shared" ref="AL55" si="534">SUM(AL52:AL54)</f>
        <v>539</v>
      </c>
      <c r="AM55" s="20">
        <f t="shared" ref="AM55" si="535">IF(AL55&gt;0,(AM52*AL52+AM53*AL53+AM54*AL54)/AL55,0)</f>
        <v>9.1985157699443404E-2</v>
      </c>
      <c r="AN55" s="52">
        <f>IF(K55&gt;0,(AN52*K52+AN53*K53+AN54*K54)/K55,0)</f>
        <v>0.2229248421953568</v>
      </c>
      <c r="AO55" s="136">
        <f>IF(L55&gt;0,(AO52*K52+AO53*K53+AO54*K54)/K55,0)</f>
        <v>0.22145398523590457</v>
      </c>
      <c r="AP55" s="57">
        <f t="shared" ref="AP55" si="536">SUM(AP52:AP54)</f>
        <v>109.17333360000001</v>
      </c>
      <c r="AQ55" s="137">
        <f t="shared" si="492"/>
        <v>108.28566000000001</v>
      </c>
      <c r="AR55" s="55"/>
      <c r="AS55" s="55">
        <f t="shared" ref="AS55" si="537">SUM(AS52:AS54)</f>
        <v>505.5</v>
      </c>
      <c r="AT55" s="102"/>
      <c r="AU55" s="103">
        <f>AT54</f>
        <v>581.34000000000015</v>
      </c>
      <c r="AV55" s="50">
        <f t="shared" ref="AV55" si="538">SUM(AV52:AV54)</f>
        <v>0</v>
      </c>
      <c r="AW55" s="58"/>
      <c r="AX55" s="57"/>
      <c r="AY55" s="57"/>
      <c r="AZ55" s="57"/>
      <c r="BA55" s="57"/>
    </row>
    <row r="56" spans="1:53" s="31" customFormat="1" ht="13.5" thickBot="1" x14ac:dyDescent="0.25">
      <c r="A56" s="186">
        <v>14</v>
      </c>
      <c r="B56" s="22">
        <v>1</v>
      </c>
      <c r="C56" s="10" t="s">
        <v>53</v>
      </c>
      <c r="D56" s="11">
        <v>3720</v>
      </c>
      <c r="E56" s="11">
        <v>0</v>
      </c>
      <c r="F56" s="11">
        <v>13378</v>
      </c>
      <c r="G56" s="12">
        <v>0.9</v>
      </c>
      <c r="H56" s="12">
        <v>6.2</v>
      </c>
      <c r="I56" s="11">
        <v>14646</v>
      </c>
      <c r="J56" s="12">
        <v>5.2</v>
      </c>
      <c r="K56" s="11">
        <v>15571</v>
      </c>
      <c r="L56" s="13">
        <v>6.5000000000000002E-2</v>
      </c>
      <c r="M56" s="23">
        <f>ROUND(K56*(1-L56),0)</f>
        <v>14559</v>
      </c>
      <c r="N56" s="14">
        <v>0.68600000000000005</v>
      </c>
      <c r="O56" s="24">
        <f t="shared" ref="O56:O58" si="539">M56*N56</f>
        <v>9987.4740000000002</v>
      </c>
      <c r="P56" s="13">
        <v>0.26</v>
      </c>
      <c r="Q56" s="24">
        <f t="shared" ref="Q56:Q58" si="540">M56*P56</f>
        <v>3785.34</v>
      </c>
      <c r="R56" s="15">
        <v>5.3999999999999999E-2</v>
      </c>
      <c r="S56" s="143">
        <v>0.22850000000000001</v>
      </c>
      <c r="T56" s="24">
        <f t="shared" ref="T56:T58" si="541">M56*R56</f>
        <v>786.18600000000004</v>
      </c>
      <c r="U56" s="25">
        <v>0.255</v>
      </c>
      <c r="V56" s="24">
        <f t="shared" ref="V56:V58" si="542">M56*U56</f>
        <v>3712.5450000000001</v>
      </c>
      <c r="W56" s="15">
        <v>0.47299999999999998</v>
      </c>
      <c r="X56" s="24">
        <f t="shared" ref="X56:X58" si="543">M56*W56</f>
        <v>6886.4069999999992</v>
      </c>
      <c r="Y56" s="15">
        <v>0.46</v>
      </c>
      <c r="Z56" s="24">
        <f t="shared" ref="Z56:Z58" si="544">Y56*M56</f>
        <v>6697.14</v>
      </c>
      <c r="AA56" s="145">
        <v>2.7799999999999999E-3</v>
      </c>
      <c r="AB56" s="18">
        <f t="shared" ref="AB56" si="545">M56*AA56</f>
        <v>40.474019999999996</v>
      </c>
      <c r="AC56" s="16">
        <v>2.97E-3</v>
      </c>
      <c r="AD56" s="17">
        <f t="shared" ref="AD56:AD58" si="546">M56*AC56</f>
        <v>43.240229999999997</v>
      </c>
      <c r="AE56" s="26">
        <f>IF(M56&gt;0,(AG56+AP56)/M56,0)</f>
        <v>2.6870537124802528E-3</v>
      </c>
      <c r="AF56" s="16">
        <v>3.3E-4</v>
      </c>
      <c r="AG56" s="23">
        <f t="shared" ref="AG56:AG58" si="547">AF56*M56</f>
        <v>4.8044700000000002</v>
      </c>
      <c r="AH56" s="114">
        <v>0.20899999999999999</v>
      </c>
      <c r="AI56" s="29">
        <f t="shared" ref="AI56:AI58" si="548">AL56*(1-AM56)*AH56</f>
        <v>33.173524999999998</v>
      </c>
      <c r="AJ56" s="27">
        <f t="shared" ref="AJ56:AJ58" si="549">IF(AND(AH56&gt;0,AF56&gt;0,AC56&gt;0),((AC56-AF56)*AH56)/((AH56-AF56)*AC56),0)</f>
        <v>0.89029461723188663</v>
      </c>
      <c r="AK56" s="59">
        <f t="shared" si="6"/>
        <v>0.87852986503593233</v>
      </c>
      <c r="AL56" s="11">
        <v>175</v>
      </c>
      <c r="AM56" s="13">
        <v>9.2999999999999999E-2</v>
      </c>
      <c r="AN56" s="14">
        <v>0.2162</v>
      </c>
      <c r="AO56" s="130">
        <v>0.2167</v>
      </c>
      <c r="AP56" s="29">
        <f>AL56*(1-AM56)*AN56</f>
        <v>34.316344999999998</v>
      </c>
      <c r="AQ56" s="131">
        <f t="shared" ref="AQ56" si="550">AL56*(1-AM56)*AO56</f>
        <v>34.3957075</v>
      </c>
      <c r="AR56" s="18">
        <v>1.5</v>
      </c>
      <c r="AS56" s="18">
        <v>504.22</v>
      </c>
      <c r="AT56" s="98">
        <f>AT54+AL56-AS56+AU56</f>
        <v>260.12000000000012</v>
      </c>
      <c r="AU56" s="99">
        <v>8</v>
      </c>
      <c r="AV56" s="11"/>
      <c r="AW56" s="30"/>
      <c r="AX56" s="19"/>
      <c r="AY56" s="19"/>
      <c r="AZ56" s="19"/>
      <c r="BA56" s="19"/>
    </row>
    <row r="57" spans="1:53" s="31" customFormat="1" ht="12.75" x14ac:dyDescent="0.2">
      <c r="A57" s="184"/>
      <c r="B57" s="32">
        <v>2</v>
      </c>
      <c r="C57" s="10" t="s">
        <v>49</v>
      </c>
      <c r="D57" s="33">
        <v>20900</v>
      </c>
      <c r="E57" s="33">
        <v>4</v>
      </c>
      <c r="F57" s="33">
        <v>15774</v>
      </c>
      <c r="G57" s="34">
        <v>1</v>
      </c>
      <c r="H57" s="34">
        <v>6.8</v>
      </c>
      <c r="I57" s="33">
        <v>15824</v>
      </c>
      <c r="J57" s="34">
        <v>5.6</v>
      </c>
      <c r="K57" s="33">
        <v>16694</v>
      </c>
      <c r="L57" s="35">
        <v>6.8000000000000005E-2</v>
      </c>
      <c r="M57" s="36">
        <f>ROUND(K57*(1-L57),0)</f>
        <v>15559</v>
      </c>
      <c r="N57" s="37">
        <v>0.65200000000000002</v>
      </c>
      <c r="O57" s="24">
        <f t="shared" si="539"/>
        <v>10144.468000000001</v>
      </c>
      <c r="P57" s="35">
        <v>0.25800000000000001</v>
      </c>
      <c r="Q57" s="24">
        <f t="shared" si="540"/>
        <v>4014.2220000000002</v>
      </c>
      <c r="R57" s="38">
        <v>0.09</v>
      </c>
      <c r="S57" s="134">
        <v>0.2162</v>
      </c>
      <c r="T57" s="24">
        <f t="shared" si="541"/>
        <v>1400.31</v>
      </c>
      <c r="U57" s="27">
        <v>0.22900000000000001</v>
      </c>
      <c r="V57" s="24">
        <f t="shared" si="542"/>
        <v>3563.011</v>
      </c>
      <c r="W57" s="38">
        <v>0.47899999999999998</v>
      </c>
      <c r="X57" s="24">
        <f t="shared" si="543"/>
        <v>7452.7609999999995</v>
      </c>
      <c r="Y57" s="38">
        <v>0.44</v>
      </c>
      <c r="Z57" s="24">
        <f t="shared" si="544"/>
        <v>6845.96</v>
      </c>
      <c r="AA57" s="146">
        <v>2.7100000000000002E-3</v>
      </c>
      <c r="AB57" s="18">
        <f t="shared" si="456"/>
        <v>42.16489</v>
      </c>
      <c r="AC57" s="39">
        <v>2.8E-3</v>
      </c>
      <c r="AD57" s="17">
        <f t="shared" si="546"/>
        <v>43.565199999999997</v>
      </c>
      <c r="AE57" s="26">
        <f>IF(M57&gt;0,(AG57+AP57)/M57,0)</f>
        <v>2.6702000128542968E-3</v>
      </c>
      <c r="AF57" s="39">
        <v>3.1E-4</v>
      </c>
      <c r="AG57" s="36">
        <f t="shared" si="547"/>
        <v>4.8232900000000001</v>
      </c>
      <c r="AH57" s="27">
        <v>0.21029999999999999</v>
      </c>
      <c r="AI57" s="40">
        <f t="shared" si="548"/>
        <v>34.9760445</v>
      </c>
      <c r="AJ57" s="27">
        <f t="shared" si="549"/>
        <v>0.89059853190287985</v>
      </c>
      <c r="AK57" s="28">
        <f t="shared" si="6"/>
        <v>0.88514656093087796</v>
      </c>
      <c r="AL57" s="33">
        <v>185</v>
      </c>
      <c r="AM57" s="35">
        <v>0.10100000000000001</v>
      </c>
      <c r="AN57" s="37">
        <v>0.2208</v>
      </c>
      <c r="AO57" s="132">
        <v>0.22009999999999999</v>
      </c>
      <c r="AP57" s="40">
        <f>AL57*(1-AM57)*AN57</f>
        <v>36.722352000000001</v>
      </c>
      <c r="AQ57" s="133">
        <f t="shared" si="461"/>
        <v>36.605931499999997</v>
      </c>
      <c r="AR57" s="41">
        <v>1.55</v>
      </c>
      <c r="AS57" s="41"/>
      <c r="AT57" s="117">
        <f>AT56+AL57-AS57</f>
        <v>445.12000000000012</v>
      </c>
      <c r="AU57" s="101"/>
      <c r="AV57" s="42"/>
      <c r="AW57" s="43"/>
      <c r="AX57" s="44"/>
      <c r="AY57" s="44"/>
      <c r="AZ57" s="44"/>
      <c r="BA57" s="44"/>
    </row>
    <row r="58" spans="1:53" s="31" customFormat="1" ht="12.75" x14ac:dyDescent="0.2">
      <c r="A58" s="184"/>
      <c r="B58" s="32">
        <v>3</v>
      </c>
      <c r="C58" s="180" t="s">
        <v>63</v>
      </c>
      <c r="D58" s="42">
        <v>21600</v>
      </c>
      <c r="E58" s="42">
        <v>2</v>
      </c>
      <c r="F58" s="42">
        <v>19733</v>
      </c>
      <c r="G58" s="36">
        <v>0.8</v>
      </c>
      <c r="H58" s="36">
        <v>6.4</v>
      </c>
      <c r="I58" s="42">
        <v>18614</v>
      </c>
      <c r="J58" s="36">
        <v>5.0999999999999996</v>
      </c>
      <c r="K58" s="42">
        <v>16788</v>
      </c>
      <c r="L58" s="38">
        <v>6.8000000000000005E-2</v>
      </c>
      <c r="M58" s="36">
        <f>ROUND(K58*(1-L58),0)</f>
        <v>15646</v>
      </c>
      <c r="N58" s="27">
        <v>0.72</v>
      </c>
      <c r="O58" s="24">
        <f t="shared" si="539"/>
        <v>11265.119999999999</v>
      </c>
      <c r="P58" s="38">
        <v>0.218</v>
      </c>
      <c r="Q58" s="24">
        <f t="shared" si="540"/>
        <v>3410.828</v>
      </c>
      <c r="R58" s="38">
        <v>6.2E-2</v>
      </c>
      <c r="S58" s="134">
        <v>0.20649999999999999</v>
      </c>
      <c r="T58" s="24">
        <f t="shared" si="541"/>
        <v>970.05200000000002</v>
      </c>
      <c r="U58" s="27">
        <v>0.22700000000000001</v>
      </c>
      <c r="V58" s="24">
        <f t="shared" si="542"/>
        <v>3551.6420000000003</v>
      </c>
      <c r="W58" s="38">
        <v>0.47899999999999998</v>
      </c>
      <c r="X58" s="24">
        <f t="shared" si="543"/>
        <v>7494.4339999999993</v>
      </c>
      <c r="Y58" s="38">
        <v>0.41</v>
      </c>
      <c r="Z58" s="24">
        <f t="shared" si="544"/>
        <v>6414.86</v>
      </c>
      <c r="AA58" s="147">
        <v>2.5400000000000002E-3</v>
      </c>
      <c r="AB58" s="148">
        <f t="shared" si="456"/>
        <v>39.740840000000006</v>
      </c>
      <c r="AC58" s="46">
        <v>2.6800000000000001E-3</v>
      </c>
      <c r="AD58" s="17">
        <f t="shared" si="546"/>
        <v>41.931280000000001</v>
      </c>
      <c r="AE58" s="26">
        <f>IF(M58&gt;0,(AG58+AP58)/M58,0)</f>
        <v>2.6999616515403298E-3</v>
      </c>
      <c r="AF58" s="46">
        <v>2.9999999999999997E-4</v>
      </c>
      <c r="AG58" s="36">
        <f t="shared" si="547"/>
        <v>4.6937999999999995</v>
      </c>
      <c r="AH58" s="27">
        <v>0.21640000000000001</v>
      </c>
      <c r="AI58" s="40">
        <f t="shared" si="548"/>
        <v>36.114563199999999</v>
      </c>
      <c r="AJ58" s="27">
        <f t="shared" si="549"/>
        <v>0.88929254698280924</v>
      </c>
      <c r="AK58" s="28">
        <f t="shared" si="6"/>
        <v>0.89007407617546253</v>
      </c>
      <c r="AL58" s="42">
        <v>184</v>
      </c>
      <c r="AM58" s="38">
        <v>9.2999999999999999E-2</v>
      </c>
      <c r="AN58" s="27">
        <v>0.22500000000000001</v>
      </c>
      <c r="AO58" s="134">
        <v>0.22739999999999999</v>
      </c>
      <c r="AP58" s="40">
        <f>AL58*(1-AM58)*AN58</f>
        <v>37.549800000000005</v>
      </c>
      <c r="AQ58" s="135">
        <f t="shared" si="461"/>
        <v>37.950331200000001</v>
      </c>
      <c r="AR58" s="17">
        <v>1.5</v>
      </c>
      <c r="AS58" s="17"/>
      <c r="AT58" s="117">
        <f>AT57+AL58-AS58</f>
        <v>629.12000000000012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51">SUM(D56:D58)</f>
        <v>46220</v>
      </c>
      <c r="E59" s="50"/>
      <c r="F59" s="50">
        <f t="shared" ref="F59" si="552">SUM(F56:F58)</f>
        <v>48885</v>
      </c>
      <c r="G59" s="51"/>
      <c r="H59" s="51"/>
      <c r="I59" s="50">
        <f t="shared" ref="I59:K59" si="553">SUM(I56:I58)</f>
        <v>49084</v>
      </c>
      <c r="J59" s="51"/>
      <c r="K59" s="50">
        <f t="shared" si="553"/>
        <v>49053</v>
      </c>
      <c r="L59" s="20">
        <f t="shared" ref="L59" si="554">IF(K59&gt;0,(K56*L56+K57*L57+K58*L58)/K59,0)</f>
        <v>6.7047703504372808E-2</v>
      </c>
      <c r="M59" s="51">
        <f t="shared" ref="M59" si="555">M56+M57+M58</f>
        <v>45764</v>
      </c>
      <c r="N59" s="52">
        <f t="shared" ref="N59" si="556">IF(M59&gt;0,O59/M59,0)</f>
        <v>0.68606463595839529</v>
      </c>
      <c r="O59" s="53">
        <f t="shared" ref="O59" si="557">O56+O57+O58</f>
        <v>31397.062000000002</v>
      </c>
      <c r="P59" s="20">
        <f t="shared" ref="P59" si="558">IF(M59&gt;0,Q59/M59,0)</f>
        <v>0.24496088628616378</v>
      </c>
      <c r="Q59" s="53">
        <f t="shared" ref="Q59" si="559">Q56+Q57+Q58</f>
        <v>11210.39</v>
      </c>
      <c r="R59" s="20">
        <f t="shared" ref="R59" si="560">IF(M59&gt;0,T59/M59,0)</f>
        <v>6.8974477755440966E-2</v>
      </c>
      <c r="S59" s="136"/>
      <c r="T59" s="53">
        <f t="shared" ref="T59" si="561">T56+T57+T58</f>
        <v>3156.5480000000002</v>
      </c>
      <c r="U59" s="20">
        <f t="shared" ref="U59" si="562">IF(M59&gt;0,V59/M59,0)</f>
        <v>0.23658766716196136</v>
      </c>
      <c r="V59" s="53">
        <f t="shared" ref="V59" si="563">V56+V57+V58</f>
        <v>10827.198</v>
      </c>
      <c r="W59" s="20">
        <f t="shared" ref="W59" si="564">IF(M59&gt;0,X59/M59,0)</f>
        <v>0.47709120706231972</v>
      </c>
      <c r="X59" s="53">
        <f t="shared" ref="X59" si="565">X56+X57+X58</f>
        <v>21833.601999999999</v>
      </c>
      <c r="Y59" s="20">
        <f t="shared" ref="Y59" si="566">IF(M59&gt;0,Z59/M59,0)</f>
        <v>0.43610610960580365</v>
      </c>
      <c r="Z59" s="53">
        <f t="shared" ref="Z59" si="567">Z56+Z57+Z58</f>
        <v>19957.96</v>
      </c>
      <c r="AA59" s="152">
        <f t="shared" ref="AA59" si="568">IF(M59&gt;0,AB59/M59,0)</f>
        <v>2.6741488943274189E-3</v>
      </c>
      <c r="AB59" s="55">
        <f t="shared" ref="AB59" si="569">SUM(AB56:AB58)</f>
        <v>122.37975</v>
      </c>
      <c r="AC59" s="54">
        <f t="shared" ref="AC59" si="570">IF(M59&gt;0,AD59/M59,0)</f>
        <v>2.8130563324884192E-3</v>
      </c>
      <c r="AD59" s="55">
        <f t="shared" ref="AD59" si="571">SUM(AD56:AD58)</f>
        <v>128.73671000000002</v>
      </c>
      <c r="AE59" s="54">
        <f t="shared" ref="AE59" si="572">IF(M59&gt;0,(AE56*M56+AE57*M57+AE58*M58)/M59,0)</f>
        <v>2.6857367581505113E-3</v>
      </c>
      <c r="AF59" s="54">
        <f t="shared" ref="AF59" si="573">IF(K59&gt;0,(K56*AF56+K57*AF57+K58*AF58)/K59,0)</f>
        <v>3.1292622265712596E-4</v>
      </c>
      <c r="AG59" s="51">
        <f t="shared" ref="AG59" si="574">SUM(AG56:AG58)</f>
        <v>14.32156</v>
      </c>
      <c r="AH59" s="52">
        <f t="shared" ref="AH59" si="575">IF(K59&gt;0,(K56*AH56+K57*AH57+K58*AH58)/K59,0)</f>
        <v>0.21197501477993189</v>
      </c>
      <c r="AI59" s="57">
        <f t="shared" ref="AI59" si="576">SUM(AI56:AI58)</f>
        <v>104.2641327</v>
      </c>
      <c r="AJ59" s="52">
        <f t="shared" ref="AJ59" si="577">IF(AND(AD59&gt;0),((AD56*AJ56+AD57*AJ57+AD58*AJ58)/AD59),0)</f>
        <v>0.89007107582890221</v>
      </c>
      <c r="AK59" s="56">
        <f t="shared" si="6"/>
        <v>0.88473990865145824</v>
      </c>
      <c r="AL59" s="50">
        <f t="shared" ref="AL59" si="578">SUM(AL56:AL58)</f>
        <v>544</v>
      </c>
      <c r="AM59" s="20">
        <f t="shared" ref="AM59" si="579">IF(AL59&gt;0,(AM56*AL56+AM57*AL57+AM58*AL58)/AL59,0)</f>
        <v>9.5720588235294127E-2</v>
      </c>
      <c r="AN59" s="52">
        <f>IF(K59&gt;0,(AN56*K56+AN57*K57+AN58*K58)/K59,0)</f>
        <v>0.22077722871180153</v>
      </c>
      <c r="AO59" s="136">
        <f>IF(L59&gt;0,(AO56*K56+AO57*K57+AO58*K58)/K59,0)</f>
        <v>0.22151909771063949</v>
      </c>
      <c r="AP59" s="57">
        <f t="shared" ref="AP59" si="580">SUM(AP56:AP58)</f>
        <v>108.588497</v>
      </c>
      <c r="AQ59" s="137">
        <f t="shared" si="492"/>
        <v>108.95197020000001</v>
      </c>
      <c r="AR59" s="55"/>
      <c r="AS59" s="55">
        <f t="shared" ref="AS59" si="581">SUM(AS56:AS58)</f>
        <v>504.22</v>
      </c>
      <c r="AT59" s="102"/>
      <c r="AU59" s="103">
        <f>AT58</f>
        <v>629.12000000000012</v>
      </c>
      <c r="AV59" s="50">
        <f t="shared" ref="AV59" si="582">SUM(AV56:AV58)</f>
        <v>0</v>
      </c>
      <c r="AW59" s="58"/>
      <c r="AX59" s="57"/>
      <c r="AY59" s="57"/>
      <c r="AZ59" s="57"/>
      <c r="BA59" s="57"/>
    </row>
    <row r="60" spans="1:53" s="31" customFormat="1" ht="13.5" thickBot="1" x14ac:dyDescent="0.25">
      <c r="A60" s="186">
        <v>15</v>
      </c>
      <c r="B60" s="22">
        <v>1</v>
      </c>
      <c r="C60" s="10" t="s">
        <v>48</v>
      </c>
      <c r="D60" s="11">
        <v>640</v>
      </c>
      <c r="E60" s="11">
        <v>3</v>
      </c>
      <c r="F60" s="11">
        <v>13158</v>
      </c>
      <c r="G60" s="12">
        <v>0.6</v>
      </c>
      <c r="H60" s="12">
        <v>5.5</v>
      </c>
      <c r="I60" s="11">
        <v>13215</v>
      </c>
      <c r="J60" s="12">
        <v>6</v>
      </c>
      <c r="K60" s="11">
        <v>16564</v>
      </c>
      <c r="L60" s="13">
        <v>7.4999999999999997E-2</v>
      </c>
      <c r="M60" s="23">
        <f>ROUND(K60*(1-L60),0)</f>
        <v>15322</v>
      </c>
      <c r="N60" s="14">
        <v>0.57199999999999995</v>
      </c>
      <c r="O60" s="24">
        <f t="shared" ref="O60:O62" si="583">M60*N60</f>
        <v>8764.1839999999993</v>
      </c>
      <c r="P60" s="13">
        <v>0.35799999999999998</v>
      </c>
      <c r="Q60" s="24">
        <f t="shared" ref="Q60:Q62" si="584">M60*P60</f>
        <v>5485.2759999999998</v>
      </c>
      <c r="R60" s="15">
        <v>7.0000000000000007E-2</v>
      </c>
      <c r="S60" s="143">
        <v>0.2077</v>
      </c>
      <c r="T60" s="24">
        <f t="shared" ref="T60:T62" si="585">M60*R60</f>
        <v>1072.5400000000002</v>
      </c>
      <c r="U60" s="25">
        <v>0.23799999999999999</v>
      </c>
      <c r="V60" s="24">
        <f t="shared" ref="V60:V62" si="586">M60*U60</f>
        <v>3646.636</v>
      </c>
      <c r="W60" s="15">
        <v>0.46600000000000003</v>
      </c>
      <c r="X60" s="24">
        <f t="shared" ref="X60:X62" si="587">M60*W60</f>
        <v>7140.0520000000006</v>
      </c>
      <c r="Y60" s="15">
        <v>0.41</v>
      </c>
      <c r="Z60" s="24">
        <f t="shared" ref="Z60:Z62" si="588">Y60*M60</f>
        <v>6282.0199999999995</v>
      </c>
      <c r="AA60" s="145">
        <v>2.5500000000000002E-3</v>
      </c>
      <c r="AB60" s="18">
        <f t="shared" ref="AB60" si="589">M60*AA60</f>
        <v>39.071100000000001</v>
      </c>
      <c r="AC60" s="16">
        <v>2.66E-3</v>
      </c>
      <c r="AD60" s="17">
        <f t="shared" ref="AD60:AD62" si="590">M60*AC60</f>
        <v>40.756520000000002</v>
      </c>
      <c r="AE60" s="26">
        <f>IF(M60&gt;0,(AG60+AP60)/M60,0)</f>
        <v>2.6718813601357529E-3</v>
      </c>
      <c r="AF60" s="16">
        <v>3.1E-4</v>
      </c>
      <c r="AG60" s="23">
        <f t="shared" ref="AG60:AG62" si="591">AF60*M60</f>
        <v>4.7498199999999997</v>
      </c>
      <c r="AH60" s="114">
        <v>0.2099</v>
      </c>
      <c r="AI60" s="29">
        <f t="shared" ref="AI60:AI62" si="592">AL60*(1-AM60)*AH60</f>
        <v>33.272088600000004</v>
      </c>
      <c r="AJ60" s="27">
        <f t="shared" ref="AJ60:AJ62" si="593">IF(AND(AH60&gt;0,AF60&gt;0,AC60&gt;0),((AC60-AF60)*AH60)/((AH60-AF60)*AC60),0)</f>
        <v>0.88476535104161469</v>
      </c>
      <c r="AK60" s="59">
        <f t="shared" si="6"/>
        <v>0.88517883548132226</v>
      </c>
      <c r="AL60" s="11">
        <v>174</v>
      </c>
      <c r="AM60" s="13">
        <v>8.8999999999999996E-2</v>
      </c>
      <c r="AN60" s="14">
        <v>0.2283</v>
      </c>
      <c r="AO60" s="130">
        <v>0.2278</v>
      </c>
      <c r="AP60" s="29">
        <f>AL60*(1-AM60)*AN60</f>
        <v>36.188746200000004</v>
      </c>
      <c r="AQ60" s="131">
        <f t="shared" ref="AQ60" si="594">AL60*(1-AM60)*AO60</f>
        <v>36.109489200000006</v>
      </c>
      <c r="AR60" s="18">
        <v>1.55</v>
      </c>
      <c r="AS60" s="18">
        <v>507.66</v>
      </c>
      <c r="AT60" s="98">
        <f>AT58+AL60-AS60+AU60</f>
        <v>297.46000000000009</v>
      </c>
      <c r="AU60" s="99">
        <v>2</v>
      </c>
      <c r="AV60" s="11"/>
      <c r="AW60" s="30"/>
      <c r="AX60" s="19"/>
      <c r="AY60" s="19"/>
      <c r="AZ60" s="19"/>
      <c r="BA60" s="19"/>
    </row>
    <row r="61" spans="1:53" s="31" customFormat="1" ht="12.75" x14ac:dyDescent="0.2">
      <c r="A61" s="184"/>
      <c r="B61" s="32">
        <v>2</v>
      </c>
      <c r="C61" s="10" t="s">
        <v>51</v>
      </c>
      <c r="D61" s="33">
        <v>19233</v>
      </c>
      <c r="E61" s="33">
        <v>7</v>
      </c>
      <c r="F61" s="33">
        <v>17750</v>
      </c>
      <c r="G61" s="34">
        <v>0.7</v>
      </c>
      <c r="H61" s="34">
        <v>5.8</v>
      </c>
      <c r="I61" s="33">
        <v>17289</v>
      </c>
      <c r="J61" s="34">
        <v>5.6</v>
      </c>
      <c r="K61" s="33">
        <v>16675</v>
      </c>
      <c r="L61" s="35">
        <v>6.3E-2</v>
      </c>
      <c r="M61" s="36">
        <f>ROUND(K61*(1-L61),0)</f>
        <v>15624</v>
      </c>
      <c r="N61" s="37">
        <v>0.68799999999999994</v>
      </c>
      <c r="O61" s="24">
        <f t="shared" si="583"/>
        <v>10749.312</v>
      </c>
      <c r="P61" s="35">
        <v>0.26900000000000002</v>
      </c>
      <c r="Q61" s="24">
        <f t="shared" si="584"/>
        <v>4202.8560000000007</v>
      </c>
      <c r="R61" s="38">
        <v>4.2999999999999997E-2</v>
      </c>
      <c r="S61" s="134">
        <v>0.19850000000000001</v>
      </c>
      <c r="T61" s="24">
        <f t="shared" si="585"/>
        <v>671.83199999999999</v>
      </c>
      <c r="U61" s="27">
        <v>0.21099999999999999</v>
      </c>
      <c r="V61" s="24">
        <f t="shared" si="586"/>
        <v>3296.6639999999998</v>
      </c>
      <c r="W61" s="38">
        <v>0.50800000000000001</v>
      </c>
      <c r="X61" s="24">
        <f t="shared" si="587"/>
        <v>7936.9920000000002</v>
      </c>
      <c r="Y61" s="38">
        <v>0.41</v>
      </c>
      <c r="Z61" s="24">
        <f t="shared" si="588"/>
        <v>6405.8399999999992</v>
      </c>
      <c r="AA61" s="146">
        <v>2.5000000000000001E-3</v>
      </c>
      <c r="AB61" s="18">
        <f t="shared" si="456"/>
        <v>39.06</v>
      </c>
      <c r="AC61" s="39">
        <v>2.5999999999999999E-3</v>
      </c>
      <c r="AD61" s="17">
        <f t="shared" si="590"/>
        <v>40.622399999999999</v>
      </c>
      <c r="AE61" s="26">
        <f>IF(M61&gt;0,(AG61+AP61)/M61,0)</f>
        <v>2.6240995391705068E-3</v>
      </c>
      <c r="AF61" s="39">
        <v>2.9999999999999997E-4</v>
      </c>
      <c r="AG61" s="36">
        <f t="shared" si="591"/>
        <v>4.6871999999999998</v>
      </c>
      <c r="AH61" s="27">
        <v>0.2175</v>
      </c>
      <c r="AI61" s="40">
        <f t="shared" si="592"/>
        <v>34.2786525</v>
      </c>
      <c r="AJ61" s="27">
        <f t="shared" si="593"/>
        <v>0.8858372290692732</v>
      </c>
      <c r="AK61" s="28">
        <f t="shared" si="6"/>
        <v>0.88682979482005164</v>
      </c>
      <c r="AL61" s="33">
        <v>173</v>
      </c>
      <c r="AM61" s="35">
        <v>8.8999999999999996E-2</v>
      </c>
      <c r="AN61" s="37">
        <v>0.23039999999999999</v>
      </c>
      <c r="AO61" s="132">
        <v>0.23100000000000001</v>
      </c>
      <c r="AP61" s="40">
        <f>AL61*(1-AM61)*AN61</f>
        <v>36.311731200000004</v>
      </c>
      <c r="AQ61" s="133">
        <f t="shared" si="461"/>
        <v>36.406293000000005</v>
      </c>
      <c r="AR61" s="41">
        <v>1.6</v>
      </c>
      <c r="AS61" s="41"/>
      <c r="AT61" s="117">
        <f>AT60+AL61-AS61</f>
        <v>470.46000000000009</v>
      </c>
      <c r="AU61" s="101"/>
      <c r="AV61" s="42"/>
      <c r="AW61" s="43"/>
      <c r="AX61" s="44"/>
      <c r="AY61" s="44"/>
      <c r="AZ61" s="44"/>
      <c r="BA61" s="44"/>
    </row>
    <row r="62" spans="1:53" s="31" customFormat="1" ht="12.75" x14ac:dyDescent="0.2">
      <c r="A62" s="184"/>
      <c r="B62" s="32">
        <v>3</v>
      </c>
      <c r="C62" s="10" t="s">
        <v>52</v>
      </c>
      <c r="D62" s="42">
        <v>20000</v>
      </c>
      <c r="E62" s="42">
        <v>6</v>
      </c>
      <c r="F62" s="42">
        <v>19170</v>
      </c>
      <c r="G62" s="36">
        <v>0.5</v>
      </c>
      <c r="H62" s="36">
        <v>6.4</v>
      </c>
      <c r="I62" s="42">
        <v>18481</v>
      </c>
      <c r="J62" s="36">
        <v>4.5</v>
      </c>
      <c r="K62" s="42">
        <v>16808</v>
      </c>
      <c r="L62" s="38">
        <v>6.2E-2</v>
      </c>
      <c r="M62" s="36">
        <f>ROUND(K62*(1-L62),0)</f>
        <v>15766</v>
      </c>
      <c r="N62" s="27">
        <v>0.751</v>
      </c>
      <c r="O62" s="24">
        <f t="shared" si="583"/>
        <v>11840.266</v>
      </c>
      <c r="P62" s="38">
        <v>0.188</v>
      </c>
      <c r="Q62" s="24">
        <f t="shared" si="584"/>
        <v>2964.0079999999998</v>
      </c>
      <c r="R62" s="38">
        <v>6.0999999999999999E-2</v>
      </c>
      <c r="S62" s="134">
        <v>0.1991</v>
      </c>
      <c r="T62" s="24">
        <f t="shared" si="585"/>
        <v>961.726</v>
      </c>
      <c r="U62" s="27">
        <v>0.21299999999999999</v>
      </c>
      <c r="V62" s="24">
        <f t="shared" si="586"/>
        <v>3358.1579999999999</v>
      </c>
      <c r="W62" s="38">
        <v>0.5</v>
      </c>
      <c r="X62" s="24">
        <f t="shared" si="587"/>
        <v>7883</v>
      </c>
      <c r="Y62" s="38">
        <v>0.41</v>
      </c>
      <c r="Z62" s="24">
        <f t="shared" si="588"/>
        <v>6464.0599999999995</v>
      </c>
      <c r="AA62" s="147">
        <v>2.3400000000000001E-3</v>
      </c>
      <c r="AB62" s="148">
        <f t="shared" si="456"/>
        <v>36.892440000000001</v>
      </c>
      <c r="AC62" s="46">
        <v>2.48E-3</v>
      </c>
      <c r="AD62" s="17">
        <f t="shared" si="590"/>
        <v>39.099679999999999</v>
      </c>
      <c r="AE62" s="26">
        <f>IF(M62&gt;0,(AG62+AP62)/M62,0)</f>
        <v>2.6381097044272483E-3</v>
      </c>
      <c r="AF62" s="46">
        <v>2.9E-4</v>
      </c>
      <c r="AG62" s="36">
        <f t="shared" si="591"/>
        <v>4.5721400000000001</v>
      </c>
      <c r="AH62" s="27">
        <v>0.21160000000000001</v>
      </c>
      <c r="AI62" s="40">
        <f t="shared" si="592"/>
        <v>34.237303199999999</v>
      </c>
      <c r="AJ62" s="27">
        <f t="shared" si="593"/>
        <v>0.88427642616489166</v>
      </c>
      <c r="AK62" s="28">
        <f t="shared" si="6"/>
        <v>0.89120238841272392</v>
      </c>
      <c r="AL62" s="42">
        <v>178</v>
      </c>
      <c r="AM62" s="38">
        <v>9.0999999999999998E-2</v>
      </c>
      <c r="AN62" s="27">
        <v>0.2288</v>
      </c>
      <c r="AO62" s="134">
        <v>0.22140000000000001</v>
      </c>
      <c r="AP62" s="40">
        <f>AL62*(1-AM62)*AN62</f>
        <v>37.020297599999999</v>
      </c>
      <c r="AQ62" s="135">
        <f t="shared" si="461"/>
        <v>35.822962799999999</v>
      </c>
      <c r="AR62" s="17">
        <v>1.55</v>
      </c>
      <c r="AS62" s="17"/>
      <c r="AT62" s="117">
        <f>AT61+AL62-AS62</f>
        <v>648.46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5">SUM(D60:D62)</f>
        <v>39873</v>
      </c>
      <c r="E63" s="50"/>
      <c r="F63" s="50">
        <f t="shared" ref="F63" si="596">SUM(F60:F62)</f>
        <v>50078</v>
      </c>
      <c r="G63" s="51"/>
      <c r="H63" s="51"/>
      <c r="I63" s="50">
        <f t="shared" ref="I63:K63" si="597">SUM(I60:I62)</f>
        <v>48985</v>
      </c>
      <c r="J63" s="51"/>
      <c r="K63" s="50">
        <f t="shared" si="597"/>
        <v>50047</v>
      </c>
      <c r="L63" s="20">
        <f t="shared" ref="L63" si="598">IF(K63&gt;0,(K60*L60+K61*L61+K62*L62)/K63,0)</f>
        <v>6.663578236457729E-2</v>
      </c>
      <c r="M63" s="51">
        <f t="shared" ref="M63" si="599">M60+M61+M62</f>
        <v>46712</v>
      </c>
      <c r="N63" s="52">
        <f t="shared" ref="N63" si="600">IF(M63&gt;0,O63/M63,0)</f>
        <v>0.67121429183079295</v>
      </c>
      <c r="O63" s="53">
        <f t="shared" ref="O63" si="601">O60+O61+O62</f>
        <v>31353.761999999999</v>
      </c>
      <c r="P63" s="20">
        <f t="shared" ref="P63" si="602">IF(M63&gt;0,Q63/M63,0)</f>
        <v>0.27085417023462927</v>
      </c>
      <c r="Q63" s="53">
        <f t="shared" ref="Q63" si="603">Q60+Q61+Q62</f>
        <v>12652.140000000001</v>
      </c>
      <c r="R63" s="20">
        <f t="shared" ref="R63" si="604">IF(M63&gt;0,T63/M63,0)</f>
        <v>5.7931537934577851E-2</v>
      </c>
      <c r="S63" s="136"/>
      <c r="T63" s="53">
        <f t="shared" ref="T63" si="605">T60+T61+T62</f>
        <v>2706.0980000000004</v>
      </c>
      <c r="U63" s="20">
        <f t="shared" ref="U63" si="606">IF(M63&gt;0,V63/M63,0)</f>
        <v>0.22053129816749439</v>
      </c>
      <c r="V63" s="53">
        <f t="shared" ref="V63" si="607">V60+V61+V62</f>
        <v>10301.457999999999</v>
      </c>
      <c r="W63" s="20">
        <f t="shared" ref="W63" si="608">IF(M63&gt;0,X63/M63,0)</f>
        <v>0.49152346292173321</v>
      </c>
      <c r="X63" s="53">
        <f t="shared" ref="X63" si="609">X60+X61+X62</f>
        <v>22960.044000000002</v>
      </c>
      <c r="Y63" s="20">
        <f t="shared" ref="Y63" si="610">IF(M63&gt;0,Z63/M63,0)</f>
        <v>0.41</v>
      </c>
      <c r="Z63" s="53">
        <f t="shared" ref="Z63" si="611">Z60+Z61+Z62</f>
        <v>19151.919999999998</v>
      </c>
      <c r="AA63" s="152">
        <f t="shared" ref="AA63" si="612">IF(M63&gt;0,AB63/M63,0)</f>
        <v>2.4623980989895529E-3</v>
      </c>
      <c r="AB63" s="55">
        <f t="shared" ref="AB63" si="613">SUM(AB60:AB62)</f>
        <v>115.02354</v>
      </c>
      <c r="AC63" s="54">
        <f t="shared" ref="AC63" si="614">IF(M63&gt;0,AD63/M63,0)</f>
        <v>2.5791787977393391E-3</v>
      </c>
      <c r="AD63" s="55">
        <f t="shared" ref="AD63" si="615">SUM(AD60:AD62)</f>
        <v>120.4786</v>
      </c>
      <c r="AE63" s="54">
        <f t="shared" ref="AE63" si="616">IF(M63&gt;0,(AE60*M60+AE61*M61+AE62*M62)/M63,0)</f>
        <v>2.6445010917965409E-3</v>
      </c>
      <c r="AF63" s="54">
        <f t="shared" ref="AF63" si="617">IF(K63&gt;0,(K60*AF60+K61*AF61+K62*AF62)/K63,0)</f>
        <v>2.9995124582892082E-4</v>
      </c>
      <c r="AG63" s="51">
        <f t="shared" ref="AG63" si="618">SUM(AG60:AG62)</f>
        <v>14.009160000000001</v>
      </c>
      <c r="AH63" s="52">
        <f t="shared" ref="AH63" si="619">IF(K63&gt;0,(K60*AH60+K61*AH61+K62*AH62)/K63,0)</f>
        <v>0.21300315503426781</v>
      </c>
      <c r="AI63" s="57">
        <f t="shared" ref="AI63" si="620">SUM(AI60:AI62)</f>
        <v>101.78804430000001</v>
      </c>
      <c r="AJ63" s="52">
        <f t="shared" ref="AJ63" si="621">IF(AND(AD63&gt;0),((AD60*AJ60+AD61*AJ61+AD62*AJ62)/AD63),0)</f>
        <v>0.88496808789087122</v>
      </c>
      <c r="AK63" s="56">
        <f t="shared" si="6"/>
        <v>0.88773742331974848</v>
      </c>
      <c r="AL63" s="50">
        <f t="shared" ref="AL63" si="622">SUM(AL60:AL62)</f>
        <v>525</v>
      </c>
      <c r="AM63" s="20">
        <f t="shared" ref="AM63" si="623">IF(AL63&gt;0,(AM60*AL60+AM61*AL61+AM62*AL62)/AL63,0)</f>
        <v>8.9678095238095237E-2</v>
      </c>
      <c r="AN63" s="52">
        <f>IF(K63&gt;0,(AN60*K60+AN61*K61+AN62*K62)/K63,0)</f>
        <v>0.22916761444242414</v>
      </c>
      <c r="AO63" s="136">
        <f>IF(L63&gt;0,(AO60*K60+AO61*K61+AO62*K62)/K63,0)</f>
        <v>0.22671679421343938</v>
      </c>
      <c r="AP63" s="57">
        <f t="shared" ref="AP63" si="624">SUM(AP60:AP62)</f>
        <v>109.52077500000001</v>
      </c>
      <c r="AQ63" s="137">
        <f t="shared" si="492"/>
        <v>108.33874500000002</v>
      </c>
      <c r="AR63" s="55"/>
      <c r="AS63" s="55">
        <f t="shared" ref="AS63" si="625">SUM(AS60:AS62)</f>
        <v>507.66</v>
      </c>
      <c r="AT63" s="102"/>
      <c r="AU63" s="103">
        <f>AT62</f>
        <v>648.46</v>
      </c>
      <c r="AV63" s="50">
        <f t="shared" ref="AV63" si="626">SUM(AV60:AV62)</f>
        <v>0</v>
      </c>
      <c r="AW63" s="58"/>
      <c r="AX63" s="57"/>
      <c r="AY63" s="57"/>
      <c r="AZ63" s="57"/>
      <c r="BA63" s="57"/>
    </row>
    <row r="64" spans="1:53" s="31" customFormat="1" ht="13.5" thickBot="1" x14ac:dyDescent="0.25">
      <c r="A64" s="186">
        <v>16</v>
      </c>
      <c r="B64" s="22">
        <v>1</v>
      </c>
      <c r="C64" s="10" t="s">
        <v>48</v>
      </c>
      <c r="D64" s="11">
        <v>21200</v>
      </c>
      <c r="E64" s="11">
        <v>1</v>
      </c>
      <c r="F64" s="11">
        <v>19265</v>
      </c>
      <c r="G64" s="12">
        <v>0.7</v>
      </c>
      <c r="H64" s="12">
        <v>6.8</v>
      </c>
      <c r="I64" s="11">
        <v>18819</v>
      </c>
      <c r="J64" s="12">
        <v>4.5</v>
      </c>
      <c r="K64" s="11">
        <v>16981</v>
      </c>
      <c r="L64" s="13">
        <v>6.9000000000000006E-2</v>
      </c>
      <c r="M64" s="23">
        <f>ROUND(K64*(1-L64),0)</f>
        <v>15809</v>
      </c>
      <c r="N64" s="14">
        <v>0.85599999999999998</v>
      </c>
      <c r="O64" s="24">
        <f t="shared" ref="O64:O66" si="627">M64*N64</f>
        <v>13532.503999999999</v>
      </c>
      <c r="P64" s="13">
        <v>0.122</v>
      </c>
      <c r="Q64" s="24">
        <f t="shared" ref="Q64:Q66" si="628">M64*P64</f>
        <v>1928.6979999999999</v>
      </c>
      <c r="R64" s="15">
        <v>2.1999999999999999E-2</v>
      </c>
      <c r="S64" s="143">
        <v>0.21790000000000001</v>
      </c>
      <c r="T64" s="24">
        <f t="shared" ref="T64:T66" si="629">M64*R64</f>
        <v>347.798</v>
      </c>
      <c r="U64" s="25">
        <v>0.21299999999999999</v>
      </c>
      <c r="V64" s="24">
        <f t="shared" ref="V64:V66" si="630">M64*U64</f>
        <v>3367.317</v>
      </c>
      <c r="W64" s="15">
        <v>0.502</v>
      </c>
      <c r="X64" s="24">
        <f t="shared" ref="X64:X66" si="631">M64*W64</f>
        <v>7936.1180000000004</v>
      </c>
      <c r="Y64" s="15">
        <v>0.4</v>
      </c>
      <c r="Z64" s="24">
        <f t="shared" ref="Z64:Z66" si="632">Y64*M64</f>
        <v>6323.6</v>
      </c>
      <c r="AA64" s="145">
        <v>2.3E-3</v>
      </c>
      <c r="AB64" s="18">
        <f t="shared" ref="AB64" si="633">M64*AA64</f>
        <v>36.360700000000001</v>
      </c>
      <c r="AC64" s="16">
        <v>2.4099999999999998E-3</v>
      </c>
      <c r="AD64" s="17">
        <f t="shared" ref="AD64:AD66" si="634">M64*AC64</f>
        <v>38.099689999999995</v>
      </c>
      <c r="AE64" s="26">
        <f>IF(M64&gt;0,(AG64+AP64)/M64,0)</f>
        <v>2.5688645455120497E-3</v>
      </c>
      <c r="AF64" s="16">
        <v>2.9E-4</v>
      </c>
      <c r="AG64" s="23">
        <f t="shared" ref="AG64:AG66" si="635">AF64*M64</f>
        <v>4.5846099999999996</v>
      </c>
      <c r="AH64" s="114">
        <v>0.21870000000000001</v>
      </c>
      <c r="AI64" s="29">
        <f t="shared" ref="AI64:AI66" si="636">AL64*(1-AM64)*AH64</f>
        <v>34.005225600000003</v>
      </c>
      <c r="AJ64" s="27">
        <f t="shared" ref="AJ64:AJ66" si="637">IF(AND(AH64&gt;0,AF64&gt;0,AC64&gt;0),((AC64-AF64)*AH64)/((AH64-AF64)*AC64),0)</f>
        <v>0.88083605370462237</v>
      </c>
      <c r="AK64" s="59">
        <f t="shared" si="6"/>
        <v>0.88822137114446098</v>
      </c>
      <c r="AL64" s="11">
        <v>172</v>
      </c>
      <c r="AM64" s="13">
        <v>9.6000000000000002E-2</v>
      </c>
      <c r="AN64" s="14">
        <v>0.23169999999999999</v>
      </c>
      <c r="AO64" s="130">
        <v>0.218</v>
      </c>
      <c r="AP64" s="29">
        <f>AL64*(1-AM64)*AN64</f>
        <v>36.026569599999995</v>
      </c>
      <c r="AQ64" s="131">
        <f t="shared" ref="AQ64" si="638">AL64*(1-AM64)*AO64</f>
        <v>33.896383999999998</v>
      </c>
      <c r="AR64" s="18">
        <v>1.55</v>
      </c>
      <c r="AS64" s="18"/>
      <c r="AT64" s="98">
        <f>AT62+AL64-AS64</f>
        <v>820.46</v>
      </c>
      <c r="AU64" s="99"/>
      <c r="AV64" s="11"/>
      <c r="AW64" s="30"/>
      <c r="AX64" s="19"/>
      <c r="AY64" s="19"/>
      <c r="AZ64" s="19"/>
      <c r="BA64" s="19"/>
    </row>
    <row r="65" spans="1:53" s="31" customFormat="1" ht="12.75" x14ac:dyDescent="0.2">
      <c r="A65" s="184"/>
      <c r="B65" s="32">
        <v>2</v>
      </c>
      <c r="C65" s="10" t="s">
        <v>51</v>
      </c>
      <c r="D65" s="33">
        <v>19473</v>
      </c>
      <c r="E65" s="33">
        <v>3</v>
      </c>
      <c r="F65" s="33">
        <v>17718</v>
      </c>
      <c r="G65" s="34">
        <v>0.6</v>
      </c>
      <c r="H65" s="34">
        <v>5.4</v>
      </c>
      <c r="I65" s="33">
        <v>17601</v>
      </c>
      <c r="J65" s="34">
        <v>3.8</v>
      </c>
      <c r="K65" s="33">
        <v>16967</v>
      </c>
      <c r="L65" s="35">
        <v>6.7000000000000004E-2</v>
      </c>
      <c r="M65" s="36">
        <f>ROUND(K65*(1-L65),0)</f>
        <v>15830</v>
      </c>
      <c r="N65" s="37">
        <v>0.72</v>
      </c>
      <c r="O65" s="24">
        <f t="shared" si="627"/>
        <v>11397.6</v>
      </c>
      <c r="P65" s="35">
        <v>0.224</v>
      </c>
      <c r="Q65" s="24">
        <f t="shared" si="628"/>
        <v>3545.92</v>
      </c>
      <c r="R65" s="38">
        <v>5.6000000000000001E-2</v>
      </c>
      <c r="S65" s="134">
        <v>0.214</v>
      </c>
      <c r="T65" s="24">
        <f t="shared" si="629"/>
        <v>886.48</v>
      </c>
      <c r="U65" s="27">
        <v>0.20899999999999999</v>
      </c>
      <c r="V65" s="24">
        <f t="shared" si="630"/>
        <v>3308.47</v>
      </c>
      <c r="W65" s="38">
        <v>0.51600000000000001</v>
      </c>
      <c r="X65" s="24">
        <f t="shared" si="631"/>
        <v>8168.2800000000007</v>
      </c>
      <c r="Y65" s="38">
        <v>0.42</v>
      </c>
      <c r="Z65" s="24">
        <f t="shared" si="632"/>
        <v>6648.5999999999995</v>
      </c>
      <c r="AA65" s="146">
        <v>2.32E-3</v>
      </c>
      <c r="AB65" s="18">
        <f t="shared" si="456"/>
        <v>36.7256</v>
      </c>
      <c r="AC65" s="39">
        <v>2.4399999999999999E-3</v>
      </c>
      <c r="AD65" s="17">
        <f t="shared" si="634"/>
        <v>38.6252</v>
      </c>
      <c r="AE65" s="26">
        <f>IF(M65&gt;0,(AG65+AP65)/M65,0)</f>
        <v>2.5425895135818069E-3</v>
      </c>
      <c r="AF65" s="39">
        <v>2.9999999999999997E-4</v>
      </c>
      <c r="AG65" s="36">
        <f t="shared" si="635"/>
        <v>4.7489999999999997</v>
      </c>
      <c r="AH65" s="27">
        <v>0.2198</v>
      </c>
      <c r="AI65" s="40">
        <f t="shared" si="636"/>
        <v>33.403005999999998</v>
      </c>
      <c r="AJ65" s="27">
        <f t="shared" si="637"/>
        <v>0.87824788080212102</v>
      </c>
      <c r="AK65" s="28">
        <f t="shared" si="6"/>
        <v>0.883144228718307</v>
      </c>
      <c r="AL65" s="33">
        <v>167</v>
      </c>
      <c r="AM65" s="35">
        <v>0.09</v>
      </c>
      <c r="AN65" s="37">
        <v>0.2336</v>
      </c>
      <c r="AO65" s="132">
        <v>0.21640000000000001</v>
      </c>
      <c r="AP65" s="40">
        <f>AL65*(1-AM65)*AN65</f>
        <v>35.500191999999998</v>
      </c>
      <c r="AQ65" s="133">
        <f t="shared" si="461"/>
        <v>32.886308</v>
      </c>
      <c r="AR65" s="41">
        <v>1.5</v>
      </c>
      <c r="AS65" s="41"/>
      <c r="AT65" s="117">
        <f>AT64+AL65-AS65</f>
        <v>987.46</v>
      </c>
      <c r="AU65" s="101"/>
      <c r="AV65" s="42"/>
      <c r="AW65" s="43"/>
      <c r="AX65" s="44"/>
      <c r="AY65" s="44"/>
      <c r="AZ65" s="44"/>
      <c r="BA65" s="44"/>
    </row>
    <row r="66" spans="1:53" s="31" customFormat="1" ht="12.75" x14ac:dyDescent="0.2">
      <c r="A66" s="184"/>
      <c r="B66" s="32">
        <v>3</v>
      </c>
      <c r="C66" s="10" t="s">
        <v>52</v>
      </c>
      <c r="D66" s="42">
        <v>17900</v>
      </c>
      <c r="E66" s="42">
        <v>3</v>
      </c>
      <c r="F66" s="42">
        <v>17403</v>
      </c>
      <c r="G66" s="36">
        <v>0.5</v>
      </c>
      <c r="H66" s="36">
        <v>6.7</v>
      </c>
      <c r="I66" s="42">
        <v>16797</v>
      </c>
      <c r="J66" s="36">
        <v>4.0999999999999996</v>
      </c>
      <c r="K66" s="42">
        <v>17066</v>
      </c>
      <c r="L66" s="38">
        <v>6.0999999999999999E-2</v>
      </c>
      <c r="M66" s="36">
        <f>ROUND(K66*(1-L66),0)</f>
        <v>16025</v>
      </c>
      <c r="N66" s="27">
        <v>0.69799999999999995</v>
      </c>
      <c r="O66" s="24">
        <f t="shared" si="627"/>
        <v>11185.449999999999</v>
      </c>
      <c r="P66" s="38">
        <v>0.26500000000000001</v>
      </c>
      <c r="Q66" s="24">
        <f t="shared" si="628"/>
        <v>4246.625</v>
      </c>
      <c r="R66" s="38">
        <v>3.6999999999999998E-2</v>
      </c>
      <c r="S66" s="134">
        <v>0.2142</v>
      </c>
      <c r="T66" s="24">
        <f t="shared" si="629"/>
        <v>592.92499999999995</v>
      </c>
      <c r="U66" s="27">
        <v>0.215</v>
      </c>
      <c r="V66" s="24">
        <f t="shared" si="630"/>
        <v>3445.375</v>
      </c>
      <c r="W66" s="38">
        <v>0.502</v>
      </c>
      <c r="X66" s="24">
        <f t="shared" si="631"/>
        <v>8044.55</v>
      </c>
      <c r="Y66" s="38">
        <v>0.42</v>
      </c>
      <c r="Z66" s="24">
        <f t="shared" si="632"/>
        <v>6730.5</v>
      </c>
      <c r="AA66" s="147">
        <v>2.2399999999999998E-3</v>
      </c>
      <c r="AB66" s="148">
        <f t="shared" si="456"/>
        <v>35.895999999999994</v>
      </c>
      <c r="AC66" s="46">
        <v>2.3500000000000001E-3</v>
      </c>
      <c r="AD66" s="17">
        <f t="shared" si="634"/>
        <v>37.658750000000005</v>
      </c>
      <c r="AE66" s="26">
        <f>IF(M66&gt;0,(AG66+AP66)/M66,0)</f>
        <v>2.5270326989079561E-3</v>
      </c>
      <c r="AF66" s="46">
        <v>2.9E-4</v>
      </c>
      <c r="AG66" s="36">
        <f t="shared" si="635"/>
        <v>4.6472499999999997</v>
      </c>
      <c r="AH66" s="27">
        <v>0.22070000000000001</v>
      </c>
      <c r="AI66" s="40">
        <f t="shared" si="636"/>
        <v>33.941453000000003</v>
      </c>
      <c r="AJ66" s="27">
        <f t="shared" si="637"/>
        <v>0.87774910780392834</v>
      </c>
      <c r="AK66" s="28">
        <f t="shared" si="6"/>
        <v>0.88634360046265004</v>
      </c>
      <c r="AL66" s="42">
        <v>169</v>
      </c>
      <c r="AM66" s="38">
        <v>0.09</v>
      </c>
      <c r="AN66" s="27">
        <v>0.2331</v>
      </c>
      <c r="AO66" s="134">
        <v>0.2155</v>
      </c>
      <c r="AP66" s="40">
        <f>AL66*(1-AM66)*AN66</f>
        <v>35.848448999999995</v>
      </c>
      <c r="AQ66" s="135">
        <f t="shared" si="461"/>
        <v>33.141745</v>
      </c>
      <c r="AR66" s="17">
        <v>1.55</v>
      </c>
      <c r="AS66" s="17"/>
      <c r="AT66" s="117">
        <f>AT65+AL66-AS66</f>
        <v>1156.46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9">SUM(D64:D66)</f>
        <v>58573</v>
      </c>
      <c r="E67" s="50"/>
      <c r="F67" s="50">
        <f t="shared" ref="F67" si="640">SUM(F64:F66)</f>
        <v>54386</v>
      </c>
      <c r="G67" s="51"/>
      <c r="H67" s="51"/>
      <c r="I67" s="50">
        <f t="shared" ref="I67:K67" si="641">SUM(I64:I66)</f>
        <v>53217</v>
      </c>
      <c r="J67" s="51"/>
      <c r="K67" s="50">
        <f t="shared" si="641"/>
        <v>51014</v>
      </c>
      <c r="L67" s="20">
        <f t="shared" ref="L67" si="642">IF(K67&gt;0,(K64*L64+K65*L65+K66*L66)/K67,0)</f>
        <v>6.5658525110753915E-2</v>
      </c>
      <c r="M67" s="51">
        <f t="shared" ref="M67" si="643">M64+M65+M66</f>
        <v>47664</v>
      </c>
      <c r="N67" s="52">
        <f t="shared" ref="N67" si="644">IF(M67&gt;0,O67/M67,0)</f>
        <v>0.7577113544813695</v>
      </c>
      <c r="O67" s="53">
        <f t="shared" ref="O67" si="645">O64+O65+O66</f>
        <v>36115.553999999996</v>
      </c>
      <c r="P67" s="20">
        <f t="shared" ref="P67" si="646">IF(M67&gt;0,Q67/M67,0)</f>
        <v>0.20395357082913732</v>
      </c>
      <c r="Q67" s="53">
        <f t="shared" ref="Q67" si="647">Q64+Q65+Q66</f>
        <v>9721.2430000000004</v>
      </c>
      <c r="R67" s="20">
        <f t="shared" ref="R67" si="648">IF(M67&gt;0,T67/M67,0)</f>
        <v>3.8335074689493119E-2</v>
      </c>
      <c r="S67" s="136"/>
      <c r="T67" s="53">
        <f t="shared" ref="T67" si="649">T64+T65+T66</f>
        <v>1827.203</v>
      </c>
      <c r="U67" s="20">
        <f t="shared" ref="U67" si="650">IF(M67&gt;0,V67/M67,0)</f>
        <v>0.21234394931184961</v>
      </c>
      <c r="V67" s="53">
        <f t="shared" ref="V67" si="651">V64+V65+V66</f>
        <v>10121.162</v>
      </c>
      <c r="W67" s="20">
        <f t="shared" ref="W67" si="652">IF(M67&gt;0,X67/M67,0)</f>
        <v>0.50664963074857339</v>
      </c>
      <c r="X67" s="53">
        <f t="shared" ref="X67" si="653">X64+X65+X66</f>
        <v>24148.948</v>
      </c>
      <c r="Y67" s="20">
        <f t="shared" ref="Y67" si="654">IF(M67&gt;0,Z67/M67,0)</f>
        <v>0.41336648204095333</v>
      </c>
      <c r="Z67" s="53">
        <f t="shared" ref="Z67" si="655">Z64+Z65+Z66</f>
        <v>19702.7</v>
      </c>
      <c r="AA67" s="152">
        <f t="shared" ref="AA67" si="656">IF(M67&gt;0,AB67/M67,0)</f>
        <v>2.2864698724404157E-3</v>
      </c>
      <c r="AB67" s="55">
        <f t="shared" ref="AB67" si="657">SUM(AB64:AB66)</f>
        <v>108.98229999999998</v>
      </c>
      <c r="AC67" s="54">
        <f t="shared" ref="AC67" si="658">IF(M67&gt;0,AD67/M67,0)</f>
        <v>2.3997910372608256E-3</v>
      </c>
      <c r="AD67" s="55">
        <f t="shared" ref="AD67" si="659">SUM(AD64:AD66)</f>
        <v>114.38363999999999</v>
      </c>
      <c r="AE67" s="54">
        <f t="shared" ref="AE67" si="660">IF(M67&gt;0,(AE64*M64+AE65*M65+AE66*M66)/M67,0)</f>
        <v>2.5460739887546153E-3</v>
      </c>
      <c r="AF67" s="54">
        <f t="shared" ref="AF67" si="661">IF(K67&gt;0,(K64*AF64+K65*AF65+K66*AF66)/K67,0)</f>
        <v>2.933259497392872E-4</v>
      </c>
      <c r="AG67" s="51">
        <f t="shared" ref="AG67" si="662">SUM(AG64:AG66)</f>
        <v>13.98086</v>
      </c>
      <c r="AH67" s="52">
        <f t="shared" ref="AH67" si="663">IF(K67&gt;0,(K64*AH64+K65*AH65+K66*AH66)/K67,0)</f>
        <v>0.21973492570666878</v>
      </c>
      <c r="AI67" s="57">
        <f t="shared" ref="AI67" si="664">SUM(AI64:AI66)</f>
        <v>101.34968459999999</v>
      </c>
      <c r="AJ67" s="52">
        <f t="shared" ref="AJ67" si="665">IF(AND(AD67&gt;0),((AD64*AJ64+AD65*AJ65+AD66*AJ66)/AD67),0)</f>
        <v>0.8789457552324681</v>
      </c>
      <c r="AK67" s="56">
        <f t="shared" si="6"/>
        <v>0.88590907772725025</v>
      </c>
      <c r="AL67" s="50">
        <f t="shared" ref="AL67" si="666">SUM(AL64:AL66)</f>
        <v>508</v>
      </c>
      <c r="AM67" s="20">
        <f t="shared" ref="AM67" si="667">IF(AL67&gt;0,(AM64*AL64+AM65*AL65+AM66*AL66)/AL67,0)</f>
        <v>9.203149606299213E-2</v>
      </c>
      <c r="AN67" s="52">
        <f>IF(K67&gt;0,(AN64*K64+AN65*K65+AN66*K66)/K67,0)</f>
        <v>0.23280028031520761</v>
      </c>
      <c r="AO67" s="136">
        <f>IF(L67&gt;0,(AO64*K64+AO65*K65+AO66*K66)/K67,0)</f>
        <v>0.21663150899753009</v>
      </c>
      <c r="AP67" s="57">
        <f t="shared" ref="AP67" si="668">SUM(AP64:AP66)</f>
        <v>107.37521059999997</v>
      </c>
      <c r="AQ67" s="137">
        <f t="shared" si="492"/>
        <v>99.924436999999998</v>
      </c>
      <c r="AR67" s="55"/>
      <c r="AS67" s="55">
        <f t="shared" ref="AS67" si="669">SUM(AS64:AS66)</f>
        <v>0</v>
      </c>
      <c r="AT67" s="102"/>
      <c r="AU67" s="103">
        <f>AT66</f>
        <v>1156.46</v>
      </c>
      <c r="AV67" s="50">
        <f t="shared" ref="AV67" si="670">SUM(AV64:AV66)</f>
        <v>0</v>
      </c>
      <c r="AW67" s="58"/>
      <c r="AX67" s="57"/>
      <c r="AY67" s="57"/>
      <c r="AZ67" s="57"/>
      <c r="BA67" s="57"/>
    </row>
    <row r="68" spans="1:53" s="31" customFormat="1" ht="13.5" thickBot="1" x14ac:dyDescent="0.25">
      <c r="A68" s="186">
        <v>17</v>
      </c>
      <c r="B68" s="22">
        <v>1</v>
      </c>
      <c r="C68" s="10" t="s">
        <v>49</v>
      </c>
      <c r="D68" s="11">
        <v>17600</v>
      </c>
      <c r="E68" s="11">
        <v>0</v>
      </c>
      <c r="F68" s="11">
        <v>18766</v>
      </c>
      <c r="G68" s="12">
        <v>0.8</v>
      </c>
      <c r="H68" s="12">
        <v>5.7</v>
      </c>
      <c r="I68" s="11">
        <v>18096</v>
      </c>
      <c r="J68" s="12">
        <v>3.9</v>
      </c>
      <c r="K68" s="11">
        <v>17200</v>
      </c>
      <c r="L68" s="13">
        <v>6.6000000000000003E-2</v>
      </c>
      <c r="M68" s="23">
        <f>ROUND(K68*(1-L68),0)</f>
        <v>16065</v>
      </c>
      <c r="N68" s="14">
        <v>0.70199999999999996</v>
      </c>
      <c r="O68" s="24">
        <f t="shared" ref="O68:O70" si="671">M68*N68</f>
        <v>11277.63</v>
      </c>
      <c r="P68" s="13">
        <v>0.26900000000000002</v>
      </c>
      <c r="Q68" s="24">
        <f t="shared" ref="Q68:Q70" si="672">M68*P68</f>
        <v>4321.4850000000006</v>
      </c>
      <c r="R68" s="15">
        <v>2.9000000000000001E-2</v>
      </c>
      <c r="S68" s="143">
        <v>0.22689999999999999</v>
      </c>
      <c r="T68" s="24">
        <f t="shared" ref="T68:T70" si="673">M68*R68</f>
        <v>465.88500000000005</v>
      </c>
      <c r="U68" s="25">
        <v>0.218</v>
      </c>
      <c r="V68" s="24">
        <f t="shared" ref="V68:V70" si="674">M68*U68</f>
        <v>3502.17</v>
      </c>
      <c r="W68" s="15">
        <v>0.50700000000000001</v>
      </c>
      <c r="X68" s="24">
        <f t="shared" ref="X68:X70" si="675">M68*W68</f>
        <v>8144.9549999999999</v>
      </c>
      <c r="Y68" s="15">
        <v>0.42</v>
      </c>
      <c r="Z68" s="24">
        <f t="shared" ref="Z68:Z70" si="676">Y68*M68</f>
        <v>6747.3</v>
      </c>
      <c r="AA68" s="145">
        <v>2.4299999999999999E-3</v>
      </c>
      <c r="AB68" s="18">
        <f t="shared" ref="AB68" si="677">M68*AA68</f>
        <v>39.037949999999995</v>
      </c>
      <c r="AC68" s="16">
        <v>2.49E-3</v>
      </c>
      <c r="AD68" s="17">
        <f t="shared" ref="AD68:AD70" si="678">M68*AC68</f>
        <v>40.001849999999997</v>
      </c>
      <c r="AE68" s="26">
        <f>IF(M68&gt;0,(AG68+AP68)/M68,0)</f>
        <v>2.5389333333333333E-3</v>
      </c>
      <c r="AF68" s="16">
        <v>2.9E-4</v>
      </c>
      <c r="AG68" s="23">
        <f t="shared" ref="AG68:AG70" si="679">AF68*M68</f>
        <v>4.6588500000000002</v>
      </c>
      <c r="AH68" s="114">
        <v>0.21779999999999999</v>
      </c>
      <c r="AI68" s="29">
        <f t="shared" ref="AI68:AI70" si="680">AL68*(1-AM68)*AH68</f>
        <v>33.656633999999997</v>
      </c>
      <c r="AJ68" s="27">
        <f t="shared" ref="AJ68:AJ70" si="681">IF(AND(AH68&gt;0,AF68&gt;0,AC68&gt;0),((AC68-AF68)*AH68)/((AH68-AF68)*AC68),0)</f>
        <v>0.88471212790105758</v>
      </c>
      <c r="AK68" s="59">
        <f t="shared" ref="AK68:AK127" si="682">IF(AND(AE68&gt;0,AN68&gt;0,AF68&gt;0),((AN68*(AE68-AF68))/(AE68*(AN68-AF68))),0)</f>
        <v>0.88687886835656815</v>
      </c>
      <c r="AL68" s="11">
        <v>170</v>
      </c>
      <c r="AM68" s="13">
        <v>9.0999999999999998E-2</v>
      </c>
      <c r="AN68" s="14">
        <v>0.23380000000000001</v>
      </c>
      <c r="AO68" s="130">
        <v>0.22309999999999999</v>
      </c>
      <c r="AP68" s="29">
        <f>AL68*(1-AM68)*AN68</f>
        <v>36.129114000000001</v>
      </c>
      <c r="AQ68" s="131">
        <f t="shared" ref="AQ68" si="683">AL68*(1-AM68)*AO68</f>
        <v>34.475642999999998</v>
      </c>
      <c r="AR68" s="18">
        <v>1.55</v>
      </c>
      <c r="AS68" s="18"/>
      <c r="AT68" s="98">
        <f>AT66+AL68-AS68</f>
        <v>1326.46</v>
      </c>
      <c r="AU68" s="99"/>
      <c r="AV68" s="11"/>
      <c r="AW68" s="30"/>
      <c r="AX68" s="19"/>
      <c r="AY68" s="19"/>
      <c r="AZ68" s="19"/>
      <c r="BA68" s="19"/>
    </row>
    <row r="69" spans="1:53" s="31" customFormat="1" ht="12.75" x14ac:dyDescent="0.2">
      <c r="A69" s="184"/>
      <c r="B69" s="32">
        <v>2</v>
      </c>
      <c r="C69" s="10" t="s">
        <v>51</v>
      </c>
      <c r="D69" s="33">
        <v>20690</v>
      </c>
      <c r="E69" s="33">
        <v>2</v>
      </c>
      <c r="F69" s="33">
        <v>18614</v>
      </c>
      <c r="G69" s="34">
        <v>0.8</v>
      </c>
      <c r="H69" s="34">
        <v>5.9</v>
      </c>
      <c r="I69" s="33">
        <v>18960</v>
      </c>
      <c r="J69" s="34">
        <v>3</v>
      </c>
      <c r="K69" s="33">
        <v>17310</v>
      </c>
      <c r="L69" s="35">
        <v>6.8000000000000005E-2</v>
      </c>
      <c r="M69" s="36">
        <f>ROUND(K69*(1-L69),0)</f>
        <v>16133</v>
      </c>
      <c r="N69" s="37">
        <v>0.68700000000000006</v>
      </c>
      <c r="O69" s="24">
        <f t="shared" si="671"/>
        <v>11083.371000000001</v>
      </c>
      <c r="P69" s="35">
        <v>0.28199999999999997</v>
      </c>
      <c r="Q69" s="24">
        <f t="shared" si="672"/>
        <v>4549.5059999999994</v>
      </c>
      <c r="R69" s="38">
        <v>3.1E-2</v>
      </c>
      <c r="S69" s="134">
        <v>0.22120000000000001</v>
      </c>
      <c r="T69" s="24">
        <f t="shared" si="673"/>
        <v>500.12299999999999</v>
      </c>
      <c r="U69" s="27">
        <v>0.24</v>
      </c>
      <c r="V69" s="24">
        <f t="shared" si="674"/>
        <v>3871.92</v>
      </c>
      <c r="W69" s="38">
        <v>0.48699999999999999</v>
      </c>
      <c r="X69" s="24">
        <f t="shared" si="675"/>
        <v>7856.7709999999997</v>
      </c>
      <c r="Y69" s="38">
        <v>0.42</v>
      </c>
      <c r="Z69" s="24">
        <f t="shared" si="676"/>
        <v>6775.86</v>
      </c>
      <c r="AA69" s="146">
        <v>2.4299999999999999E-3</v>
      </c>
      <c r="AB69" s="18">
        <f t="shared" si="456"/>
        <v>39.203189999999999</v>
      </c>
      <c r="AC69" s="39">
        <v>2.5699999999999998E-3</v>
      </c>
      <c r="AD69" s="17">
        <f t="shared" si="678"/>
        <v>41.46181</v>
      </c>
      <c r="AE69" s="26">
        <f>IF(M69&gt;0,(AG69+AP69)/M69,0)</f>
        <v>2.6759844542242608E-3</v>
      </c>
      <c r="AF69" s="39">
        <v>2.9999999999999997E-4</v>
      </c>
      <c r="AG69" s="36">
        <f t="shared" si="679"/>
        <v>4.8398999999999992</v>
      </c>
      <c r="AH69" s="27">
        <v>0.21820000000000001</v>
      </c>
      <c r="AI69" s="40">
        <f t="shared" si="680"/>
        <v>35.261338199999997</v>
      </c>
      <c r="AJ69" s="27">
        <f t="shared" si="681"/>
        <v>0.88448454740421023</v>
      </c>
      <c r="AK69" s="28">
        <f t="shared" si="682"/>
        <v>0.88901611340907083</v>
      </c>
      <c r="AL69" s="33">
        <v>177</v>
      </c>
      <c r="AM69" s="35">
        <v>8.6999999999999994E-2</v>
      </c>
      <c r="AN69" s="37">
        <v>0.23719999999999999</v>
      </c>
      <c r="AO69" s="132">
        <v>0.22509999999999999</v>
      </c>
      <c r="AP69" s="40">
        <f>AL69*(1-AM69)*AN69</f>
        <v>38.331757199999998</v>
      </c>
      <c r="AQ69" s="133">
        <f t="shared" si="461"/>
        <v>36.3763851</v>
      </c>
      <c r="AR69" s="41">
        <v>1.6</v>
      </c>
      <c r="AS69" s="41"/>
      <c r="AT69" s="117">
        <f>AT68+AL69-AS69</f>
        <v>1503.46</v>
      </c>
      <c r="AU69" s="101"/>
      <c r="AV69" s="42"/>
      <c r="AW69" s="43"/>
      <c r="AX69" s="44"/>
      <c r="AY69" s="44"/>
      <c r="AZ69" s="44"/>
      <c r="BA69" s="44"/>
    </row>
    <row r="70" spans="1:53" s="31" customFormat="1" ht="12.75" x14ac:dyDescent="0.2">
      <c r="A70" s="184"/>
      <c r="B70" s="32">
        <v>3</v>
      </c>
      <c r="C70" s="10" t="s">
        <v>52</v>
      </c>
      <c r="D70" s="42">
        <v>19000</v>
      </c>
      <c r="E70" s="42">
        <v>2</v>
      </c>
      <c r="F70" s="42">
        <v>19650</v>
      </c>
      <c r="G70" s="36">
        <v>0.4</v>
      </c>
      <c r="H70" s="36">
        <v>4.8</v>
      </c>
      <c r="I70" s="42">
        <v>18640</v>
      </c>
      <c r="J70" s="36">
        <v>2.8</v>
      </c>
      <c r="K70" s="42">
        <v>17377</v>
      </c>
      <c r="L70" s="38">
        <v>5.8999999999999997E-2</v>
      </c>
      <c r="M70" s="36">
        <f>ROUND(K70*(1-L70),0)</f>
        <v>16352</v>
      </c>
      <c r="N70" s="27">
        <v>0.73199999999999998</v>
      </c>
      <c r="O70" s="24">
        <f t="shared" si="671"/>
        <v>11969.663999999999</v>
      </c>
      <c r="P70" s="38">
        <v>0.221</v>
      </c>
      <c r="Q70" s="24">
        <f t="shared" si="672"/>
        <v>3613.7919999999999</v>
      </c>
      <c r="R70" s="38">
        <v>4.7E-2</v>
      </c>
      <c r="S70" s="134">
        <v>0.2082</v>
      </c>
      <c r="T70" s="24">
        <f t="shared" si="673"/>
        <v>768.54399999999998</v>
      </c>
      <c r="U70" s="27">
        <v>0.22700000000000001</v>
      </c>
      <c r="V70" s="24">
        <f t="shared" si="674"/>
        <v>3711.904</v>
      </c>
      <c r="W70" s="38">
        <v>0.49299999999999999</v>
      </c>
      <c r="X70" s="24">
        <f t="shared" si="675"/>
        <v>8061.5360000000001</v>
      </c>
      <c r="Y70" s="38">
        <v>0.42</v>
      </c>
      <c r="Z70" s="24">
        <f t="shared" si="676"/>
        <v>6867.84</v>
      </c>
      <c r="AA70" s="147">
        <v>2.3900000000000002E-3</v>
      </c>
      <c r="AB70" s="148">
        <f t="shared" si="456"/>
        <v>39.081280000000007</v>
      </c>
      <c r="AC70" s="46">
        <v>2.5400000000000002E-3</v>
      </c>
      <c r="AD70" s="17">
        <f t="shared" si="678"/>
        <v>41.534080000000003</v>
      </c>
      <c r="AE70" s="26">
        <f>IF(M70&gt;0,(AG70+AP70)/M70,0)</f>
        <v>2.6547720462328766E-3</v>
      </c>
      <c r="AF70" s="46">
        <v>3.1E-4</v>
      </c>
      <c r="AG70" s="36">
        <f t="shared" si="679"/>
        <v>5.0691199999999998</v>
      </c>
      <c r="AH70" s="27">
        <v>0.22</v>
      </c>
      <c r="AI70" s="40">
        <f t="shared" si="680"/>
        <v>37.0777</v>
      </c>
      <c r="AJ70" s="27">
        <f t="shared" si="681"/>
        <v>0.87919161682012181</v>
      </c>
      <c r="AK70" s="28">
        <f t="shared" si="682"/>
        <v>0.88443430886262553</v>
      </c>
      <c r="AL70" s="42">
        <v>185</v>
      </c>
      <c r="AM70" s="38">
        <v>8.8999999999999996E-2</v>
      </c>
      <c r="AN70" s="27">
        <v>0.22750000000000001</v>
      </c>
      <c r="AO70" s="134">
        <v>0.2238</v>
      </c>
      <c r="AP70" s="40">
        <f>AL70*(1-AM70)*AN70</f>
        <v>38.3417125</v>
      </c>
      <c r="AQ70" s="135">
        <f t="shared" si="461"/>
        <v>37.718133000000002</v>
      </c>
      <c r="AR70" s="17">
        <v>1.58</v>
      </c>
      <c r="AS70" s="17"/>
      <c r="AT70" s="117">
        <f>AT69+AL70-AS70</f>
        <v>1688.46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4">SUM(D68:D70)</f>
        <v>57290</v>
      </c>
      <c r="E71" s="50"/>
      <c r="F71" s="50">
        <f t="shared" ref="F71" si="685">SUM(F68:F70)</f>
        <v>57030</v>
      </c>
      <c r="G71" s="51"/>
      <c r="H71" s="51"/>
      <c r="I71" s="50">
        <f t="shared" ref="I71:K71" si="686">SUM(I68:I70)</f>
        <v>55696</v>
      </c>
      <c r="J71" s="51"/>
      <c r="K71" s="50">
        <f t="shared" si="686"/>
        <v>51887</v>
      </c>
      <c r="L71" s="20">
        <f t="shared" ref="L71" si="687">IF(K71&gt;0,(K68*L68+K69*L69+K70*L70)/K71,0)</f>
        <v>6.4322913253801531E-2</v>
      </c>
      <c r="M71" s="51">
        <f t="shared" ref="M71" si="688">M68+M69+M70</f>
        <v>48550</v>
      </c>
      <c r="N71" s="52">
        <f t="shared" ref="N71" si="689">IF(M71&gt;0,O71/M71,0)</f>
        <v>0.7071197734294542</v>
      </c>
      <c r="O71" s="53">
        <f t="shared" ref="O71" si="690">O68+O69+O70</f>
        <v>34330.665000000001</v>
      </c>
      <c r="P71" s="20">
        <f t="shared" ref="P71" si="691">IF(M71&gt;0,Q71/M71,0)</f>
        <v>0.2571530998970134</v>
      </c>
      <c r="Q71" s="53">
        <f t="shared" ref="Q71" si="692">Q68+Q69+Q70</f>
        <v>12484.782999999999</v>
      </c>
      <c r="R71" s="20">
        <f t="shared" ref="R71" si="693">IF(M71&gt;0,T71/M71,0)</f>
        <v>3.5727126673532443E-2</v>
      </c>
      <c r="S71" s="136"/>
      <c r="T71" s="53">
        <f t="shared" ref="T71" si="694">T68+T69+T70</f>
        <v>1734.5520000000001</v>
      </c>
      <c r="U71" s="20">
        <f t="shared" ref="U71" si="695">IF(M71&gt;0,V71/M71,0)</f>
        <v>0.22834179196704429</v>
      </c>
      <c r="V71" s="53">
        <f t="shared" ref="V71" si="696">V68+V69+V70</f>
        <v>11085.994000000001</v>
      </c>
      <c r="W71" s="20">
        <f t="shared" ref="W71" si="697">IF(M71&gt;0,X71/M71,0)</f>
        <v>0.49563876416065911</v>
      </c>
      <c r="X71" s="53">
        <f t="shared" ref="X71" si="698">X68+X69+X70</f>
        <v>24063.261999999999</v>
      </c>
      <c r="Y71" s="20">
        <f t="shared" ref="Y71" si="699">IF(M71&gt;0,Z71/M71,0)</f>
        <v>0.42</v>
      </c>
      <c r="Z71" s="53">
        <f t="shared" ref="Z71" si="700">Z68+Z69+Z70</f>
        <v>20391</v>
      </c>
      <c r="AA71" s="152">
        <f t="shared" ref="AA71" si="701">IF(M71&gt;0,AB71/M71,0)</f>
        <v>2.4165277033985585E-3</v>
      </c>
      <c r="AB71" s="55">
        <f t="shared" ref="AB71" si="702">SUM(AB68:AB70)</f>
        <v>117.32242000000001</v>
      </c>
      <c r="AC71" s="54">
        <f t="shared" ref="AC71" si="703">IF(M71&gt;0,AD71/M71,0)</f>
        <v>2.5334240988671474E-3</v>
      </c>
      <c r="AD71" s="55">
        <f t="shared" ref="AD71" si="704">SUM(AD68:AD70)</f>
        <v>122.99774000000001</v>
      </c>
      <c r="AE71" s="54">
        <f t="shared" ref="AE71" si="705">IF(M71&gt;0,(AE68*M68+AE69*M69+AE70*M70)/M71,0)</f>
        <v>2.6234902924819775E-3</v>
      </c>
      <c r="AF71" s="54">
        <f t="shared" ref="AF71" si="706">IF(K71&gt;0,(K68*AF68+K69*AF69+K70*AF70)/K71,0)</f>
        <v>3.0003411259082237E-4</v>
      </c>
      <c r="AG71" s="51">
        <f t="shared" ref="AG71" si="707">SUM(AG68:AG70)</f>
        <v>14.567869999999999</v>
      </c>
      <c r="AH71" s="52">
        <f t="shared" ref="AH71" si="708">IF(K71&gt;0,(K68*AH68+K69*AH69+K70*AH70)/K71,0)</f>
        <v>0.21867022568273362</v>
      </c>
      <c r="AI71" s="57">
        <f t="shared" ref="AI71" si="709">SUM(AI68:AI70)</f>
        <v>105.9956722</v>
      </c>
      <c r="AJ71" s="52">
        <f t="shared" ref="AJ71" si="710">IF(AND(AD71&gt;0),((AD68*AJ68+AD69*AJ69+AD70*AJ70)/AD71),0)</f>
        <v>0.88277123656275769</v>
      </c>
      <c r="AK71" s="56">
        <f t="shared" si="682"/>
        <v>0.88677828207496201</v>
      </c>
      <c r="AL71" s="50">
        <f t="shared" ref="AL71" si="711">SUM(AL68:AL70)</f>
        <v>532</v>
      </c>
      <c r="AM71" s="20">
        <f t="shared" ref="AM71" si="712">IF(AL71&gt;0,(AM68*AL68+AM69*AL69+AM70*AL70)/AL71,0)</f>
        <v>8.8973684210526316E-2</v>
      </c>
      <c r="AN71" s="52">
        <f>IF(K71&gt;0,(AN68*K68+AN69*K69+AN70*K70)/K71,0)</f>
        <v>0.23282439724786555</v>
      </c>
      <c r="AO71" s="136">
        <f>IF(L71&gt;0,(AO68*K68+AO69*K69+AO70*K70)/K71,0)</f>
        <v>0.22400164973885558</v>
      </c>
      <c r="AP71" s="57">
        <f t="shared" ref="AP71" si="713">SUM(AP68:AP70)</f>
        <v>112.8025837</v>
      </c>
      <c r="AQ71" s="137">
        <f t="shared" si="492"/>
        <v>108.57016110000001</v>
      </c>
      <c r="AR71" s="55"/>
      <c r="AS71" s="55">
        <f t="shared" ref="AS71" si="714">SUM(AS68:AS70)</f>
        <v>0</v>
      </c>
      <c r="AT71" s="102"/>
      <c r="AU71" s="103">
        <f>AT70</f>
        <v>1688.46</v>
      </c>
      <c r="AV71" s="50">
        <f t="shared" ref="AV71" si="715">SUM(AV68:AV70)</f>
        <v>0</v>
      </c>
      <c r="AW71" s="58"/>
      <c r="AX71" s="57"/>
      <c r="AY71" s="57"/>
      <c r="AZ71" s="57"/>
      <c r="BA71" s="57"/>
    </row>
    <row r="72" spans="1:53" s="31" customFormat="1" ht="13.5" thickBot="1" x14ac:dyDescent="0.25">
      <c r="A72" s="186">
        <v>18</v>
      </c>
      <c r="B72" s="22">
        <v>1</v>
      </c>
      <c r="C72" s="10" t="s">
        <v>49</v>
      </c>
      <c r="D72" s="11">
        <v>6400</v>
      </c>
      <c r="E72" s="11">
        <v>0</v>
      </c>
      <c r="F72" s="11">
        <v>15636</v>
      </c>
      <c r="G72" s="12">
        <v>0.3</v>
      </c>
      <c r="H72" s="12">
        <v>6</v>
      </c>
      <c r="I72" s="11">
        <v>15068</v>
      </c>
      <c r="J72" s="121">
        <v>3.8</v>
      </c>
      <c r="K72" s="11">
        <v>17359</v>
      </c>
      <c r="L72" s="13">
        <v>5.7000000000000002E-2</v>
      </c>
      <c r="M72" s="23">
        <f>ROUND(K72*(1-L72),0)</f>
        <v>16370</v>
      </c>
      <c r="N72" s="14">
        <v>0.66100000000000003</v>
      </c>
      <c r="O72" s="24">
        <f t="shared" ref="O72:O74" si="716">M72*N72</f>
        <v>10820.57</v>
      </c>
      <c r="P72" s="13">
        <v>0.30199999999999999</v>
      </c>
      <c r="Q72" s="24">
        <f t="shared" ref="Q72:Q74" si="717">M72*P72</f>
        <v>4943.74</v>
      </c>
      <c r="R72" s="15">
        <v>3.6999999999999998E-2</v>
      </c>
      <c r="S72" s="143">
        <v>0.22900000000000001</v>
      </c>
      <c r="T72" s="24">
        <f t="shared" ref="T72:T74" si="718">M72*R72</f>
        <v>605.68999999999994</v>
      </c>
      <c r="U72" s="25">
        <v>0.23899999999999999</v>
      </c>
      <c r="V72" s="24">
        <f t="shared" ref="V72:V74" si="719">M72*U72</f>
        <v>3912.43</v>
      </c>
      <c r="W72" s="15">
        <v>0.48499999999999999</v>
      </c>
      <c r="X72" s="24">
        <f t="shared" ref="X72:X74" si="720">M72*W72</f>
        <v>7939.45</v>
      </c>
      <c r="Y72" s="15">
        <v>0.42</v>
      </c>
      <c r="Z72" s="24">
        <f t="shared" ref="Z72:Z74" si="721">Y72*M72</f>
        <v>6875.4</v>
      </c>
      <c r="AA72" s="145">
        <v>2.33E-3</v>
      </c>
      <c r="AB72" s="18">
        <f t="shared" ref="AB72:AB74" si="722">M72*AA72</f>
        <v>38.142099999999999</v>
      </c>
      <c r="AC72" s="16">
        <v>2.48E-3</v>
      </c>
      <c r="AD72" s="17">
        <f t="shared" ref="AD72:AD74" si="723">M72*AC72</f>
        <v>40.5976</v>
      </c>
      <c r="AE72" s="26">
        <f>IF(M72&gt;0,(AG72+AP72)/M72,0)</f>
        <v>2.5134559804520468E-3</v>
      </c>
      <c r="AF72" s="16">
        <v>3.1E-4</v>
      </c>
      <c r="AG72" s="23">
        <f t="shared" ref="AG72:AG74" si="724">AF72*M72</f>
        <v>5.0747</v>
      </c>
      <c r="AH72" s="114">
        <v>0.22009999999999999</v>
      </c>
      <c r="AI72" s="29">
        <f t="shared" ref="AI72:AI74" si="725">AL72*(1-AM72)*AH72</f>
        <v>33.611911200000002</v>
      </c>
      <c r="AJ72" s="27">
        <f t="shared" ref="AJ72:AJ74" si="726">IF(AND(AH72&gt;0,AF72&gt;0,AC72&gt;0),((AC72-AF72)*AH72)/((AH72-AF72)*AC72),0)</f>
        <v>0.87623413258110028</v>
      </c>
      <c r="AK72" s="59">
        <f t="shared" si="682"/>
        <v>0.87781593051769879</v>
      </c>
      <c r="AL72" s="11">
        <v>168</v>
      </c>
      <c r="AM72" s="13">
        <v>9.0999999999999998E-2</v>
      </c>
      <c r="AN72" s="14">
        <v>0.23619999999999999</v>
      </c>
      <c r="AO72" s="130">
        <v>0.22789999999999999</v>
      </c>
      <c r="AP72" s="29">
        <f>AL72*(1-AM72)*AN72</f>
        <v>36.070574400000005</v>
      </c>
      <c r="AQ72" s="131">
        <f t="shared" ref="AQ72:AQ74" si="727">AL72*(1-AM72)*AO72</f>
        <v>34.803064800000001</v>
      </c>
      <c r="AR72" s="18">
        <v>1.55</v>
      </c>
      <c r="AS72" s="18">
        <v>1005.26</v>
      </c>
      <c r="AT72" s="98">
        <f>AT70+AL72-AS72</f>
        <v>851.2</v>
      </c>
      <c r="AU72" s="99"/>
      <c r="AV72" s="11"/>
      <c r="AW72" s="30"/>
      <c r="AX72" s="19"/>
      <c r="AY72" s="19"/>
      <c r="AZ72" s="19"/>
      <c r="BA72" s="19"/>
    </row>
    <row r="73" spans="1:53" s="31" customFormat="1" ht="12.75" x14ac:dyDescent="0.2">
      <c r="A73" s="184"/>
      <c r="B73" s="32">
        <v>2</v>
      </c>
      <c r="C73" s="10" t="s">
        <v>51</v>
      </c>
      <c r="D73" s="33">
        <v>21478</v>
      </c>
      <c r="E73" s="33">
        <v>5</v>
      </c>
      <c r="F73" s="33">
        <v>17543</v>
      </c>
      <c r="G73" s="34">
        <v>0.5</v>
      </c>
      <c r="H73" s="34">
        <v>6.5</v>
      </c>
      <c r="I73" s="33">
        <v>17200</v>
      </c>
      <c r="J73" s="122">
        <v>3.5</v>
      </c>
      <c r="K73" s="33">
        <v>17278</v>
      </c>
      <c r="L73" s="35">
        <v>6.4000000000000001E-2</v>
      </c>
      <c r="M73" s="36">
        <f>ROUND(K73*(1-L73),0)</f>
        <v>16172</v>
      </c>
      <c r="N73" s="37">
        <v>0.72299999999999998</v>
      </c>
      <c r="O73" s="24">
        <f t="shared" si="716"/>
        <v>11692.356</v>
      </c>
      <c r="P73" s="35">
        <v>0.247</v>
      </c>
      <c r="Q73" s="24">
        <f t="shared" si="717"/>
        <v>3994.4839999999999</v>
      </c>
      <c r="R73" s="38">
        <v>0.03</v>
      </c>
      <c r="S73" s="134">
        <v>0.23319999999999999</v>
      </c>
      <c r="T73" s="24">
        <f t="shared" si="718"/>
        <v>485.15999999999997</v>
      </c>
      <c r="U73" s="27">
        <v>0.253</v>
      </c>
      <c r="V73" s="24">
        <f t="shared" si="719"/>
        <v>4091.5160000000001</v>
      </c>
      <c r="W73" s="38">
        <v>0.47599999999999998</v>
      </c>
      <c r="X73" s="24">
        <f t="shared" si="720"/>
        <v>7697.8719999999994</v>
      </c>
      <c r="Y73" s="38">
        <v>0.42</v>
      </c>
      <c r="Z73" s="24">
        <f t="shared" si="721"/>
        <v>6792.24</v>
      </c>
      <c r="AA73" s="146"/>
      <c r="AB73" s="18">
        <f t="shared" si="722"/>
        <v>0</v>
      </c>
      <c r="AC73" s="39">
        <v>2.5899999999999999E-3</v>
      </c>
      <c r="AD73" s="17">
        <f t="shared" si="723"/>
        <v>41.885480000000001</v>
      </c>
      <c r="AE73" s="26">
        <f>IF(M73&gt;0,(AG73+AP73)/M73,0)</f>
        <v>2.7570446759831811E-3</v>
      </c>
      <c r="AF73" s="39">
        <v>3.2000000000000003E-4</v>
      </c>
      <c r="AG73" s="36">
        <f t="shared" si="724"/>
        <v>5.1750400000000001</v>
      </c>
      <c r="AH73" s="27">
        <v>0.217</v>
      </c>
      <c r="AI73" s="40">
        <f t="shared" si="725"/>
        <v>37.526895000000003</v>
      </c>
      <c r="AJ73" s="27">
        <f t="shared" si="726"/>
        <v>0.87774224288900315</v>
      </c>
      <c r="AK73" s="28">
        <f t="shared" si="682"/>
        <v>0.88517658898043228</v>
      </c>
      <c r="AL73" s="33">
        <v>189</v>
      </c>
      <c r="AM73" s="35">
        <v>8.5000000000000006E-2</v>
      </c>
      <c r="AN73" s="37">
        <v>0.22789999999999999</v>
      </c>
      <c r="AO73" s="132"/>
      <c r="AP73" s="40">
        <f>AL73*(1-AM73)*AN73</f>
        <v>39.411886500000001</v>
      </c>
      <c r="AQ73" s="133">
        <f t="shared" si="727"/>
        <v>0</v>
      </c>
      <c r="AR73" s="41">
        <v>1.55</v>
      </c>
      <c r="AS73" s="41"/>
      <c r="AT73" s="117">
        <f>AT72+AL73-AS73</f>
        <v>1040.2</v>
      </c>
      <c r="AU73" s="101"/>
      <c r="AV73" s="42"/>
      <c r="AW73" s="43"/>
      <c r="AX73" s="44"/>
      <c r="AY73" s="44"/>
      <c r="AZ73" s="44"/>
      <c r="BA73" s="44"/>
    </row>
    <row r="74" spans="1:53" s="31" customFormat="1" ht="12.75" x14ac:dyDescent="0.2">
      <c r="A74" s="184"/>
      <c r="B74" s="32">
        <v>3</v>
      </c>
      <c r="C74" s="10" t="s">
        <v>52</v>
      </c>
      <c r="D74" s="42">
        <v>20593</v>
      </c>
      <c r="E74" s="42">
        <v>1</v>
      </c>
      <c r="F74" s="42">
        <v>19513</v>
      </c>
      <c r="G74" s="36">
        <v>0.7</v>
      </c>
      <c r="H74" s="36">
        <v>6</v>
      </c>
      <c r="I74" s="42">
        <v>18828</v>
      </c>
      <c r="J74" s="36">
        <v>2.8</v>
      </c>
      <c r="K74" s="42">
        <v>17164</v>
      </c>
      <c r="L74" s="38">
        <v>6.3E-2</v>
      </c>
      <c r="M74" s="36">
        <f>ROUND(K74*(1-L74),0)</f>
        <v>16083</v>
      </c>
      <c r="N74" s="27">
        <v>0.70099999999999996</v>
      </c>
      <c r="O74" s="24">
        <f t="shared" si="716"/>
        <v>11274.182999999999</v>
      </c>
      <c r="P74" s="38">
        <v>0.27700000000000002</v>
      </c>
      <c r="Q74" s="24">
        <f t="shared" si="717"/>
        <v>4454.991</v>
      </c>
      <c r="R74" s="38">
        <v>2.1999999999999999E-2</v>
      </c>
      <c r="S74" s="134">
        <v>0.2447</v>
      </c>
      <c r="T74" s="24">
        <f t="shared" si="718"/>
        <v>353.82599999999996</v>
      </c>
      <c r="U74" s="27"/>
      <c r="V74" s="24">
        <f t="shared" si="719"/>
        <v>0</v>
      </c>
      <c r="W74" s="38"/>
      <c r="X74" s="24">
        <f t="shared" si="720"/>
        <v>0</v>
      </c>
      <c r="Y74" s="38">
        <v>0.42</v>
      </c>
      <c r="Z74" s="24">
        <f t="shared" si="721"/>
        <v>6754.86</v>
      </c>
      <c r="AA74" s="147"/>
      <c r="AB74" s="148">
        <f t="shared" si="722"/>
        <v>0</v>
      </c>
      <c r="AC74" s="46">
        <v>2.5899999999999999E-3</v>
      </c>
      <c r="AD74" s="17">
        <f t="shared" si="723"/>
        <v>41.654969999999999</v>
      </c>
      <c r="AE74" s="26">
        <f>IF(M74&gt;0,(AG74+AP74)/M74,0)</f>
        <v>3.2000000000000003E-4</v>
      </c>
      <c r="AF74" s="46">
        <v>3.2000000000000003E-4</v>
      </c>
      <c r="AG74" s="36">
        <f t="shared" si="724"/>
        <v>5.14656</v>
      </c>
      <c r="AH74" s="27">
        <v>0.2225</v>
      </c>
      <c r="AI74" s="40">
        <f t="shared" si="725"/>
        <v>36.278179999999999</v>
      </c>
      <c r="AJ74" s="27">
        <f t="shared" si="726"/>
        <v>0.87771020123167032</v>
      </c>
      <c r="AK74" s="28">
        <f t="shared" si="682"/>
        <v>0</v>
      </c>
      <c r="AL74" s="42">
        <v>178</v>
      </c>
      <c r="AM74" s="38">
        <v>8.4000000000000005E-2</v>
      </c>
      <c r="AN74" s="27"/>
      <c r="AO74" s="134"/>
      <c r="AP74" s="40">
        <f>AL74*(1-AM74)*AN74</f>
        <v>0</v>
      </c>
      <c r="AQ74" s="135">
        <f t="shared" si="727"/>
        <v>0</v>
      </c>
      <c r="AR74" s="17">
        <v>1.55</v>
      </c>
      <c r="AS74" s="17"/>
      <c r="AT74" s="117">
        <f>AT73+AL74-AS74</f>
        <v>1218.2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8">SUM(D72:D74)</f>
        <v>48471</v>
      </c>
      <c r="E75" s="50"/>
      <c r="F75" s="50">
        <f t="shared" ref="F75" si="729">SUM(F72:F74)</f>
        <v>52692</v>
      </c>
      <c r="G75" s="51"/>
      <c r="H75" s="51"/>
      <c r="I75" s="50">
        <f t="shared" ref="I75:K75" si="730">SUM(I72:I74)</f>
        <v>51096</v>
      </c>
      <c r="J75" s="51"/>
      <c r="K75" s="50">
        <f t="shared" si="730"/>
        <v>51801</v>
      </c>
      <c r="L75" s="20">
        <f t="shared" ref="L75" si="731">IF(K75&gt;0,(K72*L72+K73*L73+K74*L74)/K75,0)</f>
        <v>6.1322889519507352E-2</v>
      </c>
      <c r="M75" s="51">
        <f t="shared" ref="M75" si="732">M72+M73+M74</f>
        <v>48625</v>
      </c>
      <c r="N75" s="52">
        <f t="shared" ref="N75" si="733">IF(M75&gt;0,O75/M75,0)</f>
        <v>0.69485057069408729</v>
      </c>
      <c r="O75" s="53">
        <f t="shared" ref="O75" si="734">O72+O73+O74</f>
        <v>33787.108999999997</v>
      </c>
      <c r="P75" s="20">
        <f t="shared" ref="P75" si="735">IF(M75&gt;0,Q75/M75,0)</f>
        <v>0.27543886889460156</v>
      </c>
      <c r="Q75" s="53">
        <f t="shared" ref="Q75" si="736">Q72+Q73+Q74</f>
        <v>13393.215</v>
      </c>
      <c r="R75" s="20">
        <f t="shared" ref="R75" si="737">IF(M75&gt;0,T75/M75,0)</f>
        <v>2.9710560411311052E-2</v>
      </c>
      <c r="S75" s="136"/>
      <c r="T75" s="53">
        <f t="shared" ref="T75" si="738">T72+T73+T74</f>
        <v>1444.6759999999999</v>
      </c>
      <c r="U75" s="20">
        <f t="shared" ref="U75" si="739">IF(M75&gt;0,V75/M75,0)</f>
        <v>0.16460557326478148</v>
      </c>
      <c r="V75" s="53">
        <f t="shared" ref="V75" si="740">V72+V73+V74</f>
        <v>8003.9459999999999</v>
      </c>
      <c r="W75" s="20">
        <f t="shared" ref="W75" si="741">IF(M75&gt;0,X75/M75,0)</f>
        <v>0.32159016966580978</v>
      </c>
      <c r="X75" s="53">
        <f t="shared" ref="X75" si="742">X72+X73+X74</f>
        <v>15637.322</v>
      </c>
      <c r="Y75" s="20">
        <f t="shared" ref="Y75" si="743">IF(M75&gt;0,Z75/M75,0)</f>
        <v>0.42</v>
      </c>
      <c r="Z75" s="53">
        <f t="shared" ref="Z75" si="744">Z72+Z73+Z74</f>
        <v>20422.5</v>
      </c>
      <c r="AA75" s="152">
        <f t="shared" ref="AA75" si="745">IF(M75&gt;0,AB75/M75,0)</f>
        <v>7.8441336760925453E-4</v>
      </c>
      <c r="AB75" s="55">
        <f t="shared" ref="AB75" si="746">SUM(AB72:AB74)</f>
        <v>38.142099999999999</v>
      </c>
      <c r="AC75" s="54">
        <f t="shared" ref="AC75" si="747">IF(M75&gt;0,AD75/M75,0)</f>
        <v>2.5529676092544986E-3</v>
      </c>
      <c r="AD75" s="55">
        <f t="shared" ref="AD75" si="748">SUM(AD72:AD74)</f>
        <v>124.13804999999999</v>
      </c>
      <c r="AE75" s="54">
        <f t="shared" ref="AE75" si="749">IF(M75&gt;0,(AE72*M72+AE73*M73+AE74*M74)/M75,0)</f>
        <v>1.8689719465295631E-3</v>
      </c>
      <c r="AF75" s="54">
        <f t="shared" ref="AF75" si="750">IF(K75&gt;0,(K72*AF72+K73*AF73+K74*AF74)/K75,0)</f>
        <v>3.1664890639176855E-4</v>
      </c>
      <c r="AG75" s="51">
        <f t="shared" ref="AG75" si="751">SUM(AG72:AG74)</f>
        <v>15.3963</v>
      </c>
      <c r="AH75" s="52">
        <f t="shared" ref="AH75" si="752">IF(K75&gt;0,(K72*AH72+K73*AH73+K74*AH74)/K75,0)</f>
        <v>0.21986123626957008</v>
      </c>
      <c r="AI75" s="57">
        <f t="shared" ref="AI75" si="753">SUM(AI72:AI74)</f>
        <v>107.4169862</v>
      </c>
      <c r="AJ75" s="52">
        <f t="shared" ref="AJ75" si="754">IF(AND(AD75&gt;0),((AD72*AJ72+AD73*AJ73+AD74*AJ74)/AD75),0)</f>
        <v>0.87723828497029044</v>
      </c>
      <c r="AK75" s="56">
        <f t="shared" si="682"/>
        <v>0.83227430151470538</v>
      </c>
      <c r="AL75" s="50">
        <f t="shared" ref="AL75" si="755">SUM(AL72:AL74)</f>
        <v>535</v>
      </c>
      <c r="AM75" s="20">
        <f t="shared" ref="AM75" si="756">IF(AL75&gt;0,(AM72*AL72+AM73*AL73+AM74*AL74)/AL75,0)</f>
        <v>8.6551401869158898E-2</v>
      </c>
      <c r="AN75" s="52">
        <f>IF(K75&gt;0,(AN72*K72+AN73*K73+AN74*K74)/K75,0)</f>
        <v>0.15516789251172755</v>
      </c>
      <c r="AO75" s="136">
        <f>IF(L75&gt;0,(AO72*K72+AO73*K73+AO74*K74)/K75,0)</f>
        <v>7.6371423331595911E-2</v>
      </c>
      <c r="AP75" s="57">
        <f t="shared" ref="AP75" si="757">SUM(AP72:AP74)</f>
        <v>75.482460900000007</v>
      </c>
      <c r="AQ75" s="137">
        <f t="shared" ref="AQ75" si="758">SUM(AQ72:AQ74)</f>
        <v>34.803064800000001</v>
      </c>
      <c r="AR75" s="55"/>
      <c r="AS75" s="55">
        <f t="shared" ref="AS75" si="759">SUM(AS72:AS74)</f>
        <v>1005.26</v>
      </c>
      <c r="AT75" s="102"/>
      <c r="AU75" s="103">
        <f>AT74</f>
        <v>1218.2</v>
      </c>
      <c r="AV75" s="50">
        <f t="shared" ref="AV75" si="760">SUM(AV72:AV74)</f>
        <v>0</v>
      </c>
      <c r="AW75" s="58"/>
      <c r="AX75" s="57"/>
      <c r="AY75" s="57"/>
      <c r="AZ75" s="57"/>
      <c r="BA75" s="57"/>
    </row>
    <row r="76" spans="1:53" s="31" customFormat="1" ht="13.5" thickBot="1" x14ac:dyDescent="0.25">
      <c r="A76" s="186">
        <v>19</v>
      </c>
      <c r="B76" s="22">
        <v>1</v>
      </c>
      <c r="C76" s="10" t="s">
        <v>49</v>
      </c>
      <c r="D76" s="11">
        <v>7500</v>
      </c>
      <c r="E76" s="11">
        <v>1</v>
      </c>
      <c r="F76" s="11">
        <v>5375</v>
      </c>
      <c r="G76" s="12">
        <v>0.9</v>
      </c>
      <c r="H76" s="12">
        <v>5</v>
      </c>
      <c r="I76" s="11">
        <v>5326</v>
      </c>
      <c r="J76" s="12">
        <v>7.3</v>
      </c>
      <c r="K76" s="11">
        <v>15733</v>
      </c>
      <c r="L76" s="13">
        <v>5.6000000000000001E-2</v>
      </c>
      <c r="M76" s="23">
        <f>ROUND(K76*(1-L76),0)</f>
        <v>14852</v>
      </c>
      <c r="N76" s="14">
        <v>0.72399999999999998</v>
      </c>
      <c r="O76" s="24">
        <f t="shared" ref="O76:O78" si="761">M76*N76</f>
        <v>10752.848</v>
      </c>
      <c r="P76" s="13">
        <v>0.19</v>
      </c>
      <c r="Q76" s="24">
        <f t="shared" ref="Q76:Q78" si="762">M76*P76</f>
        <v>2821.88</v>
      </c>
      <c r="R76" s="15">
        <v>8.5999999999999993E-2</v>
      </c>
      <c r="S76" s="143">
        <v>0.2611</v>
      </c>
      <c r="T76" s="24">
        <f t="shared" ref="T76:T78" si="763">M76*R76</f>
        <v>1277.2719999999999</v>
      </c>
      <c r="U76" s="25">
        <v>0.24099999999999999</v>
      </c>
      <c r="V76" s="24">
        <f t="shared" ref="V76:V78" si="764">M76*U76</f>
        <v>3579.3319999999999</v>
      </c>
      <c r="W76" s="15">
        <v>0.48299999999999998</v>
      </c>
      <c r="X76" s="24">
        <f t="shared" ref="X76:X78" si="765">M76*W76</f>
        <v>7173.5159999999996</v>
      </c>
      <c r="Y76" s="15">
        <v>0.42</v>
      </c>
      <c r="Z76" s="24">
        <f t="shared" ref="Z76:Z78" si="766">Y76*M76</f>
        <v>6237.84</v>
      </c>
      <c r="AA76" s="145">
        <v>2.4399999999999999E-3</v>
      </c>
      <c r="AB76" s="18">
        <f t="shared" ref="AB76:AB98" si="767">M76*AA76</f>
        <v>36.238880000000002</v>
      </c>
      <c r="AC76" s="16">
        <v>2.5500000000000002E-3</v>
      </c>
      <c r="AD76" s="17">
        <f t="shared" ref="AD76:AD78" si="768">M76*AC76</f>
        <v>37.872600000000006</v>
      </c>
      <c r="AE76" s="26">
        <f>IF(M76&gt;0,(AG76+AP76)/M76,0)</f>
        <v>2.5621191085375707E-3</v>
      </c>
      <c r="AF76" s="16">
        <v>3.1E-4</v>
      </c>
      <c r="AG76" s="23">
        <f t="shared" ref="AG76:AG78" si="769">AF76*M76</f>
        <v>4.60412</v>
      </c>
      <c r="AH76" s="114">
        <v>0.21809999999999999</v>
      </c>
      <c r="AI76" s="29">
        <f t="shared" ref="AI76:AI78" si="770">AL76*(1-AM76)*AH76</f>
        <v>30.7291995</v>
      </c>
      <c r="AJ76" s="27">
        <f t="shared" ref="AJ76:AJ78" si="771">IF(AND(AH76&gt;0,AF76&gt;0,AC76&gt;0),((AC76-AF76)*AH76)/((AH76-AF76)*AC76),0)</f>
        <v>0.87968172254438315</v>
      </c>
      <c r="AK76" s="59">
        <f t="shared" si="682"/>
        <v>0.88015572445101853</v>
      </c>
      <c r="AL76" s="11">
        <v>155</v>
      </c>
      <c r="AM76" s="13">
        <v>9.0999999999999998E-2</v>
      </c>
      <c r="AN76" s="14">
        <v>0.2374</v>
      </c>
      <c r="AO76" s="130">
        <v>0.22600000000000001</v>
      </c>
      <c r="AP76" s="29">
        <f>AL76*(1-AM76)*AN76</f>
        <v>33.448473</v>
      </c>
      <c r="AQ76" s="131">
        <f t="shared" ref="AQ76:AQ98" si="772">AL76*(1-AM76)*AO76</f>
        <v>31.842270000000003</v>
      </c>
      <c r="AR76" s="18">
        <v>1.55</v>
      </c>
      <c r="AS76" s="18">
        <v>1005.2</v>
      </c>
      <c r="AT76" s="98">
        <f>AT74+AL76-AS76+AU76</f>
        <v>379.52</v>
      </c>
      <c r="AU76" s="99">
        <v>11.52</v>
      </c>
      <c r="AV76" s="11"/>
      <c r="AW76" s="30"/>
      <c r="AX76" s="19"/>
      <c r="AY76" s="19"/>
      <c r="AZ76" s="19"/>
      <c r="BA76" s="19"/>
    </row>
    <row r="77" spans="1:53" s="31" customFormat="1" ht="12.75" x14ac:dyDescent="0.2">
      <c r="A77" s="184"/>
      <c r="B77" s="32">
        <v>2</v>
      </c>
      <c r="C77" s="10" t="s">
        <v>50</v>
      </c>
      <c r="D77" s="33">
        <v>10400</v>
      </c>
      <c r="E77" s="33">
        <v>2</v>
      </c>
      <c r="F77" s="33">
        <v>7897</v>
      </c>
      <c r="G77" s="34">
        <v>1.3</v>
      </c>
      <c r="H77" s="34">
        <v>8.1</v>
      </c>
      <c r="I77" s="33">
        <v>8798</v>
      </c>
      <c r="J77" s="34">
        <v>7.9</v>
      </c>
      <c r="K77" s="33">
        <v>14605</v>
      </c>
      <c r="L77" s="35">
        <v>6.3E-2</v>
      </c>
      <c r="M77" s="36">
        <f>ROUND(K77*(1-L77),0)</f>
        <v>13685</v>
      </c>
      <c r="N77" s="37">
        <v>0.76200000000000001</v>
      </c>
      <c r="O77" s="24">
        <f t="shared" si="761"/>
        <v>10427.969999999999</v>
      </c>
      <c r="P77" s="35">
        <v>0.19700000000000001</v>
      </c>
      <c r="Q77" s="24">
        <f t="shared" si="762"/>
        <v>2695.9450000000002</v>
      </c>
      <c r="R77" s="38">
        <v>4.1000000000000002E-2</v>
      </c>
      <c r="S77" s="134">
        <v>0.19919999999999999</v>
      </c>
      <c r="T77" s="24">
        <f t="shared" si="763"/>
        <v>561.08500000000004</v>
      </c>
      <c r="U77" s="27">
        <v>0.20699999999999999</v>
      </c>
      <c r="V77" s="24">
        <f t="shared" si="764"/>
        <v>2832.7950000000001</v>
      </c>
      <c r="W77" s="38">
        <v>0.50600000000000001</v>
      </c>
      <c r="X77" s="24">
        <f t="shared" si="765"/>
        <v>6924.61</v>
      </c>
      <c r="Y77" s="38">
        <v>0.4</v>
      </c>
      <c r="Z77" s="24">
        <f t="shared" si="766"/>
        <v>5474</v>
      </c>
      <c r="AA77" s="146">
        <v>2.47E-3</v>
      </c>
      <c r="AB77" s="18">
        <f t="shared" si="767"/>
        <v>33.801949999999998</v>
      </c>
      <c r="AC77" s="39">
        <v>2.48E-3</v>
      </c>
      <c r="AD77" s="17">
        <f t="shared" si="768"/>
        <v>33.938800000000001</v>
      </c>
      <c r="AE77" s="26">
        <f>IF(M77&gt;0,(AG77+AP77)/M77,0)</f>
        <v>2.7149187723785164E-3</v>
      </c>
      <c r="AF77" s="39">
        <v>3.1E-4</v>
      </c>
      <c r="AG77" s="36">
        <f t="shared" si="769"/>
        <v>4.2423500000000001</v>
      </c>
      <c r="AH77" s="27">
        <v>0.21390000000000001</v>
      </c>
      <c r="AI77" s="40">
        <f t="shared" si="770"/>
        <v>30.794969099999999</v>
      </c>
      <c r="AJ77" s="27">
        <f t="shared" si="771"/>
        <v>0.8762699564586357</v>
      </c>
      <c r="AK77" s="28">
        <f t="shared" si="682"/>
        <v>0.88701897413932629</v>
      </c>
      <c r="AL77" s="33">
        <v>157</v>
      </c>
      <c r="AM77" s="35">
        <v>8.3000000000000004E-2</v>
      </c>
      <c r="AN77" s="37">
        <v>0.2286</v>
      </c>
      <c r="AO77" s="132">
        <v>0.221</v>
      </c>
      <c r="AP77" s="40">
        <f>AL77*(1-AM77)*AN77</f>
        <v>32.911313399999997</v>
      </c>
      <c r="AQ77" s="133">
        <f t="shared" si="772"/>
        <v>31.817149000000001</v>
      </c>
      <c r="AR77" s="41">
        <v>1.55</v>
      </c>
      <c r="AS77" s="41"/>
      <c r="AT77" s="117">
        <f>AT76+AL77-AS77</f>
        <v>536.52</v>
      </c>
      <c r="AU77" s="101"/>
      <c r="AV77" s="42"/>
      <c r="AW77" s="43"/>
      <c r="AX77" s="44"/>
      <c r="AY77" s="44"/>
      <c r="AZ77" s="44"/>
      <c r="BA77" s="44"/>
    </row>
    <row r="78" spans="1:53" s="31" customFormat="1" ht="12.75" x14ac:dyDescent="0.2">
      <c r="A78" s="184"/>
      <c r="B78" s="32">
        <v>3</v>
      </c>
      <c r="C78" s="45" t="s">
        <v>48</v>
      </c>
      <c r="D78" s="42">
        <v>15871</v>
      </c>
      <c r="E78" s="42">
        <v>2</v>
      </c>
      <c r="F78" s="42">
        <v>18717</v>
      </c>
      <c r="G78" s="36">
        <v>1</v>
      </c>
      <c r="H78" s="36">
        <v>5.8</v>
      </c>
      <c r="I78" s="42">
        <v>18751</v>
      </c>
      <c r="J78" s="123">
        <v>6</v>
      </c>
      <c r="K78" s="42">
        <v>15212</v>
      </c>
      <c r="L78" s="38">
        <v>5.8999999999999997E-2</v>
      </c>
      <c r="M78" s="36">
        <f>ROUND(K78*(1-L78),0)</f>
        <v>14314</v>
      </c>
      <c r="N78" s="27">
        <v>0.78600000000000003</v>
      </c>
      <c r="O78" s="24">
        <f t="shared" si="761"/>
        <v>11250.804</v>
      </c>
      <c r="P78" s="38">
        <v>0.17299999999999999</v>
      </c>
      <c r="Q78" s="24">
        <f t="shared" si="762"/>
        <v>2476.3219999999997</v>
      </c>
      <c r="R78" s="38">
        <v>4.1000000000000002E-2</v>
      </c>
      <c r="S78" s="134">
        <v>0.21859999999999999</v>
      </c>
      <c r="T78" s="24">
        <f t="shared" si="763"/>
        <v>586.87400000000002</v>
      </c>
      <c r="U78" s="27">
        <v>0.20799999999999999</v>
      </c>
      <c r="V78" s="24">
        <f t="shared" si="764"/>
        <v>2977.3119999999999</v>
      </c>
      <c r="W78" s="38">
        <v>0.501</v>
      </c>
      <c r="X78" s="24">
        <f t="shared" si="765"/>
        <v>7171.3140000000003</v>
      </c>
      <c r="Y78" s="38">
        <v>0.41</v>
      </c>
      <c r="Z78" s="24">
        <f t="shared" si="766"/>
        <v>5868.74</v>
      </c>
      <c r="AA78" s="147">
        <v>2.4399999999999999E-3</v>
      </c>
      <c r="AB78" s="148">
        <f t="shared" si="767"/>
        <v>34.926159999999996</v>
      </c>
      <c r="AC78" s="46">
        <v>2.5699999999999998E-3</v>
      </c>
      <c r="AD78" s="17">
        <f t="shared" si="768"/>
        <v>36.78698</v>
      </c>
      <c r="AE78" s="26">
        <f>IF(M78&gt;0,(AG78+AP78)/M78,0)</f>
        <v>2.6163909459270638E-3</v>
      </c>
      <c r="AF78" s="46">
        <v>3.1E-4</v>
      </c>
      <c r="AG78" s="36">
        <f t="shared" si="769"/>
        <v>4.4373399999999998</v>
      </c>
      <c r="AH78" s="27">
        <v>0.22239999999999999</v>
      </c>
      <c r="AI78" s="40">
        <f t="shared" si="770"/>
        <v>30.491039999999998</v>
      </c>
      <c r="AJ78" s="27">
        <f t="shared" si="771"/>
        <v>0.8806048937639297</v>
      </c>
      <c r="AK78" s="28">
        <f t="shared" si="682"/>
        <v>0.88265248277007513</v>
      </c>
      <c r="AL78" s="42">
        <v>150</v>
      </c>
      <c r="AM78" s="38">
        <v>8.5999999999999993E-2</v>
      </c>
      <c r="AN78" s="27">
        <v>0.24079999999999999</v>
      </c>
      <c r="AO78" s="134">
        <v>0.23330000000000001</v>
      </c>
      <c r="AP78" s="40">
        <f>AL78*(1-AM78)*AN78</f>
        <v>33.013679999999994</v>
      </c>
      <c r="AQ78" s="135">
        <f t="shared" si="772"/>
        <v>31.985430000000001</v>
      </c>
      <c r="AR78" s="17">
        <v>1.5</v>
      </c>
      <c r="AS78" s="17"/>
      <c r="AT78" s="117">
        <f>AT77+AL78-AS78</f>
        <v>686.52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73">SUM(D76:D78)</f>
        <v>33771</v>
      </c>
      <c r="E79" s="50"/>
      <c r="F79" s="50">
        <f t="shared" ref="F79" si="774">SUM(F76:F78)</f>
        <v>31989</v>
      </c>
      <c r="G79" s="51"/>
      <c r="H79" s="51"/>
      <c r="I79" s="50">
        <f t="shared" ref="I79:K79" si="775">SUM(I76:I78)</f>
        <v>32875</v>
      </c>
      <c r="J79" s="51"/>
      <c r="K79" s="50">
        <f t="shared" si="775"/>
        <v>45550</v>
      </c>
      <c r="L79" s="20">
        <f t="shared" ref="L79" si="776">IF(K79&gt;0,(K76*L76+K77*L77+K78*L78)/K79,0)</f>
        <v>5.9246344676180021E-2</v>
      </c>
      <c r="M79" s="51">
        <f t="shared" ref="M79" si="777">M76+M77+M78</f>
        <v>42851</v>
      </c>
      <c r="N79" s="52">
        <f t="shared" ref="N79" si="778">IF(M79&gt;0,O79/M79,0)</f>
        <v>0.75684632797367624</v>
      </c>
      <c r="O79" s="53">
        <f t="shared" ref="O79" si="779">O76+O77+O78</f>
        <v>32431.621999999999</v>
      </c>
      <c r="P79" s="20">
        <f t="shared" ref="P79" si="780">IF(M79&gt;0,Q79/M79,0)</f>
        <v>0.18655683647989546</v>
      </c>
      <c r="Q79" s="53">
        <f t="shared" ref="Q79" si="781">Q76+Q77+Q78</f>
        <v>7994.1470000000008</v>
      </c>
      <c r="R79" s="20">
        <f t="shared" ref="R79" si="782">IF(M79&gt;0,T79/M79,0)</f>
        <v>5.6596835546428317E-2</v>
      </c>
      <c r="S79" s="136"/>
      <c r="T79" s="53">
        <f t="shared" ref="T79" si="783">T76+T77+T78</f>
        <v>2425.2309999999998</v>
      </c>
      <c r="U79" s="20">
        <f t="shared" ref="U79" si="784">IF(M79&gt;0,V79/M79,0)</f>
        <v>0.2191183169587641</v>
      </c>
      <c r="V79" s="53">
        <f t="shared" ref="V79" si="785">V76+V77+V78</f>
        <v>9389.4390000000003</v>
      </c>
      <c r="W79" s="20">
        <f t="shared" ref="W79" si="786">IF(M79&gt;0,X79/M79,0)</f>
        <v>0.49635807799117881</v>
      </c>
      <c r="X79" s="53">
        <f t="shared" ref="X79" si="787">X76+X77+X78</f>
        <v>21269.440000000002</v>
      </c>
      <c r="Y79" s="20">
        <f t="shared" ref="Y79" si="788">IF(M79&gt;0,Z79/M79,0)</f>
        <v>0.41027233903526178</v>
      </c>
      <c r="Z79" s="53">
        <f t="shared" ref="Z79" si="789">Z76+Z77+Z78</f>
        <v>17580.580000000002</v>
      </c>
      <c r="AA79" s="152">
        <f t="shared" ref="AA79" si="790">IF(M79&gt;0,AB79/M79,0)</f>
        <v>2.4495808732585005E-3</v>
      </c>
      <c r="AB79" s="55">
        <f t="shared" ref="AB79" si="791">SUM(AB76:AB78)</f>
        <v>104.96699</v>
      </c>
      <c r="AC79" s="54">
        <f t="shared" ref="AC79" si="792">IF(M79&gt;0,AD79/M79,0)</f>
        <v>2.5343254533149754E-3</v>
      </c>
      <c r="AD79" s="55">
        <f t="shared" ref="AD79" si="793">SUM(AD76:AD78)</f>
        <v>108.59838000000001</v>
      </c>
      <c r="AE79" s="54">
        <f t="shared" ref="AE79" si="794">IF(M79&gt;0,(AE76*M76+AE77*M77+AE78*M78)/M79,0)</f>
        <v>2.6290466126811509E-3</v>
      </c>
      <c r="AF79" s="54">
        <f t="shared" ref="AF79" si="795">IF(K79&gt;0,(K76*AF76+K77*AF77+K78*AF78)/K79,0)</f>
        <v>3.1E-4</v>
      </c>
      <c r="AG79" s="51">
        <f t="shared" ref="AG79" si="796">SUM(AG76:AG78)</f>
        <v>13.283809999999999</v>
      </c>
      <c r="AH79" s="52">
        <f t="shared" ref="AH79" si="797">IF(K79&gt;0,(K76*AH76+K77*AH77+K78*AH78)/K79,0)</f>
        <v>0.21818936553238202</v>
      </c>
      <c r="AI79" s="57">
        <f t="shared" ref="AI79" si="798">SUM(AI76:AI78)</f>
        <v>92.015208599999994</v>
      </c>
      <c r="AJ79" s="52">
        <f t="shared" ref="AJ79" si="799">IF(AND(AD79&gt;0),((AD76*AJ76+AD77*AJ77+AD78*AJ78)/AD79),0)</f>
        <v>0.8789282070164266</v>
      </c>
      <c r="AK79" s="56">
        <f t="shared" si="682"/>
        <v>0.88324814055922551</v>
      </c>
      <c r="AL79" s="50">
        <f t="shared" ref="AL79" si="800">SUM(AL76:AL78)</f>
        <v>462</v>
      </c>
      <c r="AM79" s="20">
        <f t="shared" ref="AM79" si="801">IF(AL79&gt;0,(AM76*AL76+AM77*AL77+AM78*AL78)/AL79,0)</f>
        <v>8.6658008658008656E-2</v>
      </c>
      <c r="AN79" s="52">
        <f>IF(K79&gt;0,(AN76*K76+AN77*K77+AN78*K78)/K79,0)</f>
        <v>0.23571387047200876</v>
      </c>
      <c r="AO79" s="136">
        <f>IF(L79&gt;0,(AO76*K76+AO77*K77+AO78*K78)/K79,0)</f>
        <v>0.22683474423710207</v>
      </c>
      <c r="AP79" s="57">
        <f t="shared" ref="AP79" si="802">SUM(AP76:AP78)</f>
        <v>99.373466399999984</v>
      </c>
      <c r="AQ79" s="137">
        <f t="shared" ref="AQ79:AQ99" si="803">SUM(AQ76:AQ78)</f>
        <v>95.644848999999994</v>
      </c>
      <c r="AR79" s="55"/>
      <c r="AS79" s="55">
        <f t="shared" ref="AS79" si="804">SUM(AS76:AS78)</f>
        <v>1005.2</v>
      </c>
      <c r="AT79" s="102"/>
      <c r="AU79" s="103">
        <f>AT78</f>
        <v>686.52</v>
      </c>
      <c r="AV79" s="50">
        <f t="shared" ref="AV79" si="805">SUM(AV76:AV78)</f>
        <v>0</v>
      </c>
      <c r="AW79" s="58"/>
      <c r="AX79" s="57"/>
      <c r="AY79" s="57"/>
      <c r="AZ79" s="57"/>
      <c r="BA79" s="57"/>
    </row>
    <row r="80" spans="1:53" s="31" customFormat="1" ht="13.5" thickBot="1" x14ac:dyDescent="0.25">
      <c r="A80" s="186">
        <v>20</v>
      </c>
      <c r="B80" s="22">
        <v>1</v>
      </c>
      <c r="C80" s="10" t="s">
        <v>49</v>
      </c>
      <c r="D80" s="11">
        <v>6161</v>
      </c>
      <c r="E80" s="11">
        <v>0</v>
      </c>
      <c r="F80" s="11">
        <v>16452</v>
      </c>
      <c r="G80" s="12">
        <v>1</v>
      </c>
      <c r="H80" s="12">
        <v>6.2</v>
      </c>
      <c r="I80" s="11">
        <v>16416</v>
      </c>
      <c r="J80" s="121">
        <v>5.9</v>
      </c>
      <c r="K80" s="11">
        <v>15429</v>
      </c>
      <c r="L80" s="13">
        <v>5.8999999999999997E-2</v>
      </c>
      <c r="M80" s="23">
        <f>ROUND(K80*(1-L80),0)</f>
        <v>14519</v>
      </c>
      <c r="N80" s="14">
        <v>0.73799999999999999</v>
      </c>
      <c r="O80" s="24">
        <f t="shared" ref="O80:O82" si="806">M80*N80</f>
        <v>10715.021999999999</v>
      </c>
      <c r="P80" s="13">
        <v>0.20799999999999999</v>
      </c>
      <c r="Q80" s="24">
        <f t="shared" ref="Q80:Q82" si="807">M80*P80</f>
        <v>3019.9519999999998</v>
      </c>
      <c r="R80" s="15">
        <v>5.3999999999999999E-2</v>
      </c>
      <c r="S80" s="143">
        <v>0.17860000000000001</v>
      </c>
      <c r="T80" s="24">
        <f t="shared" ref="T80:T82" si="808">M80*R80</f>
        <v>784.02599999999995</v>
      </c>
      <c r="U80" s="25">
        <v>0.223</v>
      </c>
      <c r="V80" s="24">
        <f t="shared" ref="V80:V82" si="809">M80*U80</f>
        <v>3237.7370000000001</v>
      </c>
      <c r="W80" s="15">
        <v>0.498</v>
      </c>
      <c r="X80" s="24">
        <f t="shared" ref="X80:X82" si="810">M80*W80</f>
        <v>7230.4619999999995</v>
      </c>
      <c r="Y80" s="15">
        <v>0.42</v>
      </c>
      <c r="Z80" s="24">
        <f t="shared" ref="Z80:Z82" si="811">Y80*M80</f>
        <v>6097.98</v>
      </c>
      <c r="AA80" s="145">
        <v>2.4299999999999999E-3</v>
      </c>
      <c r="AB80" s="18">
        <f t="shared" ref="AB80" si="812">M80*AA80</f>
        <v>35.281169999999996</v>
      </c>
      <c r="AC80" s="16">
        <v>2.49E-3</v>
      </c>
      <c r="AD80" s="17">
        <f t="shared" ref="AD80:AD82" si="813">M80*AC80</f>
        <v>36.15231</v>
      </c>
      <c r="AE80" s="26">
        <f>IF(M80&gt;0,(AG80+AP80)/M80,0)</f>
        <v>2.8744757283559476E-3</v>
      </c>
      <c r="AF80" s="16">
        <v>2.7999999999999998E-4</v>
      </c>
      <c r="AG80" s="23">
        <f t="shared" ref="AG80:AG82" si="814">AF80*M80</f>
        <v>4.0653199999999998</v>
      </c>
      <c r="AH80" s="114">
        <v>0.2072</v>
      </c>
      <c r="AI80" s="29">
        <f t="shared" ref="AI80:AI82" si="815">AL80*(1-AM80)*AH80</f>
        <v>33.483727199999997</v>
      </c>
      <c r="AJ80" s="27">
        <f t="shared" ref="AJ80:AJ82" si="816">IF(AND(AH80&gt;0,AF80&gt;0,AC80&gt;0),((AC80-AF80)*AH80)/((AH80-AF80)*AC80),0)</f>
        <v>0.88875121595991546</v>
      </c>
      <c r="AK80" s="59">
        <f t="shared" si="682"/>
        <v>0.90367642980013207</v>
      </c>
      <c r="AL80" s="11">
        <v>177</v>
      </c>
      <c r="AM80" s="13">
        <v>8.6999999999999994E-2</v>
      </c>
      <c r="AN80" s="14">
        <v>0.2331</v>
      </c>
      <c r="AO80" s="130">
        <v>0.21590000000000001</v>
      </c>
      <c r="AP80" s="29">
        <f>AL80*(1-AM80)*AN80</f>
        <v>37.669193100000001</v>
      </c>
      <c r="AQ80" s="131">
        <f t="shared" ref="AQ80" si="817">AL80*(1-AM80)*AO80</f>
        <v>34.889655900000001</v>
      </c>
      <c r="AR80" s="18">
        <v>1.5</v>
      </c>
      <c r="AS80" s="18">
        <v>503.54</v>
      </c>
      <c r="AT80" s="98">
        <f>AT78+AL80-AS80+AU80</f>
        <v>363.97999999999996</v>
      </c>
      <c r="AU80" s="99">
        <v>4</v>
      </c>
      <c r="AV80" s="11"/>
      <c r="AW80" s="30"/>
      <c r="AX80" s="19"/>
      <c r="AY80" s="19"/>
      <c r="AZ80" s="19"/>
      <c r="BA80" s="19"/>
    </row>
    <row r="81" spans="1:53" s="31" customFormat="1" ht="12.75" x14ac:dyDescent="0.2">
      <c r="A81" s="184"/>
      <c r="B81" s="32">
        <v>2</v>
      </c>
      <c r="C81" s="10" t="s">
        <v>50</v>
      </c>
      <c r="D81" s="33">
        <v>23300</v>
      </c>
      <c r="E81" s="33">
        <v>6</v>
      </c>
      <c r="F81" s="33">
        <v>17388</v>
      </c>
      <c r="G81" s="34">
        <v>1.2</v>
      </c>
      <c r="H81" s="34">
        <v>7.3</v>
      </c>
      <c r="I81" s="33">
        <v>17484</v>
      </c>
      <c r="J81" s="34">
        <v>5</v>
      </c>
      <c r="K81" s="33">
        <v>15583</v>
      </c>
      <c r="L81" s="35">
        <v>6.8000000000000005E-2</v>
      </c>
      <c r="M81" s="36">
        <f>ROUND(K81*(1-L81),0)</f>
        <v>14523</v>
      </c>
      <c r="N81" s="37">
        <v>0.748</v>
      </c>
      <c r="O81" s="24">
        <f t="shared" si="806"/>
        <v>10863.204</v>
      </c>
      <c r="P81" s="35">
        <v>0.20899999999999999</v>
      </c>
      <c r="Q81" s="24">
        <f t="shared" si="807"/>
        <v>3035.3069999999998</v>
      </c>
      <c r="R81" s="38">
        <v>4.2999999999999997E-2</v>
      </c>
      <c r="S81" s="134">
        <v>0.2006</v>
      </c>
      <c r="T81" s="24">
        <f t="shared" si="808"/>
        <v>624.48899999999992</v>
      </c>
      <c r="U81" s="27">
        <v>0.22600000000000001</v>
      </c>
      <c r="V81" s="24">
        <f t="shared" si="809"/>
        <v>3282.1980000000003</v>
      </c>
      <c r="W81" s="38">
        <v>0.49199999999999999</v>
      </c>
      <c r="X81" s="24">
        <f t="shared" si="810"/>
        <v>7145.3159999999998</v>
      </c>
      <c r="Y81" s="38">
        <v>0.4</v>
      </c>
      <c r="Z81" s="24">
        <f t="shared" si="811"/>
        <v>5809.2000000000007</v>
      </c>
      <c r="AA81" s="146">
        <v>2.4299999999999999E-3</v>
      </c>
      <c r="AB81" s="18">
        <f t="shared" si="767"/>
        <v>35.290889999999997</v>
      </c>
      <c r="AC81" s="39">
        <v>2.4299999999999999E-3</v>
      </c>
      <c r="AD81" s="17">
        <f t="shared" si="813"/>
        <v>35.290889999999997</v>
      </c>
      <c r="AE81" s="26">
        <f>IF(M81&gt;0,(AG81+AP81)/M81,0)</f>
        <v>2.5544061557529439E-3</v>
      </c>
      <c r="AF81" s="39">
        <v>2.7999999999999998E-4</v>
      </c>
      <c r="AG81" s="36">
        <f t="shared" si="814"/>
        <v>4.0664400000000001</v>
      </c>
      <c r="AH81" s="27">
        <v>0.2109</v>
      </c>
      <c r="AI81" s="40">
        <f t="shared" si="815"/>
        <v>30.783385800000005</v>
      </c>
      <c r="AJ81" s="27">
        <f t="shared" si="816"/>
        <v>0.88594988810226372</v>
      </c>
      <c r="AK81" s="28">
        <f t="shared" si="682"/>
        <v>0.89148851666121243</v>
      </c>
      <c r="AL81" s="33">
        <v>159</v>
      </c>
      <c r="AM81" s="35">
        <v>8.2000000000000003E-2</v>
      </c>
      <c r="AN81" s="37">
        <v>0.2263</v>
      </c>
      <c r="AO81" s="132">
        <v>0.23039999999999999</v>
      </c>
      <c r="AP81" s="40">
        <f>AL81*(1-AM81)*AN81</f>
        <v>33.031200600000005</v>
      </c>
      <c r="AQ81" s="133">
        <f t="shared" si="772"/>
        <v>33.629644800000001</v>
      </c>
      <c r="AR81" s="41">
        <v>1.5</v>
      </c>
      <c r="AS81" s="41"/>
      <c r="AT81" s="117">
        <f>AT80+AL81-AS81</f>
        <v>522.98</v>
      </c>
      <c r="AU81" s="101"/>
      <c r="AV81" s="42"/>
      <c r="AW81" s="43"/>
      <c r="AX81" s="44"/>
      <c r="AY81" s="44"/>
      <c r="AZ81" s="44"/>
      <c r="BA81" s="44"/>
    </row>
    <row r="82" spans="1:53" s="31" customFormat="1" ht="12.75" x14ac:dyDescent="0.2">
      <c r="A82" s="184"/>
      <c r="B82" s="32">
        <v>3</v>
      </c>
      <c r="C82" s="45" t="s">
        <v>48</v>
      </c>
      <c r="D82" s="42">
        <v>23987</v>
      </c>
      <c r="E82" s="42">
        <v>1</v>
      </c>
      <c r="F82" s="42">
        <v>20106</v>
      </c>
      <c r="G82" s="36">
        <v>1.3</v>
      </c>
      <c r="H82" s="36">
        <v>6.3</v>
      </c>
      <c r="I82" s="42">
        <v>19447</v>
      </c>
      <c r="J82" s="36">
        <v>3.9</v>
      </c>
      <c r="K82" s="42">
        <v>15744</v>
      </c>
      <c r="L82" s="38">
        <v>6.4000000000000001E-2</v>
      </c>
      <c r="M82" s="36">
        <f>ROUND(K82*(1-L82),0)</f>
        <v>14736</v>
      </c>
      <c r="N82" s="27">
        <v>0.59699999999999998</v>
      </c>
      <c r="O82" s="24">
        <f t="shared" si="806"/>
        <v>8797.3919999999998</v>
      </c>
      <c r="P82" s="38">
        <v>0.37</v>
      </c>
      <c r="Q82" s="24">
        <f t="shared" si="807"/>
        <v>5452.32</v>
      </c>
      <c r="R82" s="38">
        <v>3.3000000000000002E-2</v>
      </c>
      <c r="S82" s="134">
        <v>0.1956</v>
      </c>
      <c r="T82" s="24">
        <f t="shared" si="808"/>
        <v>486.28800000000001</v>
      </c>
      <c r="U82" s="27">
        <v>0.23</v>
      </c>
      <c r="V82" s="24">
        <f t="shared" si="809"/>
        <v>3389.28</v>
      </c>
      <c r="W82" s="38">
        <v>0.496</v>
      </c>
      <c r="X82" s="24">
        <f t="shared" si="810"/>
        <v>7309.0559999999996</v>
      </c>
      <c r="Y82" s="38">
        <v>0.42</v>
      </c>
      <c r="Z82" s="24">
        <f t="shared" si="811"/>
        <v>6189.12</v>
      </c>
      <c r="AA82" s="147">
        <v>2.5600000000000002E-3</v>
      </c>
      <c r="AB82" s="148">
        <f t="shared" si="767"/>
        <v>37.724160000000005</v>
      </c>
      <c r="AC82" s="46">
        <v>2.5999999999999999E-3</v>
      </c>
      <c r="AD82" s="17">
        <f t="shared" si="813"/>
        <v>38.313600000000001</v>
      </c>
      <c r="AE82" s="26">
        <f>IF(M82&gt;0,(AG82+AP82)/M82,0)</f>
        <v>2.591060043431054E-3</v>
      </c>
      <c r="AF82" s="46">
        <v>2.7999999999999998E-4</v>
      </c>
      <c r="AG82" s="36">
        <f t="shared" si="814"/>
        <v>4.12608</v>
      </c>
      <c r="AH82" s="27">
        <v>0.21490000000000001</v>
      </c>
      <c r="AI82" s="40">
        <f t="shared" si="815"/>
        <v>32.283137600000003</v>
      </c>
      <c r="AJ82" s="27">
        <f t="shared" si="816"/>
        <v>0.89347182497867439</v>
      </c>
      <c r="AK82" s="28">
        <f t="shared" si="682"/>
        <v>0.89303912439062449</v>
      </c>
      <c r="AL82" s="42">
        <v>164</v>
      </c>
      <c r="AM82" s="38">
        <v>8.4000000000000005E-2</v>
      </c>
      <c r="AN82" s="27">
        <v>0.22670000000000001</v>
      </c>
      <c r="AO82" s="134">
        <v>0.22969999999999999</v>
      </c>
      <c r="AP82" s="40">
        <f>AL82*(1-AM82)*AN82</f>
        <v>34.055780800000008</v>
      </c>
      <c r="AQ82" s="135">
        <f t="shared" si="772"/>
        <v>34.506452800000005</v>
      </c>
      <c r="AR82" s="17">
        <v>1.5</v>
      </c>
      <c r="AS82" s="17"/>
      <c r="AT82" s="117">
        <f>AT81+AL82-AS82</f>
        <v>686.98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8">SUM(D80:D82)</f>
        <v>53448</v>
      </c>
      <c r="E83" s="50"/>
      <c r="F83" s="50">
        <f t="shared" ref="F83" si="819">SUM(F80:F82)</f>
        <v>53946</v>
      </c>
      <c r="G83" s="51"/>
      <c r="H83" s="51"/>
      <c r="I83" s="50">
        <f t="shared" ref="I83:K83" si="820">SUM(I80:I82)</f>
        <v>53347</v>
      </c>
      <c r="J83" s="51"/>
      <c r="K83" s="50">
        <f t="shared" si="820"/>
        <v>46756</v>
      </c>
      <c r="L83" s="20">
        <f t="shared" ref="L83" si="821">IF(K83&gt;0,(K80*L80+K81*L81+K82*L82)/K83,0)</f>
        <v>6.368318504576953E-2</v>
      </c>
      <c r="M83" s="51">
        <f t="shared" ref="M83" si="822">M80+M81+M82</f>
        <v>43778</v>
      </c>
      <c r="N83" s="52">
        <f t="shared" ref="N83" si="823">IF(M83&gt;0,O83/M83,0)</f>
        <v>0.69385577230572426</v>
      </c>
      <c r="O83" s="53">
        <f t="shared" ref="O83" si="824">O80+O81+O82</f>
        <v>30375.617999999999</v>
      </c>
      <c r="P83" s="20">
        <f t="shared" ref="P83" si="825">IF(M83&gt;0,Q83/M83,0)</f>
        <v>0.26286214536982044</v>
      </c>
      <c r="Q83" s="53">
        <f t="shared" ref="Q83" si="826">Q80+Q81+Q82</f>
        <v>11507.579</v>
      </c>
      <c r="R83" s="20">
        <f t="shared" ref="R83" si="827">IF(M83&gt;0,T83/M83,0)</f>
        <v>4.3282082324455205E-2</v>
      </c>
      <c r="S83" s="136"/>
      <c r="T83" s="53">
        <f t="shared" ref="T83" si="828">T80+T81+T82</f>
        <v>1894.8029999999999</v>
      </c>
      <c r="U83" s="20">
        <f t="shared" ref="U83" si="829">IF(M83&gt;0,V83/M83,0)</f>
        <v>0.22635147791127963</v>
      </c>
      <c r="V83" s="53">
        <f t="shared" ref="V83" si="830">V80+V81+V82</f>
        <v>9909.2150000000001</v>
      </c>
      <c r="W83" s="20">
        <f t="shared" ref="W83" si="831">IF(M83&gt;0,X83/M83,0)</f>
        <v>0.49533633331810495</v>
      </c>
      <c r="X83" s="53">
        <f t="shared" ref="X83" si="832">X80+X81+X82</f>
        <v>21684.833999999999</v>
      </c>
      <c r="Y83" s="20">
        <f t="shared" ref="Y83" si="833">IF(M83&gt;0,Z83/M83,0)</f>
        <v>0.4133651605829412</v>
      </c>
      <c r="Z83" s="53">
        <f t="shared" ref="Z83" si="834">Z80+Z81+Z82</f>
        <v>18096.3</v>
      </c>
      <c r="AA83" s="152">
        <f t="shared" ref="AA83" si="835">IF(M83&gt;0,AB83/M83,0)</f>
        <v>2.4737589656905297E-3</v>
      </c>
      <c r="AB83" s="55">
        <f t="shared" ref="AB83" si="836">SUM(AB80:AB82)</f>
        <v>108.29622000000001</v>
      </c>
      <c r="AC83" s="54">
        <f t="shared" ref="AC83" si="837">IF(M83&gt;0,AD83/M83,0)</f>
        <v>2.5071222988715795E-3</v>
      </c>
      <c r="AD83" s="55">
        <f t="shared" ref="AD83" si="838">SUM(AD80:AD82)</f>
        <v>109.7568</v>
      </c>
      <c r="AE83" s="54">
        <f t="shared" ref="AE83" si="839">IF(M83&gt;0,(AE80*M80+AE81*M81+AE82*M82)/M83,0)</f>
        <v>2.6728953926629818E-3</v>
      </c>
      <c r="AF83" s="54">
        <f t="shared" ref="AF83" si="840">IF(K83&gt;0,(K80*AF80+K81*AF81+K82*AF82)/K83,0)</f>
        <v>2.7999999999999998E-4</v>
      </c>
      <c r="AG83" s="51">
        <f t="shared" ref="AG83" si="841">SUM(AG80:AG82)</f>
        <v>12.25784</v>
      </c>
      <c r="AH83" s="52">
        <f t="shared" ref="AH83" si="842">IF(K83&gt;0,(K80*AH80+K81*AH81+K82*AH82)/K83,0)</f>
        <v>0.21102594533321928</v>
      </c>
      <c r="AI83" s="57">
        <f t="shared" ref="AI83" si="843">SUM(AI80:AI82)</f>
        <v>96.550250599999998</v>
      </c>
      <c r="AJ83" s="52">
        <f t="shared" ref="AJ83" si="844">IF(AND(AD83&gt;0),((AD80*AJ80+AD81*AJ81+AD82*AJ82)/AD83),0)</f>
        <v>0.88949834208260492</v>
      </c>
      <c r="AK83" s="56">
        <f t="shared" si="682"/>
        <v>0.89634218904739271</v>
      </c>
      <c r="AL83" s="50">
        <f t="shared" ref="AL83" si="845">SUM(AL80:AL82)</f>
        <v>500</v>
      </c>
      <c r="AM83" s="20">
        <f t="shared" ref="AM83" si="846">IF(AL83&gt;0,(AM80*AL80+AM81*AL81+AM82*AL82)/AL83,0)</f>
        <v>8.4426000000000001E-2</v>
      </c>
      <c r="AN83" s="52">
        <f>IF(K83&gt;0,(AN80*K80+AN81*K81+AN82*K82)/K83,0)</f>
        <v>0.22867862092565663</v>
      </c>
      <c r="AO83" s="136">
        <f>IF(L83&gt;0,(AO80*K80+AO81*K81+AO82*K82)/K83,0)</f>
        <v>0.22537944007186242</v>
      </c>
      <c r="AP83" s="57">
        <f t="shared" ref="AP83" si="847">SUM(AP80:AP82)</f>
        <v>104.75617450000001</v>
      </c>
      <c r="AQ83" s="137">
        <f t="shared" si="803"/>
        <v>103.02575350000001</v>
      </c>
      <c r="AR83" s="55"/>
      <c r="AS83" s="55">
        <f t="shared" ref="AS83" si="848">SUM(AS80:AS82)</f>
        <v>503.54</v>
      </c>
      <c r="AT83" s="102"/>
      <c r="AU83" s="103">
        <f>AT82</f>
        <v>686.98</v>
      </c>
      <c r="AV83" s="50">
        <f t="shared" ref="AV83" si="849">SUM(AV80:AV82)</f>
        <v>0</v>
      </c>
      <c r="AW83" s="58"/>
      <c r="AX83" s="57"/>
      <c r="AY83" s="57"/>
      <c r="AZ83" s="57"/>
      <c r="BA83" s="57"/>
    </row>
    <row r="84" spans="1:53" s="31" customFormat="1" ht="13.5" thickBot="1" x14ac:dyDescent="0.25">
      <c r="A84" s="186">
        <v>21</v>
      </c>
      <c r="B84" s="22">
        <v>1</v>
      </c>
      <c r="C84" s="10" t="s">
        <v>51</v>
      </c>
      <c r="D84" s="11">
        <v>6111</v>
      </c>
      <c r="E84" s="11">
        <v>0</v>
      </c>
      <c r="F84" s="11">
        <v>13454</v>
      </c>
      <c r="G84" s="12">
        <v>0.6</v>
      </c>
      <c r="H84" s="12">
        <v>6.3</v>
      </c>
      <c r="I84" s="11">
        <v>13432</v>
      </c>
      <c r="J84" s="12">
        <v>4.5999999999999996</v>
      </c>
      <c r="K84" s="11">
        <v>15187</v>
      </c>
      <c r="L84" s="13">
        <v>6.2E-2</v>
      </c>
      <c r="M84" s="23">
        <f>ROUND(K84*(1-L84),0)</f>
        <v>14245</v>
      </c>
      <c r="N84" s="14">
        <v>0.60899999999999999</v>
      </c>
      <c r="O84" s="24">
        <f t="shared" ref="O84:O86" si="850">M84*N84</f>
        <v>8675.2049999999999</v>
      </c>
      <c r="P84" s="13">
        <v>0.34599999999999997</v>
      </c>
      <c r="Q84" s="24">
        <f t="shared" ref="Q84:Q86" si="851">M84*P84</f>
        <v>4928.7699999999995</v>
      </c>
      <c r="R84" s="15">
        <v>4.4999999999999998E-2</v>
      </c>
      <c r="S84" s="143">
        <v>0.18049999999999999</v>
      </c>
      <c r="T84" s="24">
        <f t="shared" ref="T84:T86" si="852">M84*R84</f>
        <v>641.02499999999998</v>
      </c>
      <c r="U84" s="25">
        <v>0.22</v>
      </c>
      <c r="V84" s="24">
        <f t="shared" ref="V84:V86" si="853">M84*U84</f>
        <v>3133.9</v>
      </c>
      <c r="W84" s="15">
        <v>0.51800000000000002</v>
      </c>
      <c r="X84" s="24">
        <f t="shared" ref="X84:X86" si="854">M84*W84</f>
        <v>7378.91</v>
      </c>
      <c r="Y84" s="15">
        <v>0.41</v>
      </c>
      <c r="Z84" s="24">
        <f t="shared" ref="Z84:Z86" si="855">Y84*M84</f>
        <v>5840.45</v>
      </c>
      <c r="AA84" s="145">
        <v>2.5500000000000002E-3</v>
      </c>
      <c r="AB84" s="18">
        <f t="shared" ref="AB84" si="856">M84*AA84</f>
        <v>36.324750000000002</v>
      </c>
      <c r="AC84" s="16">
        <v>2.5600000000000002E-3</v>
      </c>
      <c r="AD84" s="17">
        <f t="shared" ref="AD84:AD86" si="857">M84*AC84</f>
        <v>36.467200000000005</v>
      </c>
      <c r="AE84" s="26">
        <f>IF(M84&gt;0,(AG84+AP84)/M84,0)</f>
        <v>2.7511154791154788E-3</v>
      </c>
      <c r="AF84" s="16">
        <v>2.7999999999999998E-4</v>
      </c>
      <c r="AG84" s="23">
        <f t="shared" ref="AG84:AG86" si="858">AF84*M84</f>
        <v>3.9885999999999995</v>
      </c>
      <c r="AH84" s="114">
        <v>0.21290000000000001</v>
      </c>
      <c r="AI84" s="29">
        <f t="shared" ref="AI84:AI86" si="859">AL84*(1-AM84)*AH84</f>
        <v>32.583919200000004</v>
      </c>
      <c r="AJ84" s="27">
        <f t="shared" ref="AJ84:AJ86" si="860">IF(AND(AH84&gt;0,AF84&gt;0,AC84&gt;0),((AC84-AF84)*AH84)/((AH84-AF84)*AC84),0)</f>
        <v>0.89179786708682163</v>
      </c>
      <c r="AK84" s="59">
        <f t="shared" si="682"/>
        <v>0.89931792363984986</v>
      </c>
      <c r="AL84" s="11">
        <v>168</v>
      </c>
      <c r="AM84" s="13">
        <v>8.8999999999999996E-2</v>
      </c>
      <c r="AN84" s="14">
        <v>0.23</v>
      </c>
      <c r="AO84" s="130">
        <v>0.23330000000000001</v>
      </c>
      <c r="AP84" s="29">
        <f>AL84*(1-AM84)*AN84</f>
        <v>35.201039999999999</v>
      </c>
      <c r="AQ84" s="131">
        <f t="shared" ref="AQ84" si="861">AL84*(1-AM84)*AO84</f>
        <v>35.706098400000002</v>
      </c>
      <c r="AR84" s="18">
        <v>1.5</v>
      </c>
      <c r="AS84" s="18">
        <v>518.32000000000005</v>
      </c>
      <c r="AT84" s="98">
        <f>AT82+AL84-AS84+AU84</f>
        <v>339.08</v>
      </c>
      <c r="AU84" s="99">
        <v>2.42</v>
      </c>
      <c r="AV84" s="11"/>
      <c r="AW84" s="30"/>
      <c r="AX84" s="19"/>
      <c r="AY84" s="19"/>
      <c r="AZ84" s="19"/>
      <c r="BA84" s="19"/>
    </row>
    <row r="85" spans="1:53" s="31" customFormat="1" ht="12.75" x14ac:dyDescent="0.2">
      <c r="A85" s="184"/>
      <c r="B85" s="32">
        <v>2</v>
      </c>
      <c r="C85" s="10" t="s">
        <v>52</v>
      </c>
      <c r="D85" s="33">
        <v>21000</v>
      </c>
      <c r="E85" s="33">
        <v>5</v>
      </c>
      <c r="F85" s="33">
        <v>18127</v>
      </c>
      <c r="G85" s="34">
        <v>0.5</v>
      </c>
      <c r="H85" s="34">
        <v>5.0999999999999996</v>
      </c>
      <c r="I85" s="33">
        <v>17732</v>
      </c>
      <c r="J85" s="34">
        <v>3.5</v>
      </c>
      <c r="K85" s="33">
        <v>14780</v>
      </c>
      <c r="L85" s="35">
        <v>0.06</v>
      </c>
      <c r="M85" s="36">
        <f>ROUND(K85*(1-L85),0)</f>
        <v>13893</v>
      </c>
      <c r="N85" s="37">
        <v>0.71299999999999997</v>
      </c>
      <c r="O85" s="24">
        <f t="shared" si="850"/>
        <v>9905.7089999999989</v>
      </c>
      <c r="P85" s="35">
        <v>0.24099999999999999</v>
      </c>
      <c r="Q85" s="24">
        <f t="shared" si="851"/>
        <v>3348.2129999999997</v>
      </c>
      <c r="R85" s="38">
        <v>4.5999999999999999E-2</v>
      </c>
      <c r="S85" s="134">
        <v>0.18099999999999999</v>
      </c>
      <c r="T85" s="24">
        <f t="shared" si="852"/>
        <v>639.07799999999997</v>
      </c>
      <c r="U85" s="27">
        <v>0.21199999999999999</v>
      </c>
      <c r="V85" s="24">
        <f t="shared" si="853"/>
        <v>2945.3159999999998</v>
      </c>
      <c r="W85" s="38">
        <v>0.501</v>
      </c>
      <c r="X85" s="24">
        <f t="shared" si="854"/>
        <v>6960.393</v>
      </c>
      <c r="Y85" s="38">
        <v>0.41</v>
      </c>
      <c r="Z85" s="24">
        <f t="shared" si="855"/>
        <v>5696.13</v>
      </c>
      <c r="AA85" s="146">
        <v>2.7200000000000002E-3</v>
      </c>
      <c r="AB85" s="18">
        <f t="shared" si="767"/>
        <v>37.788960000000003</v>
      </c>
      <c r="AC85" s="39">
        <v>2.6099999999999999E-3</v>
      </c>
      <c r="AD85" s="17">
        <f t="shared" si="857"/>
        <v>36.260729999999995</v>
      </c>
      <c r="AE85" s="26">
        <f>IF(M85&gt;0,(AG85+AP85)/M85,0)</f>
        <v>2.7524473115957677E-3</v>
      </c>
      <c r="AF85" s="39">
        <v>2.7999999999999998E-4</v>
      </c>
      <c r="AG85" s="36">
        <f t="shared" si="858"/>
        <v>3.8900399999999995</v>
      </c>
      <c r="AH85" s="27">
        <v>0.21129999999999999</v>
      </c>
      <c r="AI85" s="40">
        <f t="shared" si="859"/>
        <v>32.916525299999996</v>
      </c>
      <c r="AJ85" s="27">
        <f t="shared" si="860"/>
        <v>0.89390484677416138</v>
      </c>
      <c r="AK85" s="28">
        <f t="shared" si="682"/>
        <v>0.89941446242502054</v>
      </c>
      <c r="AL85" s="33">
        <v>171</v>
      </c>
      <c r="AM85" s="35">
        <v>8.8999999999999996E-2</v>
      </c>
      <c r="AN85" s="37">
        <v>0.2205</v>
      </c>
      <c r="AO85" s="132">
        <v>0.21779999999999999</v>
      </c>
      <c r="AP85" s="40">
        <f>AL85*(1-AM85)*AN85</f>
        <v>34.3497105</v>
      </c>
      <c r="AQ85" s="133">
        <f t="shared" si="772"/>
        <v>33.929101799999998</v>
      </c>
      <c r="AR85" s="41">
        <v>1.55</v>
      </c>
      <c r="AS85" s="41"/>
      <c r="AT85" s="117">
        <f>AT84+AL85-AS85</f>
        <v>510.08</v>
      </c>
      <c r="AU85" s="101"/>
      <c r="AV85" s="42"/>
      <c r="AW85" s="43"/>
      <c r="AX85" s="44"/>
      <c r="AY85" s="44"/>
      <c r="AZ85" s="44"/>
      <c r="BA85" s="44"/>
    </row>
    <row r="86" spans="1:53" s="31" customFormat="1" ht="12.75" x14ac:dyDescent="0.2">
      <c r="A86" s="184"/>
      <c r="B86" s="32">
        <v>3</v>
      </c>
      <c r="C86" s="45" t="s">
        <v>48</v>
      </c>
      <c r="D86" s="42">
        <v>20869</v>
      </c>
      <c r="E86" s="42">
        <v>1</v>
      </c>
      <c r="F86" s="42">
        <v>19578</v>
      </c>
      <c r="G86" s="36">
        <v>0.7</v>
      </c>
      <c r="H86" s="36">
        <v>5.5</v>
      </c>
      <c r="I86" s="42">
        <v>18432</v>
      </c>
      <c r="J86" s="123">
        <v>2.1</v>
      </c>
      <c r="K86" s="42">
        <v>14874</v>
      </c>
      <c r="L86" s="38">
        <v>6.3E-2</v>
      </c>
      <c r="M86" s="36">
        <f>ROUND(K86*(1-L86),0)</f>
        <v>13937</v>
      </c>
      <c r="N86" s="27">
        <v>0.7</v>
      </c>
      <c r="O86" s="24">
        <f t="shared" si="850"/>
        <v>9755.9</v>
      </c>
      <c r="P86" s="38">
        <v>0.26300000000000001</v>
      </c>
      <c r="Q86" s="24">
        <f t="shared" si="851"/>
        <v>3665.431</v>
      </c>
      <c r="R86" s="38">
        <v>3.6999999999999998E-2</v>
      </c>
      <c r="S86" s="134">
        <v>0.17799999999999999</v>
      </c>
      <c r="T86" s="24">
        <f t="shared" si="852"/>
        <v>515.66899999999998</v>
      </c>
      <c r="U86" s="27">
        <v>0.17</v>
      </c>
      <c r="V86" s="24">
        <f t="shared" si="853"/>
        <v>2369.29</v>
      </c>
      <c r="W86" s="38">
        <v>0.51900000000000002</v>
      </c>
      <c r="X86" s="24">
        <f t="shared" si="854"/>
        <v>7233.3029999999999</v>
      </c>
      <c r="Y86" s="38">
        <v>0.4</v>
      </c>
      <c r="Z86" s="24">
        <f t="shared" si="855"/>
        <v>5574.8</v>
      </c>
      <c r="AA86" s="147">
        <v>2.64E-3</v>
      </c>
      <c r="AB86" s="148">
        <f t="shared" si="767"/>
        <v>36.793680000000002</v>
      </c>
      <c r="AC86" s="46">
        <v>2.5300000000000001E-3</v>
      </c>
      <c r="AD86" s="17">
        <f t="shared" si="857"/>
        <v>35.26061</v>
      </c>
      <c r="AE86" s="26">
        <f>IF(M86&gt;0,(AG86+AP86)/M86,0)</f>
        <v>2.9881545956805624E-3</v>
      </c>
      <c r="AF86" s="46">
        <v>2.7E-4</v>
      </c>
      <c r="AG86" s="36">
        <f t="shared" si="858"/>
        <v>3.7629899999999998</v>
      </c>
      <c r="AH86" s="27">
        <v>0.215</v>
      </c>
      <c r="AI86" s="40">
        <f t="shared" si="859"/>
        <v>34.896434999999997</v>
      </c>
      <c r="AJ86" s="27">
        <f t="shared" si="860"/>
        <v>0.89440383722991412</v>
      </c>
      <c r="AK86" s="28">
        <f t="shared" si="682"/>
        <v>0.91069673439191545</v>
      </c>
      <c r="AL86" s="42">
        <v>177</v>
      </c>
      <c r="AM86" s="38">
        <v>8.3000000000000004E-2</v>
      </c>
      <c r="AN86" s="27">
        <v>0.2334</v>
      </c>
      <c r="AO86" s="134">
        <v>0.2311</v>
      </c>
      <c r="AP86" s="40">
        <f>AL86*(1-AM86)*AN86</f>
        <v>37.882920599999999</v>
      </c>
      <c r="AQ86" s="135">
        <f t="shared" si="772"/>
        <v>37.509609900000001</v>
      </c>
      <c r="AR86" s="17">
        <v>1.5</v>
      </c>
      <c r="AS86" s="17"/>
      <c r="AT86" s="117">
        <f>AT85+AL86-AS86</f>
        <v>687.07999999999993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62">SUM(D84:D86)</f>
        <v>47980</v>
      </c>
      <c r="E87" s="50"/>
      <c r="F87" s="50">
        <f t="shared" ref="F87" si="863">SUM(F84:F86)</f>
        <v>51159</v>
      </c>
      <c r="G87" s="51"/>
      <c r="H87" s="51"/>
      <c r="I87" s="50">
        <f t="shared" ref="I87:K87" si="864">SUM(I84:I86)</f>
        <v>49596</v>
      </c>
      <c r="J87" s="51"/>
      <c r="K87" s="50">
        <f t="shared" si="864"/>
        <v>44841</v>
      </c>
      <c r="L87" s="20">
        <f t="shared" ref="L87" si="865">IF(K87&gt;0,(K84*L84+K85*L85+K86*L86)/K87,0)</f>
        <v>6.1672487232666523E-2</v>
      </c>
      <c r="M87" s="51">
        <f t="shared" ref="M87" si="866">M84+M85+M86</f>
        <v>42075</v>
      </c>
      <c r="N87" s="52">
        <f t="shared" ref="N87" si="867">IF(M87&gt;0,O87/M87,0)</f>
        <v>0.67348339869281038</v>
      </c>
      <c r="O87" s="53">
        <f t="shared" ref="O87" si="868">O84+O85+O86</f>
        <v>28336.813999999998</v>
      </c>
      <c r="P87" s="20">
        <f t="shared" ref="P87" si="869">IF(M87&gt;0,Q87/M87,0)</f>
        <v>0.28383633986928108</v>
      </c>
      <c r="Q87" s="53">
        <f t="shared" ref="Q87" si="870">Q84+Q85+Q86</f>
        <v>11942.414000000001</v>
      </c>
      <c r="R87" s="20">
        <f t="shared" ref="R87" si="871">IF(M87&gt;0,T87/M87,0)</f>
        <v>4.2680261437908498E-2</v>
      </c>
      <c r="S87" s="136"/>
      <c r="T87" s="53">
        <f t="shared" ref="T87" si="872">T84+T85+T86</f>
        <v>1795.7719999999999</v>
      </c>
      <c r="U87" s="20">
        <f t="shared" ref="U87" si="873">IF(M87&gt;0,V87/M87,0)</f>
        <v>0.20079633986928108</v>
      </c>
      <c r="V87" s="53">
        <f t="shared" ref="V87" si="874">V84+V85+V86</f>
        <v>8448.5060000000012</v>
      </c>
      <c r="W87" s="20">
        <f t="shared" ref="W87" si="875">IF(M87&gt;0,X87/M87,0)</f>
        <v>0.51271790849673204</v>
      </c>
      <c r="X87" s="53">
        <f t="shared" ref="X87" si="876">X84+X85+X86</f>
        <v>21572.606</v>
      </c>
      <c r="Y87" s="20">
        <f t="shared" ref="Y87" si="877">IF(M87&gt;0,Z87/M87,0)</f>
        <v>0.40668758169934643</v>
      </c>
      <c r="Z87" s="53">
        <f t="shared" ref="Z87" si="878">Z84+Z85+Z86</f>
        <v>17111.38</v>
      </c>
      <c r="AA87" s="152">
        <f t="shared" ref="AA87" si="879">IF(M87&gt;0,AB87/M87,0)</f>
        <v>2.6359450980392154E-3</v>
      </c>
      <c r="AB87" s="55">
        <f t="shared" ref="AB87" si="880">SUM(AB84:AB86)</f>
        <v>110.90738999999999</v>
      </c>
      <c r="AC87" s="54">
        <f t="shared" ref="AC87" si="881">IF(M87&gt;0,AD87/M87,0)</f>
        <v>2.566572549019608E-3</v>
      </c>
      <c r="AD87" s="55">
        <f t="shared" ref="AD87" si="882">SUM(AD84:AD86)</f>
        <v>107.98854</v>
      </c>
      <c r="AE87" s="54">
        <f t="shared" ref="AE87" si="883">IF(M87&gt;0,(AE84*M84+AE85*M85+AE86*M86)/M87,0)</f>
        <v>2.8300725157456921E-3</v>
      </c>
      <c r="AF87" s="54">
        <f t="shared" ref="AF87" si="884">IF(K87&gt;0,(K84*AF84+K85*AF85+K86*AF86)/K87,0)</f>
        <v>2.7668294641065096E-4</v>
      </c>
      <c r="AG87" s="51">
        <f t="shared" ref="AG87" si="885">SUM(AG84:AG86)</f>
        <v>11.641629999999999</v>
      </c>
      <c r="AH87" s="52">
        <f t="shared" ref="AH87" si="886">IF(K87&gt;0,(K84*AH84+K85*AH85+K86*AH86)/K87,0)</f>
        <v>0.21306920675274862</v>
      </c>
      <c r="AI87" s="57">
        <f t="shared" ref="AI87" si="887">SUM(AI84:AI86)</f>
        <v>100.3968795</v>
      </c>
      <c r="AJ87" s="52">
        <f t="shared" ref="AJ87" si="888">IF(AND(AD87&gt;0),((AD84*AJ84+AD85*AJ85+AD86*AJ86)/AD87),0)</f>
        <v>0.8933562613242596</v>
      </c>
      <c r="AK87" s="56">
        <f t="shared" si="682"/>
        <v>0.90333090796992888</v>
      </c>
      <c r="AL87" s="50">
        <f t="shared" ref="AL87" si="889">SUM(AL84:AL86)</f>
        <v>516</v>
      </c>
      <c r="AM87" s="20">
        <f t="shared" ref="AM87" si="890">IF(AL87&gt;0,(AM84*AL84+AM85*AL85+AM86*AL86)/AL87,0)</f>
        <v>8.6941860465116289E-2</v>
      </c>
      <c r="AN87" s="52">
        <f>IF(K87&gt;0,(AN84*K84+AN85*K85+AN86*K86)/K87,0)</f>
        <v>0.2279965121206039</v>
      </c>
      <c r="AO87" s="136">
        <f>IF(L87&gt;0,(AO84*K84+AO85*K85+AO86*K86)/K87,0)</f>
        <v>0.22746130773176335</v>
      </c>
      <c r="AP87" s="57">
        <f t="shared" ref="AP87" si="891">SUM(AP84:AP86)</f>
        <v>107.4336711</v>
      </c>
      <c r="AQ87" s="137">
        <f t="shared" si="803"/>
        <v>107.1448101</v>
      </c>
      <c r="AR87" s="55"/>
      <c r="AS87" s="55">
        <f t="shared" ref="AS87" si="892">SUM(AS84:AS86)</f>
        <v>518.32000000000005</v>
      </c>
      <c r="AT87" s="102"/>
      <c r="AU87" s="103">
        <f>AT86</f>
        <v>687.07999999999993</v>
      </c>
      <c r="AV87" s="50">
        <f t="shared" ref="AV87" si="893">SUM(AV84:AV86)</f>
        <v>0</v>
      </c>
      <c r="AW87" s="58"/>
      <c r="AX87" s="57"/>
      <c r="AY87" s="57"/>
      <c r="AZ87" s="57"/>
      <c r="BA87" s="57"/>
    </row>
    <row r="88" spans="1:53" s="31" customFormat="1" ht="13.5" thickBot="1" x14ac:dyDescent="0.25">
      <c r="A88" s="186">
        <v>22</v>
      </c>
      <c r="B88" s="22">
        <v>1</v>
      </c>
      <c r="C88" s="10" t="s">
        <v>51</v>
      </c>
      <c r="D88" s="11">
        <v>5242</v>
      </c>
      <c r="E88" s="11">
        <v>0</v>
      </c>
      <c r="F88" s="11">
        <v>9510</v>
      </c>
      <c r="G88" s="12">
        <v>0.9</v>
      </c>
      <c r="H88" s="12">
        <v>5.6</v>
      </c>
      <c r="I88" s="11">
        <v>9758</v>
      </c>
      <c r="J88" s="121">
        <v>4.4000000000000004</v>
      </c>
      <c r="K88" s="11">
        <v>15706</v>
      </c>
      <c r="L88" s="13">
        <v>5.8999999999999997E-2</v>
      </c>
      <c r="M88" s="23">
        <f>ROUND(K88*(1-L88),0)</f>
        <v>14779</v>
      </c>
      <c r="N88" s="14">
        <v>0.69799999999999995</v>
      </c>
      <c r="O88" s="24">
        <f t="shared" ref="O88:O90" si="894">M88*N88</f>
        <v>10315.742</v>
      </c>
      <c r="P88" s="13">
        <v>0.251</v>
      </c>
      <c r="Q88" s="24">
        <f t="shared" ref="Q88:Q90" si="895">M88*P88</f>
        <v>3709.529</v>
      </c>
      <c r="R88" s="15">
        <v>5.0999999999999997E-2</v>
      </c>
      <c r="S88" s="143">
        <v>0.18820000000000001</v>
      </c>
      <c r="T88" s="24">
        <f t="shared" ref="T88:T90" si="896">M88*R88</f>
        <v>753.72899999999993</v>
      </c>
      <c r="U88" s="25">
        <v>0.20599999999999999</v>
      </c>
      <c r="V88" s="24">
        <f t="shared" ref="V88:V90" si="897">M88*U88</f>
        <v>3044.4739999999997</v>
      </c>
      <c r="W88" s="15">
        <v>0.502</v>
      </c>
      <c r="X88" s="24">
        <f t="shared" ref="X88:X90" si="898">M88*W88</f>
        <v>7419.058</v>
      </c>
      <c r="Y88" s="15">
        <v>0.41</v>
      </c>
      <c r="Z88" s="24">
        <f t="shared" ref="Z88:Z90" si="899">Y88*M88</f>
        <v>6059.3899999999994</v>
      </c>
      <c r="AA88" s="145">
        <v>2.64E-3</v>
      </c>
      <c r="AB88" s="18">
        <f t="shared" ref="AB88" si="900">M88*AA88</f>
        <v>39.016559999999998</v>
      </c>
      <c r="AC88" s="16">
        <v>2.5799999999999998E-3</v>
      </c>
      <c r="AD88" s="17">
        <f t="shared" ref="AD88:AD90" si="901">M88*AC88</f>
        <v>38.129819999999995</v>
      </c>
      <c r="AE88" s="26">
        <f>IF(M88&gt;0,(AG88+AP88)/M88,0)</f>
        <v>2.8017152175383989E-3</v>
      </c>
      <c r="AF88" s="16">
        <v>2.5999999999999998E-4</v>
      </c>
      <c r="AG88" s="23">
        <f t="shared" ref="AG88:AG90" si="902">AF88*M88</f>
        <v>3.8425399999999996</v>
      </c>
      <c r="AH88" s="114">
        <v>0.21129999999999999</v>
      </c>
      <c r="AI88" s="29">
        <f t="shared" ref="AI88:AI90" si="903">AL88*(1-AM88)*AH88</f>
        <v>34.7212386</v>
      </c>
      <c r="AJ88" s="27">
        <f t="shared" ref="AJ88:AJ90" si="904">IF(AND(AH88&gt;0,AF88&gt;0,AC88&gt;0),((AC88-AF88)*AH88)/((AH88-AF88)*AC88),0)</f>
        <v>0.90033264570881189</v>
      </c>
      <c r="AK88" s="59">
        <f t="shared" si="682"/>
        <v>0.90823269009548591</v>
      </c>
      <c r="AL88" s="11">
        <v>179</v>
      </c>
      <c r="AM88" s="13">
        <v>8.2000000000000003E-2</v>
      </c>
      <c r="AN88" s="14">
        <v>0.2286</v>
      </c>
      <c r="AO88" s="130">
        <v>0.22420000000000001</v>
      </c>
      <c r="AP88" s="29">
        <f>AL88*(1-AM88)*AN88</f>
        <v>37.564009200000001</v>
      </c>
      <c r="AQ88" s="131">
        <f t="shared" ref="AQ88" si="905">AL88*(1-AM88)*AO88</f>
        <v>36.840992400000005</v>
      </c>
      <c r="AR88" s="18">
        <v>1.5</v>
      </c>
      <c r="AS88" s="18">
        <v>505.16</v>
      </c>
      <c r="AT88" s="98">
        <f>AT86+AL88-AS88</f>
        <v>360.9199999999999</v>
      </c>
      <c r="AU88" s="99"/>
      <c r="AV88" s="11"/>
      <c r="AW88" s="30"/>
      <c r="AX88" s="19"/>
      <c r="AY88" s="19"/>
      <c r="AZ88" s="19"/>
      <c r="BA88" s="19"/>
    </row>
    <row r="89" spans="1:53" s="31" customFormat="1" ht="12.75" x14ac:dyDescent="0.2">
      <c r="A89" s="184"/>
      <c r="B89" s="32">
        <v>2</v>
      </c>
      <c r="C89" s="10" t="s">
        <v>52</v>
      </c>
      <c r="D89" s="33">
        <v>20700</v>
      </c>
      <c r="E89" s="33">
        <v>4</v>
      </c>
      <c r="F89" s="33">
        <v>18655</v>
      </c>
      <c r="G89" s="34">
        <v>0.5</v>
      </c>
      <c r="H89" s="34">
        <v>6.8</v>
      </c>
      <c r="I89" s="33">
        <v>17698</v>
      </c>
      <c r="J89" s="34">
        <v>3.4</v>
      </c>
      <c r="K89" s="33">
        <v>16038</v>
      </c>
      <c r="L89" s="35">
        <v>6.6000000000000003E-2</v>
      </c>
      <c r="M89" s="36">
        <f>ROUND(K89*(1-L89),0)</f>
        <v>14979</v>
      </c>
      <c r="N89" s="37">
        <v>0.66400000000000003</v>
      </c>
      <c r="O89" s="24">
        <f t="shared" si="894"/>
        <v>9946.0560000000005</v>
      </c>
      <c r="P89" s="35">
        <v>0.28199999999999997</v>
      </c>
      <c r="Q89" s="24">
        <f t="shared" si="895"/>
        <v>4224.0779999999995</v>
      </c>
      <c r="R89" s="38">
        <v>5.3999999999999999E-2</v>
      </c>
      <c r="S89" s="134">
        <v>0.2142</v>
      </c>
      <c r="T89" s="24">
        <f t="shared" si="896"/>
        <v>808.86599999999999</v>
      </c>
      <c r="U89" s="27">
        <v>0.21199999999999999</v>
      </c>
      <c r="V89" s="24">
        <f t="shared" si="897"/>
        <v>3175.5479999999998</v>
      </c>
      <c r="W89" s="38">
        <v>0.499</v>
      </c>
      <c r="X89" s="24">
        <f t="shared" si="898"/>
        <v>7474.5209999999997</v>
      </c>
      <c r="Y89" s="38">
        <v>0.41</v>
      </c>
      <c r="Z89" s="24">
        <f t="shared" si="899"/>
        <v>6141.3899999999994</v>
      </c>
      <c r="AA89" s="146">
        <v>2.5100000000000001E-3</v>
      </c>
      <c r="AB89" s="18">
        <f t="shared" si="767"/>
        <v>37.597290000000001</v>
      </c>
      <c r="AC89" s="39">
        <v>2.5000000000000001E-3</v>
      </c>
      <c r="AD89" s="17">
        <f t="shared" si="901"/>
        <v>37.447499999999998</v>
      </c>
      <c r="AE89" s="26">
        <f>IF(M89&gt;0,(AG89+AP89)/M89,0)</f>
        <v>2.6752423392749853E-3</v>
      </c>
      <c r="AF89" s="39">
        <v>2.7E-4</v>
      </c>
      <c r="AG89" s="36">
        <f t="shared" si="902"/>
        <v>4.0443300000000004</v>
      </c>
      <c r="AH89" s="27">
        <v>0.21</v>
      </c>
      <c r="AI89" s="40">
        <f t="shared" si="903"/>
        <v>33.626249999999999</v>
      </c>
      <c r="AJ89" s="27">
        <f t="shared" si="904"/>
        <v>0.89314833357173529</v>
      </c>
      <c r="AK89" s="28">
        <f t="shared" si="682"/>
        <v>0.90015474951138863</v>
      </c>
      <c r="AL89" s="33">
        <v>175</v>
      </c>
      <c r="AM89" s="35">
        <v>8.5000000000000006E-2</v>
      </c>
      <c r="AN89" s="37">
        <v>0.22500000000000001</v>
      </c>
      <c r="AO89" s="132">
        <v>0.2288</v>
      </c>
      <c r="AP89" s="40">
        <f>AL89*(1-AM89)*AN89</f>
        <v>36.028125000000003</v>
      </c>
      <c r="AQ89" s="133">
        <f t="shared" si="772"/>
        <v>36.636600000000001</v>
      </c>
      <c r="AR89" s="41">
        <v>1.5</v>
      </c>
      <c r="AS89" s="41"/>
      <c r="AT89" s="117">
        <f>AT88+AL89-AS89</f>
        <v>535.91999999999985</v>
      </c>
      <c r="AU89" s="101"/>
      <c r="AV89" s="42"/>
      <c r="AW89" s="43"/>
      <c r="AX89" s="44"/>
      <c r="AY89" s="44"/>
      <c r="AZ89" s="44"/>
      <c r="BA89" s="44"/>
    </row>
    <row r="90" spans="1:53" s="31" customFormat="1" ht="12.75" x14ac:dyDescent="0.2">
      <c r="A90" s="184"/>
      <c r="B90" s="32">
        <v>3</v>
      </c>
      <c r="C90" s="45" t="s">
        <v>48</v>
      </c>
      <c r="D90" s="42">
        <v>18748</v>
      </c>
      <c r="E90" s="42">
        <v>2</v>
      </c>
      <c r="F90" s="42">
        <v>18036</v>
      </c>
      <c r="G90" s="36">
        <v>0.8</v>
      </c>
      <c r="H90" s="36">
        <v>6.1</v>
      </c>
      <c r="I90" s="42">
        <v>17219</v>
      </c>
      <c r="J90" s="123">
        <v>2.8</v>
      </c>
      <c r="K90" s="42">
        <v>16350</v>
      </c>
      <c r="L90" s="38">
        <v>0.06</v>
      </c>
      <c r="M90" s="36">
        <f>ROUND(K90*(1-L90),0)</f>
        <v>15369</v>
      </c>
      <c r="N90" s="27">
        <v>0.70399999999999996</v>
      </c>
      <c r="O90" s="24">
        <f t="shared" si="894"/>
        <v>10819.776</v>
      </c>
      <c r="P90" s="38">
        <v>0.23899999999999999</v>
      </c>
      <c r="Q90" s="24">
        <f t="shared" si="895"/>
        <v>3673.1909999999998</v>
      </c>
      <c r="R90" s="38">
        <v>5.7000000000000002E-2</v>
      </c>
      <c r="S90" s="134">
        <v>0.20669999999999999</v>
      </c>
      <c r="T90" s="24">
        <f t="shared" si="896"/>
        <v>876.03300000000002</v>
      </c>
      <c r="U90" s="27">
        <v>0.21199999999999999</v>
      </c>
      <c r="V90" s="24">
        <f t="shared" si="897"/>
        <v>3258.2280000000001</v>
      </c>
      <c r="W90" s="38">
        <v>0.50600000000000001</v>
      </c>
      <c r="X90" s="24">
        <f t="shared" si="898"/>
        <v>7776.7139999999999</v>
      </c>
      <c r="Y90" s="38">
        <v>0.41</v>
      </c>
      <c r="Z90" s="24">
        <f t="shared" si="899"/>
        <v>6301.29</v>
      </c>
      <c r="AA90" s="147">
        <v>2.5100000000000001E-3</v>
      </c>
      <c r="AB90" s="148">
        <f t="shared" si="767"/>
        <v>38.576190000000004</v>
      </c>
      <c r="AC90" s="46">
        <v>2.49E-3</v>
      </c>
      <c r="AD90" s="17">
        <f t="shared" si="901"/>
        <v>38.268810000000002</v>
      </c>
      <c r="AE90" s="26">
        <f>IF(M90&gt;0,(AG90+AP90)/M90,0)</f>
        <v>2.6560873186284081E-3</v>
      </c>
      <c r="AF90" s="46">
        <v>2.7E-4</v>
      </c>
      <c r="AG90" s="36">
        <f t="shared" si="902"/>
        <v>4.1496300000000002</v>
      </c>
      <c r="AH90" s="27">
        <v>0.2084</v>
      </c>
      <c r="AI90" s="40">
        <f t="shared" si="903"/>
        <v>32.941371200000006</v>
      </c>
      <c r="AJ90" s="27">
        <f t="shared" si="904"/>
        <v>0.89272286378010957</v>
      </c>
      <c r="AK90" s="28">
        <f t="shared" si="682"/>
        <v>0.89939342330963734</v>
      </c>
      <c r="AL90" s="42">
        <v>172</v>
      </c>
      <c r="AM90" s="38">
        <v>8.1000000000000003E-2</v>
      </c>
      <c r="AN90" s="27">
        <v>0.23200000000000001</v>
      </c>
      <c r="AO90" s="134">
        <v>0.23980000000000001</v>
      </c>
      <c r="AP90" s="40">
        <f>AL90*(1-AM90)*AN90</f>
        <v>36.671776000000001</v>
      </c>
      <c r="AQ90" s="135">
        <f t="shared" si="772"/>
        <v>37.904706400000002</v>
      </c>
      <c r="AR90" s="17">
        <v>1.5</v>
      </c>
      <c r="AS90" s="17"/>
      <c r="AT90" s="117">
        <f>AT89+AL90-AS90</f>
        <v>707.91999999999985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6">SUM(D88:D90)</f>
        <v>44690</v>
      </c>
      <c r="E91" s="50"/>
      <c r="F91" s="50">
        <f t="shared" ref="F91" si="907">SUM(F88:F90)</f>
        <v>46201</v>
      </c>
      <c r="G91" s="51"/>
      <c r="H91" s="51"/>
      <c r="I91" s="50">
        <f t="shared" ref="I91:K91" si="908">SUM(I88:I90)</f>
        <v>44675</v>
      </c>
      <c r="J91" s="51"/>
      <c r="K91" s="50">
        <f t="shared" si="908"/>
        <v>48094</v>
      </c>
      <c r="L91" s="20">
        <f t="shared" ref="L91" si="909">IF(K91&gt;0,(K88*L88+K89*L89+K90*L90)/K91,0)</f>
        <v>6.1674262901817281E-2</v>
      </c>
      <c r="M91" s="51">
        <f t="shared" ref="M91" si="910">M88+M89+M90</f>
        <v>45127</v>
      </c>
      <c r="N91" s="52">
        <f t="shared" ref="N91" si="911">IF(M91&gt;0,O91/M91,0)</f>
        <v>0.68875781682806303</v>
      </c>
      <c r="O91" s="53">
        <f t="shared" ref="O91" si="912">O88+O89+O90</f>
        <v>31081.574000000001</v>
      </c>
      <c r="P91" s="20">
        <f t="shared" ref="P91" si="913">IF(M91&gt;0,Q91/M91,0)</f>
        <v>0.25720296053360514</v>
      </c>
      <c r="Q91" s="53">
        <f t="shared" ref="Q91" si="914">Q88+Q89+Q90</f>
        <v>11606.797999999999</v>
      </c>
      <c r="R91" s="20">
        <f t="shared" ref="R91" si="915">IF(M91&gt;0,T91/M91,0)</f>
        <v>5.4039222638331816E-2</v>
      </c>
      <c r="S91" s="136"/>
      <c r="T91" s="53">
        <f t="shared" ref="T91" si="916">T88+T89+T90</f>
        <v>2438.6279999999997</v>
      </c>
      <c r="U91" s="20">
        <f t="shared" ref="U91" si="917">IF(M91&gt;0,V91/M91,0)</f>
        <v>0.2100350122986239</v>
      </c>
      <c r="V91" s="53">
        <f t="shared" ref="V91" si="918">V88+V89+V90</f>
        <v>9478.25</v>
      </c>
      <c r="W91" s="20">
        <f t="shared" ref="W91" si="919">IF(M91&gt;0,X91/M91,0)</f>
        <v>0.50236649899173436</v>
      </c>
      <c r="X91" s="53">
        <f t="shared" ref="X91" si="920">X88+X89+X90</f>
        <v>22670.292999999998</v>
      </c>
      <c r="Y91" s="20">
        <f t="shared" ref="Y91" si="921">IF(M91&gt;0,Z91/M91,0)</f>
        <v>0.41</v>
      </c>
      <c r="Z91" s="53">
        <f t="shared" ref="Z91" si="922">Z88+Z89+Z90</f>
        <v>18502.07</v>
      </c>
      <c r="AA91" s="152">
        <f t="shared" ref="AA91" si="923">IF(M91&gt;0,AB91/M91,0)</f>
        <v>2.552574733529816E-3</v>
      </c>
      <c r="AB91" s="55">
        <f t="shared" ref="AB91" si="924">SUM(AB88:AB90)</f>
        <v>115.19004000000001</v>
      </c>
      <c r="AC91" s="54">
        <f t="shared" ref="AC91" si="925">IF(M91&gt;0,AD91/M91,0)</f>
        <v>2.5227941143882819E-3</v>
      </c>
      <c r="AD91" s="55">
        <f t="shared" ref="AD91" si="926">SUM(AD88:AD90)</f>
        <v>113.84612999999999</v>
      </c>
      <c r="AE91" s="54">
        <f t="shared" ref="AE91" si="927">IF(M91&gt;0,(AE88*M88+AE89*M89+AE90*M90)/M91,0)</f>
        <v>2.7101382808518188E-3</v>
      </c>
      <c r="AF91" s="54">
        <f t="shared" ref="AF91" si="928">IF(K91&gt;0,(K88*AF88+K89*AF89+K90*AF90)/K91,0)</f>
        <v>2.667343119723874E-4</v>
      </c>
      <c r="AG91" s="51">
        <f t="shared" ref="AG91" si="929">SUM(AG88:AG90)</f>
        <v>12.0365</v>
      </c>
      <c r="AH91" s="52">
        <f t="shared" ref="AH91" si="930">IF(K91&gt;0,(K88*AH88+K89*AH89+K90*AH90)/K91,0)</f>
        <v>0.20988060464922861</v>
      </c>
      <c r="AI91" s="57">
        <f t="shared" ref="AI91" si="931">SUM(AI88:AI90)</f>
        <v>101.2888598</v>
      </c>
      <c r="AJ91" s="52">
        <f t="shared" ref="AJ91" si="932">IF(AND(AD91&gt;0),((AD88*AJ88+AD89*AJ89+AD90*AJ90)/AD91),0)</f>
        <v>0.89541151376059258</v>
      </c>
      <c r="AK91" s="56">
        <f t="shared" si="682"/>
        <v>0.90263248907648852</v>
      </c>
      <c r="AL91" s="50">
        <f t="shared" ref="AL91" si="933">SUM(AL88:AL90)</f>
        <v>526</v>
      </c>
      <c r="AM91" s="20">
        <f t="shared" ref="AM91" si="934">IF(AL91&gt;0,(AM88*AL88+AM89*AL89+AM90*AL90)/AL91,0)</f>
        <v>8.2671102661596968E-2</v>
      </c>
      <c r="AN91" s="52">
        <f>IF(K91&gt;0,(AN88*K88+AN89*K89+AN90*K90)/K91,0)</f>
        <v>0.22855536241527011</v>
      </c>
      <c r="AO91" s="136">
        <f>IF(L91&gt;0,(AO88*K88+AO89*K89+AO90*K90)/K91,0)</f>
        <v>0.23103733521853037</v>
      </c>
      <c r="AP91" s="57">
        <f t="shared" ref="AP91" si="935">SUM(AP88:AP90)</f>
        <v>110.2639102</v>
      </c>
      <c r="AQ91" s="137">
        <f t="shared" si="803"/>
        <v>111.3822988</v>
      </c>
      <c r="AR91" s="55"/>
      <c r="AS91" s="55">
        <f t="shared" ref="AS91" si="936">SUM(AS88:AS90)</f>
        <v>505.16</v>
      </c>
      <c r="AT91" s="102"/>
      <c r="AU91" s="103">
        <f>AT90</f>
        <v>707.91999999999985</v>
      </c>
      <c r="AV91" s="50">
        <f t="shared" ref="AV91" si="937">SUM(AV88:AV90)</f>
        <v>0</v>
      </c>
      <c r="AW91" s="58"/>
      <c r="AX91" s="57"/>
      <c r="AY91" s="57"/>
      <c r="AZ91" s="57"/>
      <c r="BA91" s="57"/>
    </row>
    <row r="92" spans="1:53" s="31" customFormat="1" ht="13.5" thickBot="1" x14ac:dyDescent="0.25">
      <c r="A92" s="186">
        <v>23</v>
      </c>
      <c r="B92" s="22">
        <v>1</v>
      </c>
      <c r="C92" s="10" t="s">
        <v>50</v>
      </c>
      <c r="D92" s="11">
        <v>15082</v>
      </c>
      <c r="E92" s="11">
        <v>0</v>
      </c>
      <c r="F92" s="11">
        <v>17669</v>
      </c>
      <c r="G92" s="12">
        <v>0.8</v>
      </c>
      <c r="H92" s="12">
        <v>5.7</v>
      </c>
      <c r="I92" s="11">
        <v>17585</v>
      </c>
      <c r="J92" s="12">
        <v>2.1</v>
      </c>
      <c r="K92" s="11">
        <v>16342</v>
      </c>
      <c r="L92" s="13">
        <v>5.8000000000000003E-2</v>
      </c>
      <c r="M92" s="23">
        <f>ROUND(K92*(1-L92),0)</f>
        <v>15394</v>
      </c>
      <c r="N92" s="14">
        <v>0.70899999999999996</v>
      </c>
      <c r="O92" s="24">
        <f t="shared" ref="O92:O94" si="938">M92*N92</f>
        <v>10914.346</v>
      </c>
      <c r="P92" s="13">
        <v>0.22900000000000001</v>
      </c>
      <c r="Q92" s="24">
        <f t="shared" ref="Q92:Q94" si="939">M92*P92</f>
        <v>3525.2260000000001</v>
      </c>
      <c r="R92" s="15">
        <v>6.2E-2</v>
      </c>
      <c r="S92" s="143">
        <v>0.19359999999999999</v>
      </c>
      <c r="T92" s="24">
        <f t="shared" ref="T92:T94" si="940">M92*R92</f>
        <v>954.428</v>
      </c>
      <c r="U92" s="25">
        <v>0.216</v>
      </c>
      <c r="V92" s="24">
        <f t="shared" ref="V92:V94" si="941">M92*U92</f>
        <v>3325.1039999999998</v>
      </c>
      <c r="W92" s="15">
        <v>0.51900000000000002</v>
      </c>
      <c r="X92" s="24">
        <f t="shared" ref="X92:X94" si="942">M92*W92</f>
        <v>7989.4859999999999</v>
      </c>
      <c r="Y92" s="15">
        <v>0.41</v>
      </c>
      <c r="Z92" s="24">
        <f t="shared" ref="Z92:Z94" si="943">Y92*M92</f>
        <v>6311.54</v>
      </c>
      <c r="AA92" s="145">
        <v>2.5500000000000002E-3</v>
      </c>
      <c r="AB92" s="18">
        <f t="shared" ref="AB92" si="944">M92*AA92</f>
        <v>39.2547</v>
      </c>
      <c r="AC92" s="16">
        <v>2.4599999999999999E-3</v>
      </c>
      <c r="AD92" s="17">
        <f t="shared" ref="AD92:AD94" si="945">M92*AC92</f>
        <v>37.869239999999998</v>
      </c>
      <c r="AE92" s="26">
        <f>IF(M92&gt;0,(AG92+AP92)/M92,0)</f>
        <v>2.6864743016759775E-3</v>
      </c>
      <c r="AF92" s="16">
        <v>2.7E-4</v>
      </c>
      <c r="AG92" s="23">
        <f t="shared" ref="AG92:AG94" si="946">AF92*M92</f>
        <v>4.1563800000000004</v>
      </c>
      <c r="AH92" s="114">
        <v>0.214</v>
      </c>
      <c r="AI92" s="29">
        <f t="shared" ref="AI92:AI94" si="947">AL92*(1-AM92)*AH92</f>
        <v>34.930363999999997</v>
      </c>
      <c r="AJ92" s="27">
        <f t="shared" ref="AJ92:AJ94" si="948">IF(AND(AH92&gt;0,AF92&gt;0,AC92&gt;0),((AC92-AF92)*AH92)/((AH92-AF92)*AC92),0)</f>
        <v>0.89136852628059349</v>
      </c>
      <c r="AK92" s="59">
        <f t="shared" si="682"/>
        <v>0.90056345071581845</v>
      </c>
      <c r="AL92" s="11">
        <v>178</v>
      </c>
      <c r="AM92" s="13">
        <v>8.3000000000000004E-2</v>
      </c>
      <c r="AN92" s="14">
        <v>0.22789999999999999</v>
      </c>
      <c r="AO92" s="130">
        <v>0.22470000000000001</v>
      </c>
      <c r="AP92" s="29">
        <f>AL92*(1-AM92)*AN92</f>
        <v>37.199205399999997</v>
      </c>
      <c r="AQ92" s="131">
        <f t="shared" ref="AQ92" si="949">AL92*(1-AM92)*AO92</f>
        <v>36.676882200000001</v>
      </c>
      <c r="AR92" s="18">
        <v>1.55</v>
      </c>
      <c r="AS92" s="18"/>
      <c r="AT92" s="98">
        <f>AT90+AL92-AS92</f>
        <v>885.91999999999985</v>
      </c>
      <c r="AU92" s="99"/>
      <c r="AV92" s="11"/>
      <c r="AW92" s="30"/>
      <c r="AX92" s="19"/>
      <c r="AY92" s="19"/>
      <c r="AZ92" s="19"/>
      <c r="BA92" s="19"/>
    </row>
    <row r="93" spans="1:53" s="31" customFormat="1" ht="12.75" x14ac:dyDescent="0.2">
      <c r="A93" s="184"/>
      <c r="B93" s="32">
        <v>2</v>
      </c>
      <c r="C93" s="10" t="s">
        <v>51</v>
      </c>
      <c r="D93" s="33">
        <v>20742</v>
      </c>
      <c r="E93" s="33">
        <v>2</v>
      </c>
      <c r="F93" s="33">
        <v>19281</v>
      </c>
      <c r="G93" s="34">
        <v>0.5</v>
      </c>
      <c r="H93" s="34">
        <v>6.7</v>
      </c>
      <c r="I93" s="33">
        <v>19024</v>
      </c>
      <c r="J93" s="34">
        <v>1.7</v>
      </c>
      <c r="K93" s="33">
        <v>16320</v>
      </c>
      <c r="L93" s="35">
        <v>6.4000000000000001E-2</v>
      </c>
      <c r="M93" s="36">
        <f>ROUND(K93*(1-L93),0)</f>
        <v>15276</v>
      </c>
      <c r="N93" s="37">
        <v>0.68</v>
      </c>
      <c r="O93" s="24">
        <f t="shared" si="938"/>
        <v>10387.68</v>
      </c>
      <c r="P93" s="35">
        <v>0.23499999999999999</v>
      </c>
      <c r="Q93" s="24">
        <f t="shared" si="939"/>
        <v>3589.8599999999997</v>
      </c>
      <c r="R93" s="38">
        <v>8.5000000000000006E-2</v>
      </c>
      <c r="S93" s="134">
        <v>0.19969999999999999</v>
      </c>
      <c r="T93" s="24">
        <f t="shared" si="940"/>
        <v>1298.46</v>
      </c>
      <c r="U93" s="27">
        <v>0.21299999999999999</v>
      </c>
      <c r="V93" s="24">
        <f t="shared" si="941"/>
        <v>3253.788</v>
      </c>
      <c r="W93" s="38">
        <v>0.499</v>
      </c>
      <c r="X93" s="24">
        <f t="shared" si="942"/>
        <v>7622.7240000000002</v>
      </c>
      <c r="Y93" s="38">
        <v>0.41</v>
      </c>
      <c r="Z93" s="24">
        <f t="shared" si="943"/>
        <v>6263.16</v>
      </c>
      <c r="AA93" s="146">
        <v>2.5899999999999999E-3</v>
      </c>
      <c r="AB93" s="18">
        <f t="shared" si="767"/>
        <v>39.564839999999997</v>
      </c>
      <c r="AC93" s="39">
        <v>2.5100000000000001E-3</v>
      </c>
      <c r="AD93" s="17">
        <f t="shared" si="945"/>
        <v>38.342759999999998</v>
      </c>
      <c r="AE93" s="26">
        <f>IF(M93&gt;0,(AG93+AP93)/M93,0)</f>
        <v>2.8352105263157895E-3</v>
      </c>
      <c r="AF93" s="39">
        <v>2.7E-4</v>
      </c>
      <c r="AG93" s="36">
        <f t="shared" si="946"/>
        <v>4.1245200000000004</v>
      </c>
      <c r="AH93" s="27">
        <v>0.2142</v>
      </c>
      <c r="AI93" s="40">
        <f t="shared" si="947"/>
        <v>36.846684000000003</v>
      </c>
      <c r="AJ93" s="27">
        <f t="shared" si="948"/>
        <v>0.89355661074674808</v>
      </c>
      <c r="AK93" s="28">
        <f t="shared" si="682"/>
        <v>0.9058426267635562</v>
      </c>
      <c r="AL93" s="33">
        <v>188</v>
      </c>
      <c r="AM93" s="35">
        <v>8.5000000000000006E-2</v>
      </c>
      <c r="AN93" s="37">
        <v>0.2278</v>
      </c>
      <c r="AO93" s="132">
        <v>0.22739999999999999</v>
      </c>
      <c r="AP93" s="40">
        <f>AL93*(1-AM93)*AN93</f>
        <v>39.186156000000004</v>
      </c>
      <c r="AQ93" s="133">
        <f t="shared" si="772"/>
        <v>39.117348</v>
      </c>
      <c r="AR93" s="41">
        <v>1.6</v>
      </c>
      <c r="AS93" s="41"/>
      <c r="AT93" s="117">
        <f>AT92+AL93-AS93</f>
        <v>1073.9199999999998</v>
      </c>
      <c r="AU93" s="101"/>
      <c r="AV93" s="42"/>
      <c r="AW93" s="43"/>
      <c r="AX93" s="44"/>
      <c r="AY93" s="44"/>
      <c r="AZ93" s="44"/>
      <c r="BA93" s="44"/>
    </row>
    <row r="94" spans="1:53" s="31" customFormat="1" ht="12.75" x14ac:dyDescent="0.2">
      <c r="A94" s="184"/>
      <c r="B94" s="32">
        <v>3</v>
      </c>
      <c r="C94" s="180" t="s">
        <v>63</v>
      </c>
      <c r="D94" s="42">
        <v>20170</v>
      </c>
      <c r="E94" s="42">
        <v>1</v>
      </c>
      <c r="F94" s="42">
        <v>18046</v>
      </c>
      <c r="G94" s="36">
        <v>0.4</v>
      </c>
      <c r="H94" s="36">
        <v>5.3</v>
      </c>
      <c r="I94" s="42">
        <v>17383</v>
      </c>
      <c r="J94" s="36">
        <v>1.2</v>
      </c>
      <c r="K94" s="42">
        <v>16308</v>
      </c>
      <c r="L94" s="38">
        <v>6.3E-2</v>
      </c>
      <c r="M94" s="36">
        <f>ROUND(K94*(1-L94),0)</f>
        <v>15281</v>
      </c>
      <c r="N94" s="27">
        <v>0.63800000000000001</v>
      </c>
      <c r="O94" s="24">
        <f t="shared" si="938"/>
        <v>9749.2780000000002</v>
      </c>
      <c r="P94" s="38">
        <v>0.32</v>
      </c>
      <c r="Q94" s="24">
        <f t="shared" si="939"/>
        <v>4889.92</v>
      </c>
      <c r="R94" s="38">
        <v>4.2000000000000003E-2</v>
      </c>
      <c r="S94" s="134">
        <v>0.19869999999999999</v>
      </c>
      <c r="T94" s="24">
        <f t="shared" si="940"/>
        <v>641.80200000000002</v>
      </c>
      <c r="U94" s="27">
        <v>0.217</v>
      </c>
      <c r="V94" s="24">
        <f t="shared" si="941"/>
        <v>3315.9769999999999</v>
      </c>
      <c r="W94" s="38">
        <v>0.49399999999999999</v>
      </c>
      <c r="X94" s="24">
        <f t="shared" si="942"/>
        <v>7548.8140000000003</v>
      </c>
      <c r="Y94" s="38">
        <v>0.41</v>
      </c>
      <c r="Z94" s="24">
        <f t="shared" si="943"/>
        <v>6265.21</v>
      </c>
      <c r="AA94" s="147">
        <v>2.49E-3</v>
      </c>
      <c r="AB94" s="148">
        <f t="shared" si="767"/>
        <v>38.049689999999998</v>
      </c>
      <c r="AC94" s="46">
        <v>2.4499999999999999E-3</v>
      </c>
      <c r="AD94" s="17">
        <f t="shared" si="945"/>
        <v>37.438449999999996</v>
      </c>
      <c r="AE94" s="26">
        <f>IF(M94&gt;0,(AG94+AP94)/M94,0)</f>
        <v>2.6238325502257707E-3</v>
      </c>
      <c r="AF94" s="46">
        <v>2.7E-4</v>
      </c>
      <c r="AG94" s="36">
        <f t="shared" si="946"/>
        <v>4.1258699999999999</v>
      </c>
      <c r="AH94" s="27">
        <v>0.21410000000000001</v>
      </c>
      <c r="AI94" s="40">
        <f t="shared" si="947"/>
        <v>33.584582400000002</v>
      </c>
      <c r="AJ94" s="27">
        <f t="shared" si="948"/>
        <v>0.89091945060304445</v>
      </c>
      <c r="AK94" s="28">
        <f t="shared" si="682"/>
        <v>0.89815466599982341</v>
      </c>
      <c r="AL94" s="42">
        <v>172</v>
      </c>
      <c r="AM94" s="38">
        <v>8.7999999999999995E-2</v>
      </c>
      <c r="AN94" s="27">
        <v>0.2293</v>
      </c>
      <c r="AO94" s="134">
        <v>0.22620000000000001</v>
      </c>
      <c r="AP94" s="40">
        <f>AL94*(1-AM94)*AN94</f>
        <v>35.968915200000005</v>
      </c>
      <c r="AQ94" s="135">
        <f t="shared" si="772"/>
        <v>35.482636800000002</v>
      </c>
      <c r="AR94" s="17">
        <v>1.56</v>
      </c>
      <c r="AS94" s="17"/>
      <c r="AT94" s="117">
        <f>AT93+AL94-AS94</f>
        <v>1245.9199999999998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50">SUM(D92:D94)</f>
        <v>55994</v>
      </c>
      <c r="E95" s="50"/>
      <c r="F95" s="50">
        <f t="shared" ref="F95" si="951">SUM(F92:F94)</f>
        <v>54996</v>
      </c>
      <c r="G95" s="51"/>
      <c r="H95" s="51"/>
      <c r="I95" s="50">
        <f t="shared" ref="I95:K95" si="952">SUM(I92:I94)</f>
        <v>53992</v>
      </c>
      <c r="J95" s="51"/>
      <c r="K95" s="50">
        <f t="shared" si="952"/>
        <v>48970</v>
      </c>
      <c r="L95" s="20">
        <f t="shared" ref="L95" si="953">IF(K95&gt;0,(K92*L92+K93*L93+K94*L94)/K95,0)</f>
        <v>6.1664692668981017E-2</v>
      </c>
      <c r="M95" s="51">
        <f t="shared" ref="M95" si="954">M92+M93+M94</f>
        <v>45951</v>
      </c>
      <c r="N95" s="52">
        <f t="shared" ref="N95" si="955">IF(M95&gt;0,O95/M95,0)</f>
        <v>0.67574816652521152</v>
      </c>
      <c r="O95" s="53">
        <f t="shared" ref="O95" si="956">O92+O93+O94</f>
        <v>31051.303999999996</v>
      </c>
      <c r="P95" s="20">
        <f t="shared" ref="P95" si="957">IF(M95&gt;0,Q95/M95,0)</f>
        <v>0.26125668647037059</v>
      </c>
      <c r="Q95" s="53">
        <f t="shared" ref="Q95" si="958">Q92+Q93+Q94</f>
        <v>12005.005999999999</v>
      </c>
      <c r="R95" s="20">
        <f t="shared" ref="R95" si="959">IF(M95&gt;0,T95/M95,0)</f>
        <v>6.2995147004417745E-2</v>
      </c>
      <c r="S95" s="136"/>
      <c r="T95" s="53">
        <f t="shared" ref="T95" si="960">T92+T93+T94</f>
        <v>2894.69</v>
      </c>
      <c r="U95" s="20">
        <f t="shared" ref="U95" si="961">IF(M95&gt;0,V95/M95,0)</f>
        <v>0.21533522665447974</v>
      </c>
      <c r="V95" s="53">
        <f t="shared" ref="V95" si="962">V92+V93+V94</f>
        <v>9894.8689999999988</v>
      </c>
      <c r="W95" s="20">
        <f t="shared" ref="W95" si="963">IF(M95&gt;0,X95/M95,0)</f>
        <v>0.5040374311766882</v>
      </c>
      <c r="X95" s="53">
        <f t="shared" ref="X95" si="964">X92+X93+X94</f>
        <v>23161.023999999998</v>
      </c>
      <c r="Y95" s="20">
        <f t="shared" ref="Y95" si="965">IF(M95&gt;0,Z95/M95,0)</f>
        <v>0.41</v>
      </c>
      <c r="Z95" s="53">
        <f t="shared" ref="Z95" si="966">Z92+Z93+Z94</f>
        <v>18839.91</v>
      </c>
      <c r="AA95" s="152">
        <f t="shared" ref="AA95" si="967">IF(M95&gt;0,AB95/M95,0)</f>
        <v>2.5433446497355877E-3</v>
      </c>
      <c r="AB95" s="55">
        <f t="shared" ref="AB95" si="968">SUM(AB92:AB94)</f>
        <v>116.86922999999999</v>
      </c>
      <c r="AC95" s="54">
        <f t="shared" ref="AC95" si="969">IF(M95&gt;0,AD95/M95,0)</f>
        <v>2.4732965550260055E-3</v>
      </c>
      <c r="AD95" s="55">
        <f t="shared" ref="AD95" si="970">SUM(AD92:AD94)</f>
        <v>113.65044999999998</v>
      </c>
      <c r="AE95" s="54">
        <f t="shared" ref="AE95" si="971">IF(M95&gt;0,(AE92*M92+AE93*M93+AE94*M94)/M95,0)</f>
        <v>2.7150888250527735E-3</v>
      </c>
      <c r="AF95" s="54">
        <f t="shared" ref="AF95" si="972">IF(K95&gt;0,(K92*AF92+K93*AF93+K94*AF94)/K95,0)</f>
        <v>2.7E-4</v>
      </c>
      <c r="AG95" s="51">
        <f t="shared" ref="AG95" si="973">SUM(AG92:AG94)</f>
        <v>12.406770000000002</v>
      </c>
      <c r="AH95" s="52">
        <f t="shared" ref="AH95" si="974">IF(K95&gt;0,(K92*AH92+K93*AH93+K94*AH94)/K95,0)</f>
        <v>0.21409995507453544</v>
      </c>
      <c r="AI95" s="57">
        <f t="shared" ref="AI95" si="975">SUM(AI92:AI94)</f>
        <v>105.36163040000001</v>
      </c>
      <c r="AJ95" s="52">
        <f t="shared" ref="AJ95" si="976">IF(AND(AD95&gt;0),((AD92*AJ92+AD93*AJ93+AD94*AJ94)/AD95),0)</f>
        <v>0.89195879671282996</v>
      </c>
      <c r="AK95" s="56">
        <f t="shared" si="682"/>
        <v>0.90162189309772067</v>
      </c>
      <c r="AL95" s="50">
        <f t="shared" ref="AL95" si="977">SUM(AL92:AL94)</f>
        <v>538</v>
      </c>
      <c r="AM95" s="20">
        <f t="shared" ref="AM95" si="978">IF(AL95&gt;0,(AM92*AL92+AM93*AL93+AM94*AL94)/AL95,0)</f>
        <v>8.5297397769516725E-2</v>
      </c>
      <c r="AN95" s="52">
        <f>IF(K95&gt;0,(AN92*K92+AN93*K93+AN94*K94)/K95,0)</f>
        <v>0.22833290177659793</v>
      </c>
      <c r="AO95" s="136">
        <f>IF(L95&gt;0,(AO92*K92+AO93*K93+AO94*K94)/K95,0)</f>
        <v>0.22609934653869715</v>
      </c>
      <c r="AP95" s="57">
        <f t="shared" ref="AP95" si="979">SUM(AP92:AP94)</f>
        <v>112.35427659999999</v>
      </c>
      <c r="AQ95" s="137">
        <f t="shared" si="803"/>
        <v>111.27686700000001</v>
      </c>
      <c r="AR95" s="55"/>
      <c r="AS95" s="55">
        <f t="shared" ref="AS95" si="980">SUM(AS92:AS94)</f>
        <v>0</v>
      </c>
      <c r="AT95" s="102"/>
      <c r="AU95" s="103">
        <f>AT94</f>
        <v>1245.9199999999998</v>
      </c>
      <c r="AV95" s="50">
        <f t="shared" ref="AV95" si="981">SUM(AV92:AV94)</f>
        <v>0</v>
      </c>
      <c r="AW95" s="58"/>
      <c r="AX95" s="57"/>
      <c r="AY95" s="57"/>
      <c r="AZ95" s="57"/>
      <c r="BA95" s="57"/>
    </row>
    <row r="96" spans="1:53" s="31" customFormat="1" ht="13.5" thickBot="1" x14ac:dyDescent="0.25">
      <c r="A96" s="186">
        <v>24</v>
      </c>
      <c r="B96" s="22">
        <v>1</v>
      </c>
      <c r="C96" s="10" t="s">
        <v>50</v>
      </c>
      <c r="D96" s="11">
        <v>7800</v>
      </c>
      <c r="E96" s="11">
        <v>0</v>
      </c>
      <c r="F96" s="11">
        <v>12641</v>
      </c>
      <c r="G96" s="12">
        <v>0.6</v>
      </c>
      <c r="H96" s="12">
        <v>5</v>
      </c>
      <c r="I96" s="11">
        <v>12155</v>
      </c>
      <c r="J96" s="12">
        <v>2.2000000000000002</v>
      </c>
      <c r="K96" s="11">
        <v>16275</v>
      </c>
      <c r="L96" s="13">
        <v>6.3E-2</v>
      </c>
      <c r="M96" s="23">
        <f>ROUND(K96*(1-L96),0)</f>
        <v>15250</v>
      </c>
      <c r="N96" s="14">
        <v>0.752</v>
      </c>
      <c r="O96" s="24">
        <f t="shared" ref="O96:O98" si="982">M96*N96</f>
        <v>11468</v>
      </c>
      <c r="P96" s="13">
        <v>0.186</v>
      </c>
      <c r="Q96" s="24">
        <f t="shared" ref="Q96:Q98" si="983">M96*P96</f>
        <v>2836.5</v>
      </c>
      <c r="R96" s="15">
        <v>6.2E-2</v>
      </c>
      <c r="S96" s="143">
        <v>0.19350000000000001</v>
      </c>
      <c r="T96" s="24">
        <f t="shared" ref="T96:T98" si="984">M96*R96</f>
        <v>945.5</v>
      </c>
      <c r="U96" s="25">
        <v>0.21099999999999999</v>
      </c>
      <c r="V96" s="24">
        <f t="shared" ref="V96:V98" si="985">M96*U96</f>
        <v>3217.75</v>
      </c>
      <c r="W96" s="15">
        <v>0.50800000000000001</v>
      </c>
      <c r="X96" s="24">
        <f t="shared" ref="X96:X98" si="986">M96*W96</f>
        <v>7747</v>
      </c>
      <c r="Y96" s="15">
        <v>0.4</v>
      </c>
      <c r="Z96" s="24">
        <f t="shared" ref="Z96:Z98" si="987">Y96*M96</f>
        <v>6100</v>
      </c>
      <c r="AA96" s="145">
        <v>2.5100000000000001E-3</v>
      </c>
      <c r="AB96" s="18">
        <f t="shared" ref="AB96" si="988">M96*AA96</f>
        <v>38.277500000000003</v>
      </c>
      <c r="AC96" s="16">
        <v>2.3900000000000002E-3</v>
      </c>
      <c r="AD96" s="17">
        <f t="shared" ref="AD96:AD98" si="989">M96*AC96</f>
        <v>36.447500000000005</v>
      </c>
      <c r="AE96" s="26">
        <f>IF(M96&gt;0,(AG96+AP96)/M96,0)</f>
        <v>2.6646255737704915E-3</v>
      </c>
      <c r="AF96" s="16">
        <v>2.7E-4</v>
      </c>
      <c r="AG96" s="23">
        <f t="shared" ref="AG96:AG98" si="990">AF96*M96</f>
        <v>4.1174999999999997</v>
      </c>
      <c r="AH96" s="114">
        <v>0.21429999999999999</v>
      </c>
      <c r="AI96" s="29">
        <f t="shared" ref="AI96:AI98" si="991">AL96*(1-AM96)*AH96</f>
        <v>33.443657999999999</v>
      </c>
      <c r="AJ96" s="27">
        <f t="shared" ref="AJ96:AJ98" si="992">IF(AND(AH96&gt;0,AF96&gt;0,AC96&gt;0),((AC96-AF96)*AH96)/((AH96-AF96)*AC96),0)</f>
        <v>0.88814828093742793</v>
      </c>
      <c r="AK96" s="59">
        <f t="shared" si="682"/>
        <v>0.89971057047243874</v>
      </c>
      <c r="AL96" s="11">
        <v>170</v>
      </c>
      <c r="AM96" s="13">
        <v>8.2000000000000003E-2</v>
      </c>
      <c r="AN96" s="14">
        <v>0.23400000000000001</v>
      </c>
      <c r="AO96" s="130">
        <v>0.22919999999999999</v>
      </c>
      <c r="AP96" s="29">
        <f>AL96*(1-AM96)*AN96</f>
        <v>36.518039999999999</v>
      </c>
      <c r="AQ96" s="131">
        <f t="shared" ref="AQ96" si="993">AL96*(1-AM96)*AO96</f>
        <v>35.768951999999999</v>
      </c>
      <c r="AR96" s="18">
        <v>1.55</v>
      </c>
      <c r="AS96" s="18"/>
      <c r="AT96" s="98">
        <f>AT94+AL96-AS96</f>
        <v>1415.9199999999998</v>
      </c>
      <c r="AU96" s="99"/>
      <c r="AV96" s="11"/>
      <c r="AW96" s="30"/>
      <c r="AX96" s="19"/>
      <c r="AY96" s="19"/>
      <c r="AZ96" s="19"/>
      <c r="BA96" s="19"/>
    </row>
    <row r="97" spans="1:53" s="31" customFormat="1" ht="12.75" x14ac:dyDescent="0.2">
      <c r="A97" s="184"/>
      <c r="B97" s="32">
        <v>2</v>
      </c>
      <c r="C97" s="10" t="s">
        <v>48</v>
      </c>
      <c r="D97" s="33">
        <v>18843</v>
      </c>
      <c r="E97" s="33">
        <v>2</v>
      </c>
      <c r="F97" s="33">
        <v>17884</v>
      </c>
      <c r="G97" s="34">
        <v>0.6</v>
      </c>
      <c r="H97" s="34">
        <v>7.7</v>
      </c>
      <c r="I97" s="33">
        <v>17019</v>
      </c>
      <c r="J97" s="34">
        <v>2.2999999999999998</v>
      </c>
      <c r="K97" s="33">
        <v>16271</v>
      </c>
      <c r="L97" s="35">
        <v>5.7000000000000002E-2</v>
      </c>
      <c r="M97" s="36">
        <f>ROUND(K97*(1-L97),0)</f>
        <v>15344</v>
      </c>
      <c r="N97" s="37">
        <v>0.85399999999999998</v>
      </c>
      <c r="O97" s="24">
        <f t="shared" si="982"/>
        <v>13103.776</v>
      </c>
      <c r="P97" s="35">
        <v>0.11899999999999999</v>
      </c>
      <c r="Q97" s="24">
        <f t="shared" si="983"/>
        <v>1825.9359999999999</v>
      </c>
      <c r="R97" s="38">
        <v>2.7E-2</v>
      </c>
      <c r="S97" s="134">
        <v>0.20669999999999999</v>
      </c>
      <c r="T97" s="24">
        <f t="shared" si="984"/>
        <v>414.28800000000001</v>
      </c>
      <c r="U97" s="27">
        <v>0.219</v>
      </c>
      <c r="V97" s="24">
        <f t="shared" si="985"/>
        <v>3360.3359999999998</v>
      </c>
      <c r="W97" s="38">
        <v>0.497</v>
      </c>
      <c r="X97" s="24">
        <f t="shared" si="986"/>
        <v>7625.9679999999998</v>
      </c>
      <c r="Y97" s="38">
        <v>0.4</v>
      </c>
      <c r="Z97" s="24">
        <f t="shared" si="987"/>
        <v>6137.6</v>
      </c>
      <c r="AA97" s="146"/>
      <c r="AB97" s="18">
        <f t="shared" si="767"/>
        <v>0</v>
      </c>
      <c r="AC97" s="39">
        <v>2.4299999999999999E-3</v>
      </c>
      <c r="AD97" s="17">
        <f t="shared" si="989"/>
        <v>37.285919999999997</v>
      </c>
      <c r="AE97" s="26">
        <f>IF(M97&gt;0,(AG97+AP97)/M97,0)</f>
        <v>2.8188808654848805E-3</v>
      </c>
      <c r="AF97" s="39">
        <v>2.7E-4</v>
      </c>
      <c r="AG97" s="36">
        <f t="shared" si="990"/>
        <v>4.1428799999999999</v>
      </c>
      <c r="AH97" s="27">
        <v>0.22109999999999999</v>
      </c>
      <c r="AI97" s="40">
        <f t="shared" si="991"/>
        <v>37.224395999999999</v>
      </c>
      <c r="AJ97" s="27">
        <f t="shared" si="992"/>
        <v>0.88997569774638119</v>
      </c>
      <c r="AK97" s="28">
        <f t="shared" si="682"/>
        <v>0.90526949300000525</v>
      </c>
      <c r="AL97" s="33">
        <v>184</v>
      </c>
      <c r="AM97" s="35">
        <v>8.5000000000000006E-2</v>
      </c>
      <c r="AN97" s="37">
        <v>0.23230000000000001</v>
      </c>
      <c r="AO97" s="132"/>
      <c r="AP97" s="40">
        <f>AL97*(1-AM97)*AN97</f>
        <v>39.110028000000007</v>
      </c>
      <c r="AQ97" s="133">
        <f t="shared" si="772"/>
        <v>0</v>
      </c>
      <c r="AR97" s="41">
        <v>1.55</v>
      </c>
      <c r="AS97" s="41"/>
      <c r="AT97" s="117">
        <f>AT96+AL97-AS97</f>
        <v>1599.9199999999998</v>
      </c>
      <c r="AU97" s="101"/>
      <c r="AV97" s="42"/>
      <c r="AW97" s="43"/>
      <c r="AX97" s="44"/>
      <c r="AY97" s="44"/>
      <c r="AZ97" s="44"/>
      <c r="BA97" s="44"/>
    </row>
    <row r="98" spans="1:53" s="31" customFormat="1" ht="12.75" x14ac:dyDescent="0.2">
      <c r="A98" s="184"/>
      <c r="B98" s="32">
        <v>3</v>
      </c>
      <c r="C98" s="180" t="s">
        <v>63</v>
      </c>
      <c r="D98" s="42">
        <v>18233</v>
      </c>
      <c r="E98" s="42">
        <v>0</v>
      </c>
      <c r="F98" s="42">
        <v>16907</v>
      </c>
      <c r="G98" s="36">
        <v>0.8</v>
      </c>
      <c r="H98" s="36">
        <v>7.3</v>
      </c>
      <c r="I98" s="42">
        <v>16258</v>
      </c>
      <c r="J98" s="36">
        <v>1.7</v>
      </c>
      <c r="K98" s="42">
        <v>16246</v>
      </c>
      <c r="L98" s="38">
        <v>6.6000000000000003E-2</v>
      </c>
      <c r="M98" s="36">
        <f>ROUND(K98*(1-L98),0)</f>
        <v>15174</v>
      </c>
      <c r="N98" s="27">
        <v>0.748</v>
      </c>
      <c r="O98" s="24">
        <f t="shared" si="982"/>
        <v>11350.152</v>
      </c>
      <c r="P98" s="38">
        <v>0.152</v>
      </c>
      <c r="Q98" s="24">
        <f t="shared" si="983"/>
        <v>2306.4479999999999</v>
      </c>
      <c r="R98" s="38">
        <v>0.1</v>
      </c>
      <c r="S98" s="134">
        <v>0.2107</v>
      </c>
      <c r="T98" s="24">
        <f t="shared" si="984"/>
        <v>1517.4</v>
      </c>
      <c r="U98" s="27"/>
      <c r="V98" s="24">
        <f t="shared" si="985"/>
        <v>0</v>
      </c>
      <c r="W98" s="38"/>
      <c r="X98" s="24">
        <f t="shared" si="986"/>
        <v>0</v>
      </c>
      <c r="Y98" s="38">
        <v>0.41</v>
      </c>
      <c r="Z98" s="24">
        <f t="shared" si="987"/>
        <v>6221.3399999999992</v>
      </c>
      <c r="AA98" s="147"/>
      <c r="AB98" s="148">
        <f t="shared" si="767"/>
        <v>0</v>
      </c>
      <c r="AC98" s="46">
        <v>2.2899999999999999E-3</v>
      </c>
      <c r="AD98" s="17">
        <f t="shared" si="989"/>
        <v>34.748460000000001</v>
      </c>
      <c r="AE98" s="26">
        <f>IF(M98&gt;0,(AG98+AP98)/M98,0)</f>
        <v>2.7E-4</v>
      </c>
      <c r="AF98" s="46">
        <v>2.7E-4</v>
      </c>
      <c r="AG98" s="36">
        <f t="shared" si="990"/>
        <v>4.0969800000000003</v>
      </c>
      <c r="AH98" s="27">
        <v>0.21190000000000001</v>
      </c>
      <c r="AI98" s="40">
        <f t="shared" si="991"/>
        <v>32.466470400000006</v>
      </c>
      <c r="AJ98" s="27">
        <f t="shared" si="992"/>
        <v>0.88322145823011955</v>
      </c>
      <c r="AK98" s="28">
        <f t="shared" si="682"/>
        <v>0</v>
      </c>
      <c r="AL98" s="42">
        <v>168</v>
      </c>
      <c r="AM98" s="38">
        <v>8.7999999999999995E-2</v>
      </c>
      <c r="AN98" s="27"/>
      <c r="AO98" s="134"/>
      <c r="AP98" s="40">
        <f>AL98*(1-AM98)*AN98</f>
        <v>0</v>
      </c>
      <c r="AQ98" s="135">
        <f t="shared" si="772"/>
        <v>0</v>
      </c>
      <c r="AR98" s="17">
        <v>1.55</v>
      </c>
      <c r="AS98" s="17"/>
      <c r="AT98" s="117">
        <f>AT97+AL98-AS98</f>
        <v>1767.9199999999998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94">SUM(D96:D98)</f>
        <v>44876</v>
      </c>
      <c r="E99" s="50"/>
      <c r="F99" s="50">
        <f t="shared" ref="F99" si="995">SUM(F96:F98)</f>
        <v>47432</v>
      </c>
      <c r="G99" s="51"/>
      <c r="H99" s="51"/>
      <c r="I99" s="50">
        <f t="shared" ref="I99:K99" si="996">SUM(I96:I98)</f>
        <v>45432</v>
      </c>
      <c r="J99" s="51"/>
      <c r="K99" s="50">
        <f t="shared" si="996"/>
        <v>48792</v>
      </c>
      <c r="L99" s="20">
        <f t="shared" ref="L99" si="997">IF(K99&gt;0,(K96*L96+K97*L97+K98*L98)/K99,0)</f>
        <v>6.199803246433841E-2</v>
      </c>
      <c r="M99" s="51">
        <f t="shared" ref="M99" si="998">M96+M97+M98</f>
        <v>45768</v>
      </c>
      <c r="N99" s="52">
        <f t="shared" ref="N99" si="999">IF(M99&gt;0,O99/M99,0)</f>
        <v>0.78486995280545357</v>
      </c>
      <c r="O99" s="53">
        <f t="shared" ref="O99" si="1000">O96+O97+O98</f>
        <v>35921.928</v>
      </c>
      <c r="P99" s="20">
        <f t="shared" ref="P99" si="1001">IF(M99&gt;0,Q99/M99,0)</f>
        <v>0.15226542562489076</v>
      </c>
      <c r="Q99" s="53">
        <f t="shared" ref="Q99" si="1002">Q96+Q97+Q98</f>
        <v>6968.884</v>
      </c>
      <c r="R99" s="20">
        <f t="shared" ref="R99" si="1003">IF(M99&gt;0,T99/M99,0)</f>
        <v>6.2864621569655652E-2</v>
      </c>
      <c r="S99" s="136"/>
      <c r="T99" s="53">
        <f t="shared" ref="T99" si="1004">T96+T97+T98</f>
        <v>2877.1880000000001</v>
      </c>
      <c r="U99" s="20">
        <f t="shared" ref="U99" si="1005">IF(M99&gt;0,V99/M99,0)</f>
        <v>0.14372675231602866</v>
      </c>
      <c r="V99" s="53">
        <f t="shared" ref="V99" si="1006">V96+V97+V98</f>
        <v>6578.0859999999993</v>
      </c>
      <c r="W99" s="20">
        <f t="shared" ref="W99" si="1007">IF(M99&gt;0,X99/M99,0)</f>
        <v>0.33588900541863315</v>
      </c>
      <c r="X99" s="53">
        <f t="shared" ref="X99" si="1008">X96+X97+X98</f>
        <v>15372.968000000001</v>
      </c>
      <c r="Y99" s="20">
        <f t="shared" ref="Y99" si="1009">IF(M99&gt;0,Z99/M99,0)</f>
        <v>0.40331541688515993</v>
      </c>
      <c r="Z99" s="53">
        <f t="shared" ref="Z99" si="1010">Z96+Z97+Z98</f>
        <v>18458.939999999999</v>
      </c>
      <c r="AA99" s="152">
        <f t="shared" ref="AA99" si="1011">IF(M99&gt;0,AB99/M99,0)</f>
        <v>8.3633761580143343E-4</v>
      </c>
      <c r="AB99" s="55">
        <f t="shared" ref="AB99" si="1012">SUM(AB96:AB98)</f>
        <v>38.277500000000003</v>
      </c>
      <c r="AC99" s="54">
        <f t="shared" ref="AC99" si="1013">IF(M99&gt;0,AD99/M99,0)</f>
        <v>2.370256074112917E-3</v>
      </c>
      <c r="AD99" s="55">
        <f t="shared" ref="AD99" si="1014">SUM(AD96:AD98)</f>
        <v>108.48187999999999</v>
      </c>
      <c r="AE99" s="54">
        <f t="shared" ref="AE99" si="1015">IF(M99&gt;0,(AE96*M96+AE97*M97+AE98*M98)/M99,0)</f>
        <v>1.9224223911903516E-3</v>
      </c>
      <c r="AF99" s="54">
        <f t="shared" ref="AF99" si="1016">IF(K99&gt;0,(K96*AF96+K97*AF97+K98*AF98)/K99,0)</f>
        <v>2.7000000000000006E-4</v>
      </c>
      <c r="AG99" s="51">
        <f t="shared" ref="AG99" si="1017">SUM(AG96:AG98)</f>
        <v>12.35736</v>
      </c>
      <c r="AH99" s="52">
        <f t="shared" ref="AH99" si="1018">IF(K99&gt;0,(K96*AH96+K97*AH97+K98*AH98)/K99,0)</f>
        <v>0.21576852762747989</v>
      </c>
      <c r="AI99" s="57">
        <f t="shared" ref="AI99" si="1019">SUM(AI96:AI98)</f>
        <v>103.1345244</v>
      </c>
      <c r="AJ99" s="52">
        <f t="shared" ref="AJ99" si="1020">IF(AND(AD99&gt;0),((AD96*AJ96+AD97*AJ97+AD98*AJ98)/AD99),0)</f>
        <v>0.88719823670122278</v>
      </c>
      <c r="AK99" s="56">
        <f t="shared" si="682"/>
        <v>0.86104707668565406</v>
      </c>
      <c r="AL99" s="50">
        <f t="shared" ref="AL99" si="1021">SUM(AL96:AL98)</f>
        <v>522</v>
      </c>
      <c r="AM99" s="20">
        <f t="shared" ref="AM99" si="1022">IF(AL99&gt;0,(AM96*AL96+AM97*AL97+AM98*AL98)/AL99,0)</f>
        <v>8.498850574712645E-2</v>
      </c>
      <c r="AN99" s="52">
        <f>IF(K99&gt;0,(AN96*K96+AN97*K97+AN98*K98)/K99,0)</f>
        <v>0.15551941506804395</v>
      </c>
      <c r="AO99" s="136">
        <f>IF(L99&gt;0,(AO96*K96+AO97*K97+AO98*K98)/K99,0)</f>
        <v>7.6451672405312338E-2</v>
      </c>
      <c r="AP99" s="57">
        <f t="shared" ref="AP99" si="1023">SUM(AP96:AP98)</f>
        <v>75.628068000000013</v>
      </c>
      <c r="AQ99" s="137">
        <f t="shared" si="803"/>
        <v>35.768951999999999</v>
      </c>
      <c r="AR99" s="55"/>
      <c r="AS99" s="55">
        <f t="shared" ref="AS99" si="1024">SUM(AS96:AS98)</f>
        <v>0</v>
      </c>
      <c r="AT99" s="102"/>
      <c r="AU99" s="103">
        <f>AT98</f>
        <v>1767.9199999999998</v>
      </c>
      <c r="AV99" s="50">
        <f t="shared" ref="AV99" si="1025">SUM(AV96:AV98)</f>
        <v>0</v>
      </c>
      <c r="AW99" s="58"/>
      <c r="AX99" s="57"/>
      <c r="AY99" s="57"/>
      <c r="AZ99" s="57"/>
      <c r="BA99" s="57"/>
    </row>
    <row r="100" spans="1:53" s="31" customFormat="1" ht="13.5" thickBot="1" x14ac:dyDescent="0.25">
      <c r="A100" s="188">
        <v>25</v>
      </c>
      <c r="B100" s="32">
        <v>1</v>
      </c>
      <c r="C100" s="10" t="s">
        <v>50</v>
      </c>
      <c r="D100" s="11">
        <v>2700</v>
      </c>
      <c r="E100" s="11">
        <v>0</v>
      </c>
      <c r="F100" s="11">
        <v>9402</v>
      </c>
      <c r="G100" s="12">
        <v>1.4</v>
      </c>
      <c r="H100" s="12">
        <v>8.3000000000000007</v>
      </c>
      <c r="I100" s="11">
        <v>9523</v>
      </c>
      <c r="J100" s="12">
        <v>4.5</v>
      </c>
      <c r="K100" s="11">
        <v>16011</v>
      </c>
      <c r="L100" s="13">
        <v>6.5000000000000002E-2</v>
      </c>
      <c r="M100" s="23">
        <f>ROUND(K100*(1-L100),0)</f>
        <v>14970</v>
      </c>
      <c r="N100" s="14">
        <v>0.59399999999999997</v>
      </c>
      <c r="O100" s="24">
        <f t="shared" ref="O100:O102" si="1026">M100*N100</f>
        <v>8892.18</v>
      </c>
      <c r="P100" s="13">
        <v>0.35799999999999998</v>
      </c>
      <c r="Q100" s="24">
        <f t="shared" ref="Q100:Q102" si="1027">M100*P100</f>
        <v>5359.26</v>
      </c>
      <c r="R100" s="15">
        <v>4.8000000000000001E-2</v>
      </c>
      <c r="S100" s="143">
        <v>0.20930000000000001</v>
      </c>
      <c r="T100" s="24">
        <f t="shared" ref="T100:T102" si="1028">M100*R100</f>
        <v>718.56000000000006</v>
      </c>
      <c r="U100" s="25">
        <v>0.217</v>
      </c>
      <c r="V100" s="24">
        <f t="shared" ref="V100:V102" si="1029">M100*U100</f>
        <v>3248.49</v>
      </c>
      <c r="W100" s="15">
        <v>0.51200000000000001</v>
      </c>
      <c r="X100" s="24">
        <f t="shared" ref="X100:X102" si="1030">M100*W100</f>
        <v>7664.64</v>
      </c>
      <c r="Y100" s="15">
        <v>0.4</v>
      </c>
      <c r="Z100" s="24">
        <f t="shared" ref="Z100:Z102" si="1031">Y100*M100</f>
        <v>5988</v>
      </c>
      <c r="AA100" s="145">
        <v>2.2899999999999999E-3</v>
      </c>
      <c r="AB100" s="18">
        <f t="shared" ref="AB100:AB110" si="1032">M100*AA100</f>
        <v>34.281300000000002</v>
      </c>
      <c r="AC100" s="16">
        <v>2.2100000000000002E-3</v>
      </c>
      <c r="AD100" s="17">
        <f t="shared" ref="AD100:AD102" si="1033">M100*AC100</f>
        <v>33.0837</v>
      </c>
      <c r="AE100" s="26">
        <f>IF(M100&gt;0,(AG100+AP100)/M100,0)</f>
        <v>2.376266833667335E-3</v>
      </c>
      <c r="AF100" s="16">
        <v>2.7999999999999998E-4</v>
      </c>
      <c r="AG100" s="23">
        <f t="shared" ref="AG100:AG102" si="1034">AF100*M100</f>
        <v>4.1915999999999993</v>
      </c>
      <c r="AH100" s="114">
        <v>0.20599999999999999</v>
      </c>
      <c r="AI100" s="29">
        <f t="shared" ref="AI100:AI102" si="1035">AL100*(1-AM100)*AH100</f>
        <v>29.969910000000002</v>
      </c>
      <c r="AJ100" s="27">
        <f t="shared" ref="AJ100:AJ102" si="1036">IF(AND(AH100&gt;0,AF100&gt;0,AC100&gt;0),((AC100-AF100)*AH100)/((AH100-AF100)*AC100),0)</f>
        <v>0.87449179704786995</v>
      </c>
      <c r="AK100" s="59">
        <f t="shared" si="682"/>
        <v>0.8833147452900012</v>
      </c>
      <c r="AL100" s="11">
        <v>159</v>
      </c>
      <c r="AM100" s="13">
        <v>8.5000000000000006E-2</v>
      </c>
      <c r="AN100" s="14">
        <v>0.2157</v>
      </c>
      <c r="AO100" s="130">
        <v>0.20860000000000001</v>
      </c>
      <c r="AP100" s="29">
        <f>AL100*(1-AM100)*AN100</f>
        <v>31.381114500000002</v>
      </c>
      <c r="AQ100" s="131">
        <f t="shared" ref="AQ100:AQ110" si="1037">AL100*(1-AM100)*AO100</f>
        <v>30.348171000000004</v>
      </c>
      <c r="AR100" s="18">
        <v>1.55</v>
      </c>
      <c r="AS100" s="18">
        <v>1002.28</v>
      </c>
      <c r="AT100" s="98">
        <f>AT98+AL100-AS100</f>
        <v>924.63999999999987</v>
      </c>
      <c r="AU100" s="116"/>
      <c r="AV100" s="11"/>
      <c r="AW100" s="30"/>
      <c r="AX100" s="19"/>
      <c r="AY100" s="19"/>
      <c r="AZ100" s="19"/>
      <c r="BA100" s="19"/>
    </row>
    <row r="101" spans="1:53" s="31" customFormat="1" ht="12.75" x14ac:dyDescent="0.2">
      <c r="A101" s="188"/>
      <c r="B101" s="32">
        <v>2</v>
      </c>
      <c r="C101" s="10" t="s">
        <v>48</v>
      </c>
      <c r="D101" s="33">
        <v>18735</v>
      </c>
      <c r="E101" s="33">
        <v>3</v>
      </c>
      <c r="F101" s="33">
        <v>17367</v>
      </c>
      <c r="G101" s="34">
        <v>0.5</v>
      </c>
      <c r="H101" s="34">
        <v>5.9</v>
      </c>
      <c r="I101" s="33">
        <v>16558</v>
      </c>
      <c r="J101" s="34">
        <v>3.5</v>
      </c>
      <c r="K101" s="33">
        <v>15829</v>
      </c>
      <c r="L101" s="35">
        <v>0.06</v>
      </c>
      <c r="M101" s="36">
        <f>ROUND(K101*(1-L101),0)</f>
        <v>14879</v>
      </c>
      <c r="N101" s="37">
        <v>0.66700000000000004</v>
      </c>
      <c r="O101" s="24">
        <f t="shared" si="1026"/>
        <v>9924.2929999999997</v>
      </c>
      <c r="P101" s="35">
        <v>0.312</v>
      </c>
      <c r="Q101" s="24">
        <f t="shared" si="1027"/>
        <v>4642.2479999999996</v>
      </c>
      <c r="R101" s="38">
        <v>2.1000000000000001E-2</v>
      </c>
      <c r="S101" s="134">
        <v>0.2082</v>
      </c>
      <c r="T101" s="24">
        <f t="shared" si="1028"/>
        <v>312.459</v>
      </c>
      <c r="U101" s="27">
        <v>0.21299999999999999</v>
      </c>
      <c r="V101" s="24">
        <f t="shared" si="1029"/>
        <v>3169.2269999999999</v>
      </c>
      <c r="W101" s="38">
        <v>0.51700000000000002</v>
      </c>
      <c r="X101" s="24">
        <f t="shared" si="1030"/>
        <v>7692.4430000000002</v>
      </c>
      <c r="Y101" s="38">
        <v>0.41</v>
      </c>
      <c r="Z101" s="24">
        <f t="shared" si="1031"/>
        <v>6100.3899999999994</v>
      </c>
      <c r="AA101" s="146">
        <v>2.2399999999999998E-3</v>
      </c>
      <c r="AB101" s="18">
        <f t="shared" si="1032"/>
        <v>33.328959999999995</v>
      </c>
      <c r="AC101" s="39">
        <v>2.2200000000000002E-3</v>
      </c>
      <c r="AD101" s="17">
        <f t="shared" si="1033"/>
        <v>33.031380000000006</v>
      </c>
      <c r="AE101" s="26">
        <f>IF(M101&gt;0,(AG101+AP101)/M101,0)</f>
        <v>2.5627597553599031E-3</v>
      </c>
      <c r="AF101" s="39">
        <v>2.9E-4</v>
      </c>
      <c r="AG101" s="36">
        <f t="shared" si="1034"/>
        <v>4.3149100000000002</v>
      </c>
      <c r="AH101" s="27">
        <v>0.21329999999999999</v>
      </c>
      <c r="AI101" s="40">
        <f t="shared" si="1035"/>
        <v>30.904183799999998</v>
      </c>
      <c r="AJ101" s="27">
        <f t="shared" si="1036"/>
        <v>0.87055296223879863</v>
      </c>
      <c r="AK101" s="28">
        <f t="shared" si="682"/>
        <v>0.88794401135076106</v>
      </c>
      <c r="AL101" s="33">
        <v>158</v>
      </c>
      <c r="AM101" s="35">
        <v>8.3000000000000004E-2</v>
      </c>
      <c r="AN101" s="37">
        <v>0.2334</v>
      </c>
      <c r="AO101" s="132">
        <v>0.23649999999999999</v>
      </c>
      <c r="AP101" s="40">
        <f>AL101*(1-AM101)*AN101</f>
        <v>33.816392399999998</v>
      </c>
      <c r="AQ101" s="133">
        <f t="shared" si="1037"/>
        <v>34.265538999999997</v>
      </c>
      <c r="AR101" s="41">
        <v>1.55</v>
      </c>
      <c r="AS101" s="41"/>
      <c r="AT101" s="117">
        <f>AT100+AL101-AS101</f>
        <v>1082.6399999999999</v>
      </c>
      <c r="AU101" s="101"/>
      <c r="AV101" s="42"/>
      <c r="AW101" s="43"/>
      <c r="AX101" s="44"/>
      <c r="AY101" s="44"/>
      <c r="AZ101" s="44"/>
      <c r="BA101" s="44"/>
    </row>
    <row r="102" spans="1:53" s="31" customFormat="1" ht="12.75" x14ac:dyDescent="0.2">
      <c r="A102" s="188"/>
      <c r="B102" s="32">
        <v>3</v>
      </c>
      <c r="C102" s="10" t="s">
        <v>51</v>
      </c>
      <c r="D102" s="42">
        <v>20905</v>
      </c>
      <c r="E102" s="42">
        <v>1</v>
      </c>
      <c r="F102" s="42">
        <v>17853</v>
      </c>
      <c r="G102" s="36">
        <v>0.8</v>
      </c>
      <c r="H102" s="36">
        <v>5.6</v>
      </c>
      <c r="I102" s="42">
        <v>17470</v>
      </c>
      <c r="J102" s="36">
        <v>2.5</v>
      </c>
      <c r="K102" s="42">
        <v>15890</v>
      </c>
      <c r="L102" s="38">
        <v>7.0000000000000007E-2</v>
      </c>
      <c r="M102" s="36">
        <f>ROUND(K102*(1-L102),0)</f>
        <v>14778</v>
      </c>
      <c r="N102" s="27">
        <v>0.71</v>
      </c>
      <c r="O102" s="24">
        <f t="shared" si="1026"/>
        <v>10492.38</v>
      </c>
      <c r="P102" s="38">
        <v>0.26500000000000001</v>
      </c>
      <c r="Q102" s="24">
        <f t="shared" si="1027"/>
        <v>3916.17</v>
      </c>
      <c r="R102" s="38">
        <v>2.5000000000000001E-2</v>
      </c>
      <c r="S102" s="134">
        <v>0.21329999999999999</v>
      </c>
      <c r="T102" s="24">
        <f t="shared" si="1028"/>
        <v>369.45000000000005</v>
      </c>
      <c r="U102" s="27">
        <v>0.21099999999999999</v>
      </c>
      <c r="V102" s="24">
        <f t="shared" si="1029"/>
        <v>3118.1579999999999</v>
      </c>
      <c r="W102" s="38">
        <v>0.50900000000000001</v>
      </c>
      <c r="X102" s="24">
        <f t="shared" si="1030"/>
        <v>7522.0020000000004</v>
      </c>
      <c r="Y102" s="38">
        <v>0.4</v>
      </c>
      <c r="Z102" s="24">
        <f t="shared" si="1031"/>
        <v>5911.2000000000007</v>
      </c>
      <c r="AA102" s="147">
        <v>2.1800000000000001E-3</v>
      </c>
      <c r="AB102" s="148">
        <f t="shared" si="1032"/>
        <v>32.21604</v>
      </c>
      <c r="AC102" s="46">
        <v>2.2000000000000001E-3</v>
      </c>
      <c r="AD102" s="17">
        <f t="shared" si="1033"/>
        <v>32.511600000000001</v>
      </c>
      <c r="AE102" s="26">
        <f>IF(M102&gt;0,(AG102+AP102)/M102,0)</f>
        <v>2.3546570577886046E-3</v>
      </c>
      <c r="AF102" s="46">
        <v>2.9E-4</v>
      </c>
      <c r="AG102" s="36">
        <f t="shared" si="1034"/>
        <v>4.2856199999999998</v>
      </c>
      <c r="AH102" s="27">
        <v>0.2107</v>
      </c>
      <c r="AI102" s="40">
        <f t="shared" si="1035"/>
        <v>29.915186000000002</v>
      </c>
      <c r="AJ102" s="27">
        <f t="shared" si="1036"/>
        <v>0.86937839974767894</v>
      </c>
      <c r="AK102" s="28">
        <f t="shared" si="682"/>
        <v>0.87802467796670569</v>
      </c>
      <c r="AL102" s="42">
        <v>155</v>
      </c>
      <c r="AM102" s="38">
        <v>8.4000000000000005E-2</v>
      </c>
      <c r="AN102" s="27">
        <v>0.21490000000000001</v>
      </c>
      <c r="AO102" s="134">
        <v>0.21729999999999999</v>
      </c>
      <c r="AP102" s="40">
        <f>AL102*(1-AM102)*AN102</f>
        <v>30.511502000000004</v>
      </c>
      <c r="AQ102" s="135">
        <f t="shared" si="1037"/>
        <v>30.852254000000002</v>
      </c>
      <c r="AR102" s="17">
        <v>1.5</v>
      </c>
      <c r="AS102" s="17"/>
      <c r="AT102" s="117">
        <f>AT101+AL102-AS102</f>
        <v>1237.6399999999999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 t="shared" ref="D103" si="1038">SUM(D100:D102)</f>
        <v>42340</v>
      </c>
      <c r="E103" s="50"/>
      <c r="F103" s="50">
        <f t="shared" ref="F103" si="1039">SUM(F100:F102)</f>
        <v>44622</v>
      </c>
      <c r="G103" s="51"/>
      <c r="H103" s="51"/>
      <c r="I103" s="50">
        <f t="shared" ref="I103:K103" si="1040">SUM(I100:I102)</f>
        <v>43551</v>
      </c>
      <c r="J103" s="51"/>
      <c r="K103" s="50">
        <f t="shared" si="1040"/>
        <v>47730</v>
      </c>
      <c r="L103" s="20">
        <v>3.5000000000000003E-2</v>
      </c>
      <c r="M103" s="51">
        <f t="shared" ref="M103" si="1041">M100+M101+M102</f>
        <v>44627</v>
      </c>
      <c r="N103" s="52">
        <f t="shared" ref="N103" si="1042">IF(M103&gt;0,O103/M103,0)</f>
        <v>0.65675158536312084</v>
      </c>
      <c r="O103" s="53">
        <f t="shared" ref="O103" si="1043">O100+O101+O102</f>
        <v>29308.852999999996</v>
      </c>
      <c r="P103" s="20">
        <f t="shared" ref="P103" si="1044">IF(M103&gt;0,Q103/M103,0)</f>
        <v>0.31186676227395971</v>
      </c>
      <c r="Q103" s="53">
        <f t="shared" ref="Q103" si="1045">Q100+Q101+Q102</f>
        <v>13917.678</v>
      </c>
      <c r="R103" s="20">
        <f t="shared" ref="R103" si="1046">IF(M103&gt;0,T103/M103,0)</f>
        <v>3.1381652362919309E-2</v>
      </c>
      <c r="S103" s="136"/>
      <c r="T103" s="53">
        <f t="shared" ref="T103" si="1047">T100+T101+T102</f>
        <v>1400.4690000000001</v>
      </c>
      <c r="U103" s="20">
        <f t="shared" ref="U103" si="1048">IF(M103&gt;0,V103/M103,0)</f>
        <v>0.2136794989580299</v>
      </c>
      <c r="V103" s="53">
        <f t="shared" ref="V103" si="1049">V100+V101+V102</f>
        <v>9535.875</v>
      </c>
      <c r="W103" s="20">
        <f t="shared" ref="W103" si="1050">IF(M103&gt;0,X103/M103,0)</f>
        <v>0.51267360566473208</v>
      </c>
      <c r="X103" s="53">
        <f t="shared" ref="X103" si="1051">X100+X101+X102</f>
        <v>22879.084999999999</v>
      </c>
      <c r="Y103" s="20">
        <f t="shared" ref="Y103" si="1052">IF(M103&gt;0,Z103/M103,0)</f>
        <v>0.40333408026531026</v>
      </c>
      <c r="Z103" s="53">
        <f t="shared" ref="Z103" si="1053">Z100+Z101+Z102</f>
        <v>17999.59</v>
      </c>
      <c r="AA103" s="152">
        <f t="shared" ref="AA103" si="1054">IF(M103&gt;0,AB103/M103,0)</f>
        <v>2.2369036681829388E-3</v>
      </c>
      <c r="AB103" s="55">
        <f t="shared" ref="AB103" si="1055">SUM(AB100:AB102)</f>
        <v>99.826300000000003</v>
      </c>
      <c r="AC103" s="54">
        <f t="shared" ref="AC103" si="1056">IF(M103&gt;0,AD103/M103,0)</f>
        <v>2.2100226320389002E-3</v>
      </c>
      <c r="AD103" s="55">
        <f t="shared" ref="AD103" si="1057">SUM(AD100:AD102)</f>
        <v>98.626680000000007</v>
      </c>
      <c r="AE103" s="54">
        <f t="shared" ref="AE103" si="1058">IF(M103&gt;0,(AE100*M100+AE101*M101+AE102*M102)/M103,0)</f>
        <v>2.431289105250185E-3</v>
      </c>
      <c r="AF103" s="54">
        <f t="shared" ref="AF103" si="1059">IF(K103&gt;0,(K100*AF100+K101*AF101+K102*AF102)/K103,0)</f>
        <v>2.8664550597108738E-4</v>
      </c>
      <c r="AG103" s="51">
        <f t="shared" ref="AG103" si="1060">SUM(AG100:AG102)</f>
        <v>12.792129999999998</v>
      </c>
      <c r="AH103" s="52">
        <f t="shared" ref="AH103" si="1061">IF(K103&gt;0,(K100*AH100+K101*AH101+K102*AH102)/K103,0)</f>
        <v>0.20998564215378165</v>
      </c>
      <c r="AI103" s="57">
        <f t="shared" ref="AI103" si="1062">SUM(AI100:AI102)</f>
        <v>90.789279800000003</v>
      </c>
      <c r="AJ103" s="52">
        <f t="shared" ref="AJ103" si="1063">IF(AND(AD103&gt;0),((AD100*AJ100+AD101*AJ101+AD102*AJ102)/AD103),0)</f>
        <v>0.8714870332557545</v>
      </c>
      <c r="AK103" s="56">
        <f t="shared" si="682"/>
        <v>0.88324546272988769</v>
      </c>
      <c r="AL103" s="50">
        <f t="shared" ref="AL103" si="1064">SUM(AL100:AL102)</f>
        <v>472</v>
      </c>
      <c r="AM103" s="20">
        <f t="shared" ref="AM103" si="1065">IF(AL103&gt;0,(AM100*AL100+AM101*AL101+AM102*AL102)/AL103,0)</f>
        <v>8.40021186440678E-2</v>
      </c>
      <c r="AN103" s="52">
        <f>IF(K103&gt;0,(AN100*K100+AN101*K101+AN102*K102)/K103,0)</f>
        <v>0.22130363084014246</v>
      </c>
      <c r="AO103" s="136">
        <f>IF(L103&gt;0,(AO100*K100+AO101*K101+AO102*K102)/K103,0)</f>
        <v>0.22074900691389063</v>
      </c>
      <c r="AP103" s="57">
        <f t="shared" ref="AP103" si="1066">SUM(AP100:AP102)</f>
        <v>95.709008900000015</v>
      </c>
      <c r="AQ103" s="137">
        <f t="shared" ref="AQ103:AQ111" si="1067">SUM(AQ100:AQ102)</f>
        <v>95.465964</v>
      </c>
      <c r="AR103" s="55"/>
      <c r="AS103" s="55">
        <f t="shared" ref="AS103" si="1068">SUM(AS100:AS102)</f>
        <v>1002.28</v>
      </c>
      <c r="AT103" s="118"/>
      <c r="AU103" s="103">
        <f>AT102</f>
        <v>1237.6399999999999</v>
      </c>
      <c r="AV103" s="50">
        <f t="shared" ref="AV103" si="1069">SUM(AV100:AV102)</f>
        <v>0</v>
      </c>
      <c r="AW103" s="58"/>
      <c r="AX103" s="57"/>
      <c r="AY103" s="57"/>
      <c r="AZ103" s="57"/>
      <c r="BA103" s="57"/>
    </row>
    <row r="104" spans="1:53" s="31" customFormat="1" ht="13.5" thickBot="1" x14ac:dyDescent="0.25">
      <c r="A104" s="186">
        <v>26</v>
      </c>
      <c r="B104" s="22">
        <v>1</v>
      </c>
      <c r="C104" s="180" t="s">
        <v>63</v>
      </c>
      <c r="D104" s="11">
        <v>4800</v>
      </c>
      <c r="E104" s="11">
        <v>0</v>
      </c>
      <c r="F104" s="11">
        <v>11591</v>
      </c>
      <c r="G104" s="12">
        <v>0.5</v>
      </c>
      <c r="H104" s="12">
        <v>5.9</v>
      </c>
      <c r="I104" s="11">
        <v>10996</v>
      </c>
      <c r="J104" s="12">
        <v>4.2</v>
      </c>
      <c r="K104" s="11">
        <v>15768</v>
      </c>
      <c r="L104" s="13">
        <v>6.5000000000000002E-2</v>
      </c>
      <c r="M104" s="23">
        <f>ROUND(K104*(1-L104),0)</f>
        <v>14743</v>
      </c>
      <c r="N104" s="14">
        <v>0.68600000000000005</v>
      </c>
      <c r="O104" s="24">
        <f t="shared" ref="O104:O106" si="1070">M104*N104</f>
        <v>10113.698</v>
      </c>
      <c r="P104" s="13">
        <v>0.19900000000000001</v>
      </c>
      <c r="Q104" s="24">
        <f t="shared" ref="Q104:Q106" si="1071">M104*P104</f>
        <v>2933.857</v>
      </c>
      <c r="R104" s="15">
        <v>0.115</v>
      </c>
      <c r="S104" s="143">
        <v>0.20849999999999999</v>
      </c>
      <c r="T104" s="24">
        <f t="shared" ref="T104:T106" si="1072">M104*R104</f>
        <v>1695.4450000000002</v>
      </c>
      <c r="U104" s="25">
        <v>0.20699999999999999</v>
      </c>
      <c r="V104" s="24">
        <f t="shared" ref="V104:V106" si="1073">M104*U104</f>
        <v>3051.8009999999999</v>
      </c>
      <c r="W104" s="15">
        <v>0.51300000000000001</v>
      </c>
      <c r="X104" s="24">
        <f t="shared" ref="X104:X106" si="1074">M104*W104</f>
        <v>7563.1590000000006</v>
      </c>
      <c r="Y104" s="15">
        <v>0.4</v>
      </c>
      <c r="Z104" s="24">
        <f t="shared" ref="Z104:Z106" si="1075">Y104*M104</f>
        <v>5897.2000000000007</v>
      </c>
      <c r="AA104" s="145">
        <v>2.3900000000000002E-3</v>
      </c>
      <c r="AB104" s="18">
        <f t="shared" ref="AB104" si="1076">M104*AA104</f>
        <v>35.235770000000002</v>
      </c>
      <c r="AC104" s="16">
        <v>2.3800000000000002E-3</v>
      </c>
      <c r="AD104" s="17">
        <f t="shared" ref="AD104:AD106" si="1077">M104*AC104</f>
        <v>35.088340000000002</v>
      </c>
      <c r="AE104" s="26">
        <f>IF(M104&gt;0,(AG104+AP104)/M104,0)</f>
        <v>2.7986384317981419E-3</v>
      </c>
      <c r="AF104" s="16">
        <v>2.7999999999999998E-4</v>
      </c>
      <c r="AG104" s="23">
        <f t="shared" ref="AG104:AG106" si="1078">AF104*M104</f>
        <v>4.1280399999999995</v>
      </c>
      <c r="AH104" s="114">
        <v>0.2109</v>
      </c>
      <c r="AI104" s="29">
        <f t="shared" ref="AI104:AI106" si="1079">AL104*(1-AM104)*AH104</f>
        <v>33.740625600000001</v>
      </c>
      <c r="AJ104" s="27">
        <f t="shared" ref="AJ104:AJ106" si="1080">IF(AND(AH104&gt;0,AF104&gt;0,AC104&gt;0),((AC104-AF104)*AH104)/((AH104-AF104)*AC104),0)</f>
        <v>0.88352594859993205</v>
      </c>
      <c r="AK104" s="59">
        <f t="shared" si="682"/>
        <v>0.9010383404416562</v>
      </c>
      <c r="AL104" s="11">
        <v>176</v>
      </c>
      <c r="AM104" s="13">
        <v>9.0999999999999998E-2</v>
      </c>
      <c r="AN104" s="14">
        <v>0.2321</v>
      </c>
      <c r="AO104" s="130">
        <v>0.2329</v>
      </c>
      <c r="AP104" s="29">
        <f>AL104*(1-AM104)*AN104</f>
        <v>37.132286400000005</v>
      </c>
      <c r="AQ104" s="131">
        <f t="shared" ref="AQ104" si="1081">AL104*(1-AM104)*AO104</f>
        <v>37.260273599999998</v>
      </c>
      <c r="AR104" s="18">
        <v>1.6</v>
      </c>
      <c r="AS104" s="18">
        <v>1006</v>
      </c>
      <c r="AT104" s="98">
        <f>AT102+AL104-AS104+AU104</f>
        <v>405.09999999999985</v>
      </c>
      <c r="AU104" s="144">
        <v>-2.54</v>
      </c>
      <c r="AV104" s="11"/>
      <c r="AW104" s="30"/>
      <c r="AX104" s="19"/>
      <c r="AY104" s="19"/>
      <c r="AZ104" s="19"/>
      <c r="BA104" s="19"/>
    </row>
    <row r="105" spans="1:53" s="31" customFormat="1" ht="12.75" x14ac:dyDescent="0.2">
      <c r="A105" s="184"/>
      <c r="B105" s="32">
        <v>2</v>
      </c>
      <c r="C105" s="10" t="s">
        <v>48</v>
      </c>
      <c r="D105" s="33">
        <v>20580</v>
      </c>
      <c r="E105" s="33">
        <v>4</v>
      </c>
      <c r="F105" s="33">
        <v>18008</v>
      </c>
      <c r="G105" s="34">
        <v>0.3</v>
      </c>
      <c r="H105" s="34">
        <v>7.3</v>
      </c>
      <c r="I105" s="33">
        <v>17073</v>
      </c>
      <c r="J105" s="34">
        <v>4</v>
      </c>
      <c r="K105" s="33">
        <v>16286</v>
      </c>
      <c r="L105" s="35">
        <v>6.0999999999999999E-2</v>
      </c>
      <c r="M105" s="36">
        <f>ROUND(K105*(1-L105),0)</f>
        <v>15293</v>
      </c>
      <c r="N105" s="37">
        <v>0.68300000000000005</v>
      </c>
      <c r="O105" s="24">
        <f t="shared" si="1070"/>
        <v>10445.119000000001</v>
      </c>
      <c r="P105" s="35">
        <v>0.26500000000000001</v>
      </c>
      <c r="Q105" s="24">
        <f t="shared" si="1071"/>
        <v>4052.645</v>
      </c>
      <c r="R105" s="38">
        <v>5.1999999999999998E-2</v>
      </c>
      <c r="S105" s="134">
        <v>0.21299999999999999</v>
      </c>
      <c r="T105" s="24">
        <f t="shared" si="1072"/>
        <v>795.23599999999999</v>
      </c>
      <c r="U105" s="27">
        <v>0.216</v>
      </c>
      <c r="V105" s="24">
        <f t="shared" si="1073"/>
        <v>3303.288</v>
      </c>
      <c r="W105" s="38">
        <v>0.498</v>
      </c>
      <c r="X105" s="24">
        <f t="shared" si="1074"/>
        <v>7615.9139999999998</v>
      </c>
      <c r="Y105" s="38">
        <v>0.39</v>
      </c>
      <c r="Z105" s="24">
        <f t="shared" si="1075"/>
        <v>5964.27</v>
      </c>
      <c r="AA105" s="146">
        <v>2.5300000000000001E-3</v>
      </c>
      <c r="AB105" s="18">
        <f t="shared" si="1032"/>
        <v>38.691290000000002</v>
      </c>
      <c r="AC105" s="39">
        <v>2.5200000000000001E-3</v>
      </c>
      <c r="AD105" s="17">
        <f t="shared" si="1077"/>
        <v>38.538360000000004</v>
      </c>
      <c r="AE105" s="26">
        <f>IF(M105&gt;0,(AG105+AP105)/M105,0)</f>
        <v>2.581044948669326E-3</v>
      </c>
      <c r="AF105" s="39">
        <v>2.7E-4</v>
      </c>
      <c r="AG105" s="36">
        <f t="shared" si="1078"/>
        <v>4.1291099999999998</v>
      </c>
      <c r="AH105" s="27">
        <v>0.2132</v>
      </c>
      <c r="AI105" s="40">
        <f t="shared" si="1079"/>
        <v>33.683894400000007</v>
      </c>
      <c r="AJ105" s="27">
        <f t="shared" si="1080"/>
        <v>0.89398930567389678</v>
      </c>
      <c r="AK105" s="28">
        <f t="shared" si="682"/>
        <v>0.89647322528311058</v>
      </c>
      <c r="AL105" s="33">
        <v>174</v>
      </c>
      <c r="AM105" s="35">
        <v>9.1999999999999998E-2</v>
      </c>
      <c r="AN105" s="37">
        <v>0.22370000000000001</v>
      </c>
      <c r="AO105" s="132">
        <v>0.22450000000000001</v>
      </c>
      <c r="AP105" s="40">
        <f>AL105*(1-AM105)*AN105</f>
        <v>35.342810400000005</v>
      </c>
      <c r="AQ105" s="133">
        <f t="shared" si="1037"/>
        <v>35.469204000000005</v>
      </c>
      <c r="AR105" s="41">
        <v>1.6</v>
      </c>
      <c r="AS105" s="41"/>
      <c r="AT105" s="117">
        <f>AT104+AL105-AS105</f>
        <v>579.09999999999991</v>
      </c>
      <c r="AU105" s="101"/>
      <c r="AV105" s="42"/>
      <c r="AW105" s="43"/>
      <c r="AX105" s="44"/>
      <c r="AY105" s="44"/>
      <c r="AZ105" s="44"/>
      <c r="BA105" s="44"/>
    </row>
    <row r="106" spans="1:53" s="31" customFormat="1" ht="12.75" x14ac:dyDescent="0.2">
      <c r="A106" s="184"/>
      <c r="B106" s="32">
        <v>3</v>
      </c>
      <c r="C106" s="10" t="s">
        <v>51</v>
      </c>
      <c r="D106" s="42">
        <v>22920</v>
      </c>
      <c r="E106" s="42">
        <v>1</v>
      </c>
      <c r="F106" s="42">
        <v>19469</v>
      </c>
      <c r="G106" s="36">
        <v>0.7</v>
      </c>
      <c r="H106" s="36">
        <v>7.2</v>
      </c>
      <c r="I106" s="42">
        <v>18876</v>
      </c>
      <c r="J106" s="36">
        <v>2.9</v>
      </c>
      <c r="K106" s="42">
        <v>16550</v>
      </c>
      <c r="L106" s="38">
        <v>6.0999999999999999E-2</v>
      </c>
      <c r="M106" s="36">
        <f>ROUND(K106*(1-L106),0)</f>
        <v>15540</v>
      </c>
      <c r="N106" s="27">
        <v>0.66300000000000003</v>
      </c>
      <c r="O106" s="24">
        <f t="shared" si="1070"/>
        <v>10303.02</v>
      </c>
      <c r="P106" s="38">
        <v>0.27800000000000002</v>
      </c>
      <c r="Q106" s="24">
        <f t="shared" si="1071"/>
        <v>4320.1200000000008</v>
      </c>
      <c r="R106" s="38">
        <v>5.8999999999999997E-2</v>
      </c>
      <c r="S106" s="134">
        <v>0.21</v>
      </c>
      <c r="T106" s="24">
        <f t="shared" si="1072"/>
        <v>916.8599999999999</v>
      </c>
      <c r="U106" s="27">
        <v>0.222</v>
      </c>
      <c r="V106" s="24">
        <f t="shared" si="1073"/>
        <v>3449.88</v>
      </c>
      <c r="W106" s="38">
        <v>0.50800000000000001</v>
      </c>
      <c r="X106" s="24">
        <f t="shared" si="1074"/>
        <v>7894.32</v>
      </c>
      <c r="Y106" s="38">
        <v>0.41</v>
      </c>
      <c r="Z106" s="24">
        <f t="shared" si="1075"/>
        <v>6371.4</v>
      </c>
      <c r="AA106" s="147">
        <v>2.6099999999999999E-3</v>
      </c>
      <c r="AB106" s="148">
        <f t="shared" si="1032"/>
        <v>40.559399999999997</v>
      </c>
      <c r="AC106" s="46">
        <v>2.63E-3</v>
      </c>
      <c r="AD106" s="17">
        <f t="shared" si="1077"/>
        <v>40.870199999999997</v>
      </c>
      <c r="AE106" s="26">
        <f>IF(M106&gt;0,(AG106+AP106)/M106,0)</f>
        <v>2.7529391891891893E-3</v>
      </c>
      <c r="AF106" s="46">
        <v>2.5999999999999998E-4</v>
      </c>
      <c r="AG106" s="36">
        <f t="shared" si="1078"/>
        <v>4.0404</v>
      </c>
      <c r="AH106" s="27">
        <v>0.2104</v>
      </c>
      <c r="AI106" s="40">
        <f t="shared" si="1079"/>
        <v>36.2264616</v>
      </c>
      <c r="AJ106" s="27">
        <f t="shared" si="1080"/>
        <v>0.90225563909774464</v>
      </c>
      <c r="AK106" s="28">
        <f t="shared" si="682"/>
        <v>0.90660311764763657</v>
      </c>
      <c r="AL106" s="42">
        <v>189</v>
      </c>
      <c r="AM106" s="38">
        <v>8.8999999999999996E-2</v>
      </c>
      <c r="AN106" s="27">
        <v>0.22500000000000001</v>
      </c>
      <c r="AO106" s="134">
        <v>0.218</v>
      </c>
      <c r="AP106" s="40">
        <f>AL106*(1-AM106)*AN106</f>
        <v>38.740275000000004</v>
      </c>
      <c r="AQ106" s="135">
        <f t="shared" si="1037"/>
        <v>37.535021999999998</v>
      </c>
      <c r="AR106" s="17">
        <v>1.55</v>
      </c>
      <c r="AS106" s="17"/>
      <c r="AT106" s="117">
        <f>AT105+AL106-AS106</f>
        <v>768.09999999999991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 t="shared" ref="D107" si="1082">SUM(D104:D106)</f>
        <v>48300</v>
      </c>
      <c r="E107" s="50"/>
      <c r="F107" s="50">
        <f t="shared" ref="F107" si="1083">SUM(F104:F106)</f>
        <v>49068</v>
      </c>
      <c r="G107" s="51"/>
      <c r="H107" s="51"/>
      <c r="I107" s="50">
        <f t="shared" ref="I107:K107" si="1084">SUM(I104:I106)</f>
        <v>46945</v>
      </c>
      <c r="J107" s="51"/>
      <c r="K107" s="50">
        <f t="shared" si="1084"/>
        <v>48604</v>
      </c>
      <c r="L107" s="20">
        <f t="shared" ref="L107" si="1085">IF(K107&gt;0,(K104*L104+K105*L105+K106*L106)/K107,0)</f>
        <v>6.2297670973582422E-2</v>
      </c>
      <c r="M107" s="51">
        <f t="shared" ref="M107" si="1086">M104+M105+M106</f>
        <v>45576</v>
      </c>
      <c r="N107" s="52">
        <f t="shared" ref="N107" si="1087">IF(M107&gt;0,O107/M107,0)</f>
        <v>0.67715106635071098</v>
      </c>
      <c r="O107" s="53">
        <f t="shared" ref="O107" si="1088">O104+O105+O106</f>
        <v>30861.837000000003</v>
      </c>
      <c r="P107" s="20">
        <f t="shared" ref="P107" si="1089">IF(M107&gt;0,Q107/M107,0)</f>
        <v>0.24808280674038971</v>
      </c>
      <c r="Q107" s="53">
        <f t="shared" ref="Q107" si="1090">Q104+Q105+Q106</f>
        <v>11306.622000000001</v>
      </c>
      <c r="R107" s="20">
        <f t="shared" ref="R107" si="1091">IF(M107&gt;0,T107/M107,0)</f>
        <v>7.476612690889943E-2</v>
      </c>
      <c r="S107" s="136"/>
      <c r="T107" s="53">
        <f t="shared" ref="T107" si="1092">T104+T105+T106</f>
        <v>3407.5410000000002</v>
      </c>
      <c r="U107" s="20">
        <f t="shared" ref="U107" si="1093">IF(M107&gt;0,V107/M107,0)</f>
        <v>0.2151344786729858</v>
      </c>
      <c r="V107" s="53">
        <f t="shared" ref="V107" si="1094">V104+V105+V106</f>
        <v>9804.969000000001</v>
      </c>
      <c r="W107" s="20">
        <f t="shared" ref="W107" si="1095">IF(M107&gt;0,X107/M107,0)</f>
        <v>0.50626191416535016</v>
      </c>
      <c r="X107" s="53">
        <f t="shared" ref="X107" si="1096">X104+X105+X106</f>
        <v>23073.393</v>
      </c>
      <c r="Y107" s="20">
        <f t="shared" ref="Y107" si="1097">IF(M107&gt;0,Z107/M107,0)</f>
        <v>0.40005419519045116</v>
      </c>
      <c r="Z107" s="53">
        <f t="shared" ref="Z107" si="1098">Z104+Z105+Z106</f>
        <v>18232.870000000003</v>
      </c>
      <c r="AA107" s="152">
        <f t="shared" ref="AA107" si="1099">IF(M107&gt;0,AB107/M107,0)</f>
        <v>2.5119900824995614E-3</v>
      </c>
      <c r="AB107" s="55">
        <f t="shared" ref="AB107" si="1100">SUM(AB104:AB106)</f>
        <v>114.48646000000001</v>
      </c>
      <c r="AC107" s="54">
        <f t="shared" ref="AC107" si="1101">IF(M107&gt;0,AD107/M107,0)</f>
        <v>2.5122191504300508E-3</v>
      </c>
      <c r="AD107" s="55">
        <f t="shared" ref="AD107" si="1102">SUM(AD104:AD106)</f>
        <v>114.4969</v>
      </c>
      <c r="AE107" s="54">
        <f t="shared" ref="AE107" si="1103">IF(M107&gt;0,(AE104*M104+AE105*M105+AE106*M106)/M107,0)</f>
        <v>2.7100430445848697E-3</v>
      </c>
      <c r="AF107" s="54">
        <f t="shared" ref="AF107" si="1104">IF(K107&gt;0,(K104*AF104+K105*AF105+K106*AF106)/K107,0)</f>
        <v>2.6983910789235452E-4</v>
      </c>
      <c r="AG107" s="51">
        <f t="shared" ref="AG107" si="1105">SUM(AG104:AG106)</f>
        <v>12.297549999999999</v>
      </c>
      <c r="AH107" s="52">
        <f t="shared" ref="AH107" si="1106">IF(K107&gt;0,(K104*AH104+K105*AH105+K106*AH106)/K107,0)</f>
        <v>0.21150041971854169</v>
      </c>
      <c r="AI107" s="57">
        <f t="shared" ref="AI107" si="1107">SUM(AI104:AI106)</f>
        <v>103.65098159999999</v>
      </c>
      <c r="AJ107" s="52">
        <f t="shared" ref="AJ107" si="1108">IF(AND(AD107&gt;0),((AD104*AJ104+AD105*AJ105+AD106*AJ106)/AD107),0)</f>
        <v>0.89373344608072591</v>
      </c>
      <c r="AK107" s="56">
        <f t="shared" si="682"/>
        <v>0.9015022120043712</v>
      </c>
      <c r="AL107" s="50">
        <f t="shared" ref="AL107" si="1109">SUM(AL104:AL106)</f>
        <v>539</v>
      </c>
      <c r="AM107" s="20">
        <f t="shared" ref="AM107" si="1110">IF(AL107&gt;0,(AM104*AL104+AM105*AL105+AM106*AL106)/AL107,0)</f>
        <v>9.0621521335807045E-2</v>
      </c>
      <c r="AN107" s="52">
        <f>IF(K107&gt;0,(AN104*K104+AN105*K105+AN106*K106)/K107,0)</f>
        <v>0.22686776808493128</v>
      </c>
      <c r="AO107" s="136">
        <f>IF(L107&gt;0,(AO104*K104+AO105*K105+AO106*K106)/K107,0)</f>
        <v>0.22501181384248212</v>
      </c>
      <c r="AP107" s="57">
        <f t="shared" ref="AP107" si="1111">SUM(AP104:AP106)</f>
        <v>111.21537180000001</v>
      </c>
      <c r="AQ107" s="137">
        <f t="shared" si="1067"/>
        <v>110.26449959999999</v>
      </c>
      <c r="AR107" s="55"/>
      <c r="AS107" s="55">
        <f t="shared" ref="AS107" si="1112">SUM(AS104:AS106)</f>
        <v>1006</v>
      </c>
      <c r="AT107" s="102"/>
      <c r="AU107" s="103">
        <f>AT106</f>
        <v>768.09999999999991</v>
      </c>
      <c r="AV107" s="50">
        <f t="shared" ref="AV107" si="1113">SUM(AV104:AV106)</f>
        <v>0</v>
      </c>
      <c r="AW107" s="58"/>
      <c r="AX107" s="57"/>
      <c r="AY107" s="57"/>
      <c r="AZ107" s="57"/>
      <c r="BA107" s="57"/>
    </row>
    <row r="108" spans="1:53" s="31" customFormat="1" ht="13.5" thickBot="1" x14ac:dyDescent="0.25">
      <c r="A108" s="186">
        <v>27</v>
      </c>
      <c r="B108" s="22">
        <v>1</v>
      </c>
      <c r="C108" s="180" t="s">
        <v>63</v>
      </c>
      <c r="D108" s="11">
        <v>4463</v>
      </c>
      <c r="E108" s="11">
        <v>0</v>
      </c>
      <c r="F108" s="11">
        <v>14322</v>
      </c>
      <c r="G108" s="12">
        <v>0.5</v>
      </c>
      <c r="H108" s="12">
        <v>5.7</v>
      </c>
      <c r="I108" s="11">
        <v>13952</v>
      </c>
      <c r="J108" s="12">
        <v>3.6</v>
      </c>
      <c r="K108" s="11">
        <v>16419</v>
      </c>
      <c r="L108" s="13">
        <v>0.06</v>
      </c>
      <c r="M108" s="23">
        <f>ROUND(K108*(1-L108),0)</f>
        <v>15434</v>
      </c>
      <c r="N108" s="14">
        <v>0.69899999999999995</v>
      </c>
      <c r="O108" s="24">
        <f t="shared" ref="O108:O110" si="1114">M108*N108</f>
        <v>10788.366</v>
      </c>
      <c r="P108" s="13">
        <v>0.248</v>
      </c>
      <c r="Q108" s="24">
        <f t="shared" ref="Q108:Q110" si="1115">M108*P108</f>
        <v>3827.6320000000001</v>
      </c>
      <c r="R108" s="15">
        <v>5.2999999999999999E-2</v>
      </c>
      <c r="S108" s="143">
        <v>0.20200000000000001</v>
      </c>
      <c r="T108" s="24">
        <f t="shared" ref="T108:T110" si="1116">M108*R108</f>
        <v>818.00199999999995</v>
      </c>
      <c r="U108" s="25">
        <v>0.214</v>
      </c>
      <c r="V108" s="24">
        <f t="shared" ref="V108:V110" si="1117">M108*U108</f>
        <v>3302.8759999999997</v>
      </c>
      <c r="W108" s="15">
        <v>0.495</v>
      </c>
      <c r="X108" s="24">
        <f t="shared" ref="X108:X110" si="1118">M108*W108</f>
        <v>7639.83</v>
      </c>
      <c r="Y108" s="15">
        <v>0.4</v>
      </c>
      <c r="Z108" s="24">
        <f t="shared" ref="Z108:Z110" si="1119">Y108*M108</f>
        <v>6173.6</v>
      </c>
      <c r="AA108" s="145">
        <v>2.7299999999999998E-3</v>
      </c>
      <c r="AB108" s="18">
        <f t="shared" ref="AB108" si="1120">M108*AA108</f>
        <v>42.134819999999998</v>
      </c>
      <c r="AC108" s="16">
        <v>2.6800000000000001E-3</v>
      </c>
      <c r="AD108" s="17">
        <f t="shared" ref="AD108:AD110" si="1121">M108*AC108</f>
        <v>41.363120000000002</v>
      </c>
      <c r="AE108" s="26">
        <f>IF(M108&gt;0,(AG108+AP108)/M108,0)</f>
        <v>2.8354807567707659E-3</v>
      </c>
      <c r="AF108" s="16">
        <v>2.5999999999999998E-4</v>
      </c>
      <c r="AG108" s="23">
        <f t="shared" ref="AG108:AG110" si="1122">AF108*M108</f>
        <v>4.0128399999999997</v>
      </c>
      <c r="AH108" s="114">
        <v>0.2112</v>
      </c>
      <c r="AI108" s="29">
        <f t="shared" ref="AI108:AI110" si="1123">AL108*(1-AM108)*AH108</f>
        <v>36.983232000000001</v>
      </c>
      <c r="AJ108" s="27">
        <f t="shared" ref="AJ108:AJ110" si="1124">IF(AND(AH108&gt;0,AF108&gt;0,AC108&gt;0),((AC108-AF108)*AH108)/((AH108-AF108)*AC108),0)</f>
        <v>0.90409807414996712</v>
      </c>
      <c r="AK108" s="59">
        <f t="shared" si="682"/>
        <v>0.90934633327000314</v>
      </c>
      <c r="AL108" s="11">
        <v>195</v>
      </c>
      <c r="AM108" s="13">
        <v>0.10199999999999999</v>
      </c>
      <c r="AN108" s="14">
        <v>0.22700000000000001</v>
      </c>
      <c r="AO108" s="130">
        <v>0.2261</v>
      </c>
      <c r="AP108" s="29">
        <f>AL108*(1-AM108)*AN108</f>
        <v>39.749970000000005</v>
      </c>
      <c r="AQ108" s="131">
        <f t="shared" ref="AQ108" si="1125">AL108*(1-AM108)*AO108</f>
        <v>39.592371</v>
      </c>
      <c r="AR108" s="18">
        <v>1.6</v>
      </c>
      <c r="AS108" s="18">
        <v>505.56</v>
      </c>
      <c r="AT108" s="98">
        <f>AT106+AL108-AS108+6.16</f>
        <v>463.69999999999993</v>
      </c>
      <c r="AU108" s="99">
        <v>6.16</v>
      </c>
      <c r="AV108" s="11"/>
      <c r="AW108" s="30"/>
      <c r="AX108" s="19"/>
      <c r="AY108" s="19"/>
      <c r="AZ108" s="19"/>
      <c r="BA108" s="19"/>
    </row>
    <row r="109" spans="1:53" s="31" customFormat="1" ht="12.75" x14ac:dyDescent="0.2">
      <c r="A109" s="184"/>
      <c r="B109" s="32">
        <v>2</v>
      </c>
      <c r="C109" s="10" t="s">
        <v>49</v>
      </c>
      <c r="D109" s="33">
        <v>24750</v>
      </c>
      <c r="E109" s="33">
        <v>4</v>
      </c>
      <c r="F109" s="33">
        <v>18867</v>
      </c>
      <c r="G109" s="34">
        <v>0.5</v>
      </c>
      <c r="H109" s="34">
        <v>5.3</v>
      </c>
      <c r="I109" s="33">
        <v>17869</v>
      </c>
      <c r="J109" s="34">
        <v>3</v>
      </c>
      <c r="K109" s="33">
        <v>16183</v>
      </c>
      <c r="L109" s="35">
        <v>5.8000000000000003E-2</v>
      </c>
      <c r="M109" s="36">
        <f>ROUND(K109*(1-L109),0)</f>
        <v>15244</v>
      </c>
      <c r="N109" s="37">
        <v>0.72299999999999998</v>
      </c>
      <c r="O109" s="24">
        <f t="shared" si="1114"/>
        <v>11021.412</v>
      </c>
      <c r="P109" s="35">
        <v>0.24299999999999999</v>
      </c>
      <c r="Q109" s="24">
        <f t="shared" si="1115"/>
        <v>3704.2919999999999</v>
      </c>
      <c r="R109" s="38">
        <v>3.4000000000000002E-2</v>
      </c>
      <c r="S109" s="134">
        <v>0.20230000000000001</v>
      </c>
      <c r="T109" s="24">
        <f t="shared" si="1116"/>
        <v>518.29600000000005</v>
      </c>
      <c r="U109" s="27">
        <v>0.215</v>
      </c>
      <c r="V109" s="24">
        <f t="shared" si="1117"/>
        <v>3277.46</v>
      </c>
      <c r="W109" s="38">
        <v>0.48899999999999999</v>
      </c>
      <c r="X109" s="24">
        <f t="shared" si="1118"/>
        <v>7454.3159999999998</v>
      </c>
      <c r="Y109" s="38">
        <v>0.39</v>
      </c>
      <c r="Z109" s="24">
        <f t="shared" si="1119"/>
        <v>5945.16</v>
      </c>
      <c r="AA109" s="146"/>
      <c r="AB109" s="18">
        <f t="shared" si="1032"/>
        <v>0</v>
      </c>
      <c r="AC109" s="39">
        <v>2.7100000000000002E-3</v>
      </c>
      <c r="AD109" s="17">
        <f t="shared" si="1121"/>
        <v>41.311240000000005</v>
      </c>
      <c r="AE109" s="26">
        <f>IF(M109&gt;0,(AG109+AP109)/M109,0)</f>
        <v>2.8415050183678825E-3</v>
      </c>
      <c r="AF109" s="39">
        <v>2.5999999999999998E-4</v>
      </c>
      <c r="AG109" s="36">
        <f t="shared" si="1122"/>
        <v>3.9634399999999999</v>
      </c>
      <c r="AH109" s="27">
        <v>0.21510000000000001</v>
      </c>
      <c r="AI109" s="40">
        <f t="shared" si="1123"/>
        <v>38.043661500000006</v>
      </c>
      <c r="AJ109" s="27">
        <f t="shared" si="1124"/>
        <v>0.90515313550082088</v>
      </c>
      <c r="AK109" s="28">
        <f t="shared" si="682"/>
        <v>0.90956205282873104</v>
      </c>
      <c r="AL109" s="33">
        <v>195</v>
      </c>
      <c r="AM109" s="35">
        <v>9.2999999999999999E-2</v>
      </c>
      <c r="AN109" s="37">
        <v>0.2225</v>
      </c>
      <c r="AO109" s="132"/>
      <c r="AP109" s="40">
        <f>AL109*(1-AM109)*AN109</f>
        <v>39.352462500000001</v>
      </c>
      <c r="AQ109" s="133">
        <f t="shared" si="1037"/>
        <v>0</v>
      </c>
      <c r="AR109" s="41">
        <v>1.58</v>
      </c>
      <c r="AS109" s="41"/>
      <c r="AT109" s="117">
        <f>AT108+AL109-AS109</f>
        <v>658.69999999999993</v>
      </c>
      <c r="AU109" s="101"/>
      <c r="AV109" s="42"/>
      <c r="AW109" s="43"/>
      <c r="AX109" s="44"/>
      <c r="AY109" s="44"/>
      <c r="AZ109" s="44"/>
      <c r="BA109" s="44"/>
    </row>
    <row r="110" spans="1:53" s="31" customFormat="1" ht="12.75" x14ac:dyDescent="0.2">
      <c r="A110" s="184"/>
      <c r="B110" s="32">
        <v>3</v>
      </c>
      <c r="C110" s="10" t="s">
        <v>51</v>
      </c>
      <c r="D110" s="42">
        <v>21069</v>
      </c>
      <c r="E110" s="42">
        <v>0</v>
      </c>
      <c r="F110" s="42">
        <v>18893</v>
      </c>
      <c r="G110" s="36">
        <v>0.8</v>
      </c>
      <c r="H110" s="36">
        <v>6.4</v>
      </c>
      <c r="I110" s="42">
        <v>18024</v>
      </c>
      <c r="J110" s="36">
        <v>1.8</v>
      </c>
      <c r="K110" s="42">
        <v>15910</v>
      </c>
      <c r="L110" s="38">
        <v>6.2E-2</v>
      </c>
      <c r="M110" s="36">
        <f>ROUND(K110*(1-L110),0)</f>
        <v>14924</v>
      </c>
      <c r="N110" s="27">
        <v>0.73599999999999999</v>
      </c>
      <c r="O110" s="24">
        <f t="shared" si="1114"/>
        <v>10984.064</v>
      </c>
      <c r="P110" s="38">
        <v>0.218</v>
      </c>
      <c r="Q110" s="24">
        <f t="shared" si="1115"/>
        <v>3253.4319999999998</v>
      </c>
      <c r="R110" s="38">
        <v>4.5999999999999999E-2</v>
      </c>
      <c r="S110" s="134">
        <v>0.19520000000000001</v>
      </c>
      <c r="T110" s="24">
        <f t="shared" si="1116"/>
        <v>686.50400000000002</v>
      </c>
      <c r="U110" s="27"/>
      <c r="V110" s="24">
        <f t="shared" si="1117"/>
        <v>0</v>
      </c>
      <c r="W110" s="38"/>
      <c r="X110" s="24">
        <f t="shared" si="1118"/>
        <v>0</v>
      </c>
      <c r="Y110" s="38">
        <v>0.4</v>
      </c>
      <c r="Z110" s="24">
        <f t="shared" si="1119"/>
        <v>5969.6</v>
      </c>
      <c r="AA110" s="147"/>
      <c r="AB110" s="148">
        <f t="shared" si="1032"/>
        <v>0</v>
      </c>
      <c r="AC110" s="46">
        <v>2.64E-3</v>
      </c>
      <c r="AD110" s="17">
        <f t="shared" si="1121"/>
        <v>39.399360000000001</v>
      </c>
      <c r="AE110" s="26">
        <f>IF(M110&gt;0,(AG110+AP110)/M110,0)</f>
        <v>2.5999999999999998E-4</v>
      </c>
      <c r="AF110" s="46">
        <v>2.5999999999999998E-4</v>
      </c>
      <c r="AG110" s="36">
        <f t="shared" si="1122"/>
        <v>3.8802399999999997</v>
      </c>
      <c r="AH110" s="27">
        <v>0.21820000000000001</v>
      </c>
      <c r="AI110" s="40">
        <f t="shared" si="1123"/>
        <v>36.535408000000004</v>
      </c>
      <c r="AJ110" s="27">
        <f t="shared" si="1124"/>
        <v>0.90259064908050868</v>
      </c>
      <c r="AK110" s="28">
        <f t="shared" si="682"/>
        <v>0</v>
      </c>
      <c r="AL110" s="42">
        <v>184</v>
      </c>
      <c r="AM110" s="38">
        <v>0.09</v>
      </c>
      <c r="AN110" s="27"/>
      <c r="AO110" s="134"/>
      <c r="AP110" s="40">
        <f>AL110*(1-AM110)*AN110</f>
        <v>0</v>
      </c>
      <c r="AQ110" s="135">
        <f t="shared" si="1037"/>
        <v>0</v>
      </c>
      <c r="AR110" s="17">
        <v>1.55</v>
      </c>
      <c r="AS110" s="17"/>
      <c r="AT110" s="117">
        <f>AT109+AL110-AS110</f>
        <v>842.69999999999993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 t="shared" ref="D111" si="1126">SUM(D108:D110)</f>
        <v>50282</v>
      </c>
      <c r="E111" s="50"/>
      <c r="F111" s="50">
        <f t="shared" ref="F111" si="1127">SUM(F108:F110)</f>
        <v>52082</v>
      </c>
      <c r="G111" s="51"/>
      <c r="H111" s="51"/>
      <c r="I111" s="50">
        <f t="shared" ref="I111:K111" si="1128">SUM(I108:I110)</f>
        <v>49845</v>
      </c>
      <c r="J111" s="51"/>
      <c r="K111" s="50">
        <f t="shared" si="1128"/>
        <v>48512</v>
      </c>
      <c r="L111" s="20">
        <f t="shared" ref="L111" si="1129">IF(K111&gt;0,(K108*L108+K109*L109+K110*L110)/K111,0)</f>
        <v>5.9988745052770451E-2</v>
      </c>
      <c r="M111" s="51">
        <f t="shared" ref="M111" si="1130">M108+M109+M110</f>
        <v>45602</v>
      </c>
      <c r="N111" s="52">
        <f t="shared" ref="N111" si="1131">IF(M111&gt;0,O111/M111,0)</f>
        <v>0.71913166089206604</v>
      </c>
      <c r="O111" s="53">
        <f t="shared" ref="O111" si="1132">O108+O109+O110</f>
        <v>32793.841999999997</v>
      </c>
      <c r="P111" s="20">
        <f t="shared" ref="P111" si="1133">IF(M111&gt;0,Q111/M111,0)</f>
        <v>0.2365105916407175</v>
      </c>
      <c r="Q111" s="53">
        <f t="shared" ref="Q111" si="1134">Q108+Q109+Q110</f>
        <v>10785.356</v>
      </c>
      <c r="R111" s="20">
        <f t="shared" ref="R111" si="1135">IF(M111&gt;0,T111/M111,0)</f>
        <v>4.4357747467216352E-2</v>
      </c>
      <c r="S111" s="136"/>
      <c r="T111" s="53">
        <f t="shared" ref="T111" si="1136">T108+T109+T110</f>
        <v>2022.8020000000001</v>
      </c>
      <c r="U111" s="20">
        <f t="shared" ref="U111" si="1137">IF(M111&gt;0,V111/M111,0)</f>
        <v>0.14429928511907372</v>
      </c>
      <c r="V111" s="53">
        <f t="shared" ref="V111" si="1138">V108+V109+V110</f>
        <v>6580.3359999999993</v>
      </c>
      <c r="W111" s="20">
        <f t="shared" ref="W111" si="1139">IF(M111&gt;0,X111/M111,0)</f>
        <v>0.33099745625191879</v>
      </c>
      <c r="X111" s="53">
        <f t="shared" ref="X111" si="1140">X108+X109+X110</f>
        <v>15094.146000000001</v>
      </c>
      <c r="Y111" s="20">
        <f t="shared" ref="Y111" si="1141">IF(M111&gt;0,Z111/M111,0)</f>
        <v>0.39665716415946672</v>
      </c>
      <c r="Z111" s="53">
        <f t="shared" ref="Z111" si="1142">Z108+Z109+Z110</f>
        <v>18088.36</v>
      </c>
      <c r="AA111" s="152">
        <f t="shared" ref="AA111" si="1143">IF(M111&gt;0,AB111/M111,0)</f>
        <v>9.2396868558396552E-4</v>
      </c>
      <c r="AB111" s="55">
        <f t="shared" ref="AB111" si="1144">SUM(AB108:AB110)</f>
        <v>42.134819999999998</v>
      </c>
      <c r="AC111" s="54">
        <f t="shared" ref="AC111" si="1145">IF(M111&gt;0,AD111/M111,0)</f>
        <v>2.6769378536029122E-3</v>
      </c>
      <c r="AD111" s="55">
        <f t="shared" ref="AD111" si="1146">SUM(AD108:AD110)</f>
        <v>122.07372000000001</v>
      </c>
      <c r="AE111" s="54">
        <f t="shared" ref="AE111" si="1147">IF(M111&gt;0,(AE108*M108+AE109*M109+AE110*M110)/M111,0)</f>
        <v>1.9946263870005703E-3</v>
      </c>
      <c r="AF111" s="54">
        <f t="shared" ref="AF111" si="1148">IF(K111&gt;0,(K108*AF108+K109*AF109+K110*AF110)/K111,0)</f>
        <v>2.5999999999999998E-4</v>
      </c>
      <c r="AG111" s="51">
        <f t="shared" ref="AG111" si="1149">SUM(AG108:AG110)</f>
        <v>11.85652</v>
      </c>
      <c r="AH111" s="52">
        <f t="shared" ref="AH111" si="1150">IF(K111&gt;0,(K108*AH108+K109*AH109+K110*AH110)/K111,0)</f>
        <v>0.21479671215369392</v>
      </c>
      <c r="AI111" s="57">
        <f t="shared" ref="AI111" si="1151">SUM(AI108:AI110)</f>
        <v>111.5623015</v>
      </c>
      <c r="AJ111" s="52">
        <f t="shared" ref="AJ111" si="1152">IF(AND(AD111&gt;0),((AD108*AJ108+AD109*AJ109+AD110*AJ110)/AD111),0)</f>
        <v>0.90396859754923142</v>
      </c>
      <c r="AK111" s="56">
        <f t="shared" si="682"/>
        <v>0.87114925072146709</v>
      </c>
      <c r="AL111" s="50">
        <f t="shared" ref="AL111" si="1153">SUM(AL108:AL110)</f>
        <v>574</v>
      </c>
      <c r="AM111" s="20">
        <f t="shared" ref="AM111" si="1154">IF(AL111&gt;0,(AM108*AL108+AM109*AL109+AM110*AL110)/AL111,0)</f>
        <v>9.5095818815330996E-2</v>
      </c>
      <c r="AN111" s="52">
        <f>IF(K111&gt;0,(AN108*K108+AN109*K109+AN110*K110)/K111,0)</f>
        <v>0.15105191499010553</v>
      </c>
      <c r="AO111" s="136">
        <f>IF(L111&gt;0,(AO108*K108+AO109*K109+AO110*K110)/K111,0)</f>
        <v>7.6524074455804753E-2</v>
      </c>
      <c r="AP111" s="57">
        <f t="shared" ref="AP111" si="1155">SUM(AP108:AP110)</f>
        <v>79.102432500000006</v>
      </c>
      <c r="AQ111" s="137">
        <f t="shared" si="1067"/>
        <v>39.592371</v>
      </c>
      <c r="AR111" s="55"/>
      <c r="AS111" s="55">
        <f t="shared" ref="AS111" si="1156">SUM(AS108:AS110)</f>
        <v>505.56</v>
      </c>
      <c r="AT111" s="102"/>
      <c r="AU111" s="103">
        <f>AT110</f>
        <v>842.69999999999993</v>
      </c>
      <c r="AV111" s="50">
        <f t="shared" ref="AV111" si="1157">SUM(AV108:AV110)</f>
        <v>0</v>
      </c>
      <c r="AW111" s="58"/>
      <c r="AX111" s="57"/>
      <c r="AY111" s="57"/>
      <c r="AZ111" s="57"/>
      <c r="BA111" s="57"/>
    </row>
    <row r="112" spans="1:53" s="31" customFormat="1" ht="13.5" thickBot="1" x14ac:dyDescent="0.25">
      <c r="A112" s="186">
        <v>28</v>
      </c>
      <c r="B112" s="22">
        <v>1</v>
      </c>
      <c r="C112" s="180" t="s">
        <v>63</v>
      </c>
      <c r="D112" s="11">
        <v>4472</v>
      </c>
      <c r="E112" s="11">
        <v>0</v>
      </c>
      <c r="F112" s="11">
        <v>5133</v>
      </c>
      <c r="G112" s="12">
        <v>0.5</v>
      </c>
      <c r="H112" s="12">
        <v>5.9</v>
      </c>
      <c r="I112" s="11">
        <v>5910</v>
      </c>
      <c r="J112" s="12">
        <v>6.5</v>
      </c>
      <c r="K112" s="11">
        <v>14979</v>
      </c>
      <c r="L112" s="13">
        <v>6.7000000000000004E-2</v>
      </c>
      <c r="M112" s="23">
        <f>ROUND(K112*(1-L112),0)</f>
        <v>13975</v>
      </c>
      <c r="N112" s="14">
        <v>0.70299999999999996</v>
      </c>
      <c r="O112" s="24">
        <f t="shared" ref="O112:O114" si="1158">M112*N112</f>
        <v>9824.4249999999993</v>
      </c>
      <c r="P112" s="13">
        <v>0.20100000000000001</v>
      </c>
      <c r="Q112" s="24">
        <f t="shared" ref="Q112:Q114" si="1159">M112*P112</f>
        <v>2808.9750000000004</v>
      </c>
      <c r="R112" s="15">
        <v>9.6000000000000002E-2</v>
      </c>
      <c r="S112" s="143">
        <v>0.1777</v>
      </c>
      <c r="T112" s="24">
        <f t="shared" ref="T112:T114" si="1160">M112*R112</f>
        <v>1341.6000000000001</v>
      </c>
      <c r="U112" s="25">
        <v>0.20399999999999999</v>
      </c>
      <c r="V112" s="24">
        <f t="shared" ref="V112:V114" si="1161">M112*U112</f>
        <v>2850.8999999999996</v>
      </c>
      <c r="W112" s="15">
        <v>0.50800000000000001</v>
      </c>
      <c r="X112" s="24">
        <f t="shared" ref="X112:X114" si="1162">M112*W112</f>
        <v>7099.3</v>
      </c>
      <c r="Y112" s="15">
        <v>0.4</v>
      </c>
      <c r="Z112" s="24">
        <f t="shared" ref="Z112:Z114" si="1163">Y112*M112</f>
        <v>5590</v>
      </c>
      <c r="AA112" s="145">
        <v>2.7000000000000001E-3</v>
      </c>
      <c r="AB112" s="18">
        <f t="shared" ref="AB112:AB126" si="1164">M112*AA112</f>
        <v>37.732500000000002</v>
      </c>
      <c r="AC112" s="16">
        <v>2.5500000000000002E-3</v>
      </c>
      <c r="AD112" s="17">
        <f t="shared" ref="AD112:AD114" si="1165">M112*AC112</f>
        <v>35.636250000000004</v>
      </c>
      <c r="AE112" s="26">
        <f>IF(M112&gt;0,(AG112+AP112)/M112,0)</f>
        <v>2.7566354203935597E-3</v>
      </c>
      <c r="AF112" s="16">
        <v>2.5999999999999998E-4</v>
      </c>
      <c r="AG112" s="23">
        <f t="shared" ref="AG112:AG114" si="1166">AF112*M112</f>
        <v>3.6334999999999997</v>
      </c>
      <c r="AH112" s="114">
        <v>0.2107</v>
      </c>
      <c r="AI112" s="29">
        <f t="shared" ref="AI112:AI114" si="1167">AL112*(1-AM112)*AH112</f>
        <v>32.995619999999995</v>
      </c>
      <c r="AJ112" s="27">
        <f t="shared" ref="AJ112:AJ114" si="1168">IF(AND(AH112&gt;0,AF112&gt;0,AC112&gt;0),((AC112-AF112)*AH112)/((AH112-AF112)*AC112),0)</f>
        <v>0.89914874902631647</v>
      </c>
      <c r="AK112" s="59">
        <f t="shared" si="682"/>
        <v>0.90674025813779724</v>
      </c>
      <c r="AL112" s="11">
        <v>174</v>
      </c>
      <c r="AM112" s="13">
        <v>0.1</v>
      </c>
      <c r="AN112" s="14">
        <v>0.2228</v>
      </c>
      <c r="AO112" s="130">
        <v>0.21909999999999999</v>
      </c>
      <c r="AP112" s="29">
        <f>AL112*(1-AM112)*AN112</f>
        <v>34.890479999999997</v>
      </c>
      <c r="AQ112" s="131">
        <f t="shared" ref="AQ112:AQ126" si="1169">AL112*(1-AM112)*AO112</f>
        <v>34.311059999999998</v>
      </c>
      <c r="AR112" s="18">
        <v>1.6</v>
      </c>
      <c r="AS112" s="18">
        <v>992.36</v>
      </c>
      <c r="AT112" s="98">
        <f>AT110+AL112-AS112+AU112</f>
        <v>30.839999999999918</v>
      </c>
      <c r="AU112" s="99">
        <v>6.5</v>
      </c>
      <c r="AV112" s="11"/>
      <c r="AW112" s="30"/>
      <c r="AX112" s="19"/>
      <c r="AY112" s="19"/>
      <c r="AZ112" s="19"/>
      <c r="BA112" s="19"/>
    </row>
    <row r="113" spans="1:53" s="31" customFormat="1" ht="12.75" x14ac:dyDescent="0.2">
      <c r="A113" s="184"/>
      <c r="B113" s="32">
        <v>2</v>
      </c>
      <c r="C113" s="10" t="s">
        <v>49</v>
      </c>
      <c r="D113" s="33">
        <v>3700</v>
      </c>
      <c r="E113" s="33">
        <v>2</v>
      </c>
      <c r="F113" s="33">
        <v>2587</v>
      </c>
      <c r="G113" s="34">
        <v>1.3</v>
      </c>
      <c r="H113" s="34">
        <v>7.3</v>
      </c>
      <c r="I113" s="33">
        <v>4047</v>
      </c>
      <c r="J113" s="34">
        <v>8.5</v>
      </c>
      <c r="K113" s="33">
        <v>14680</v>
      </c>
      <c r="L113" s="35">
        <v>6.5000000000000002E-2</v>
      </c>
      <c r="M113" s="36">
        <f>ROUND(K113*(1-L113),0)</f>
        <v>13726</v>
      </c>
      <c r="N113" s="37">
        <v>0.753</v>
      </c>
      <c r="O113" s="24">
        <f t="shared" si="1158"/>
        <v>10335.678</v>
      </c>
      <c r="P113" s="35">
        <v>0.16800000000000001</v>
      </c>
      <c r="Q113" s="24">
        <f t="shared" si="1159"/>
        <v>2305.9680000000003</v>
      </c>
      <c r="R113" s="38">
        <v>7.9000000000000001E-2</v>
      </c>
      <c r="S113" s="134">
        <v>0.2024</v>
      </c>
      <c r="T113" s="24">
        <f t="shared" si="1160"/>
        <v>1084.354</v>
      </c>
      <c r="U113" s="27">
        <v>0.19800000000000001</v>
      </c>
      <c r="V113" s="24">
        <f t="shared" si="1161"/>
        <v>2717.748</v>
      </c>
      <c r="W113" s="38">
        <v>0.51600000000000001</v>
      </c>
      <c r="X113" s="24">
        <f t="shared" si="1162"/>
        <v>7082.616</v>
      </c>
      <c r="Y113" s="38">
        <v>0.4</v>
      </c>
      <c r="Z113" s="24">
        <f t="shared" si="1163"/>
        <v>5490.4000000000005</v>
      </c>
      <c r="AA113" s="146">
        <v>2.6199999999999999E-3</v>
      </c>
      <c r="AB113" s="18">
        <f t="shared" si="1164"/>
        <v>35.962119999999999</v>
      </c>
      <c r="AC113" s="39">
        <v>2.48E-3</v>
      </c>
      <c r="AD113" s="17">
        <f t="shared" si="1165"/>
        <v>34.040480000000002</v>
      </c>
      <c r="AE113" s="26">
        <f>IF(M113&gt;0,(AG113+AP113)/M113,0)</f>
        <v>2.6247358079557049E-3</v>
      </c>
      <c r="AF113" s="39">
        <v>2.9999999999999997E-4</v>
      </c>
      <c r="AG113" s="36">
        <f t="shared" si="1166"/>
        <v>4.1177999999999999</v>
      </c>
      <c r="AH113" s="27">
        <v>0.20910000000000001</v>
      </c>
      <c r="AI113" s="40">
        <f t="shared" si="1167"/>
        <v>29.906945700000005</v>
      </c>
      <c r="AJ113" s="27">
        <f t="shared" si="1168"/>
        <v>0.88029523544679267</v>
      </c>
      <c r="AK113" s="28">
        <f t="shared" si="682"/>
        <v>0.88689538031919368</v>
      </c>
      <c r="AL113" s="33">
        <v>157</v>
      </c>
      <c r="AM113" s="35">
        <v>8.8999999999999996E-2</v>
      </c>
      <c r="AN113" s="37">
        <v>0.22309999999999999</v>
      </c>
      <c r="AO113" s="132">
        <v>0.22070000000000001</v>
      </c>
      <c r="AP113" s="40">
        <f>AL113*(1-AM113)*AN113</f>
        <v>31.909323700000002</v>
      </c>
      <c r="AQ113" s="133">
        <f t="shared" si="1169"/>
        <v>31.566058900000005</v>
      </c>
      <c r="AR113" s="41">
        <v>1.58</v>
      </c>
      <c r="AS113" s="41"/>
      <c r="AT113" s="117">
        <f>AT112+AL113-AS113</f>
        <v>187.83999999999992</v>
      </c>
      <c r="AU113" s="101"/>
      <c r="AV113" s="42"/>
      <c r="AW113" s="43"/>
      <c r="AX113" s="44"/>
      <c r="AY113" s="44"/>
      <c r="AZ113" s="44"/>
      <c r="BA113" s="44"/>
    </row>
    <row r="114" spans="1:53" s="31" customFormat="1" ht="12.75" x14ac:dyDescent="0.2">
      <c r="A114" s="184"/>
      <c r="B114" s="32">
        <v>3</v>
      </c>
      <c r="C114" s="10" t="s">
        <v>50</v>
      </c>
      <c r="D114" s="42">
        <v>17968</v>
      </c>
      <c r="E114" s="42">
        <v>2</v>
      </c>
      <c r="F114" s="42">
        <v>21036</v>
      </c>
      <c r="G114" s="36">
        <v>1.7</v>
      </c>
      <c r="H114" s="36">
        <v>7.6</v>
      </c>
      <c r="I114" s="42">
        <v>19240</v>
      </c>
      <c r="J114" s="36">
        <v>5.8</v>
      </c>
      <c r="K114" s="42">
        <v>15897</v>
      </c>
      <c r="L114" s="38">
        <v>6.4000000000000001E-2</v>
      </c>
      <c r="M114" s="36">
        <f>ROUND(K114*(1-L114),0)</f>
        <v>14880</v>
      </c>
      <c r="N114" s="27">
        <v>0.60399999999999998</v>
      </c>
      <c r="O114" s="24">
        <f t="shared" si="1158"/>
        <v>8987.52</v>
      </c>
      <c r="P114" s="38">
        <v>0.32100000000000001</v>
      </c>
      <c r="Q114" s="24">
        <f t="shared" si="1159"/>
        <v>4776.4800000000005</v>
      </c>
      <c r="R114" s="38">
        <v>7.4999999999999997E-2</v>
      </c>
      <c r="S114" s="134">
        <v>0.21640000000000001</v>
      </c>
      <c r="T114" s="24">
        <f t="shared" si="1160"/>
        <v>1116</v>
      </c>
      <c r="U114" s="27">
        <v>0.20599999999999999</v>
      </c>
      <c r="V114" s="24">
        <f t="shared" si="1161"/>
        <v>3065.2799999999997</v>
      </c>
      <c r="W114" s="38">
        <v>0.52300000000000002</v>
      </c>
      <c r="X114" s="24">
        <f t="shared" si="1162"/>
        <v>7782.2400000000007</v>
      </c>
      <c r="Y114" s="38">
        <v>0.4</v>
      </c>
      <c r="Z114" s="24">
        <f t="shared" si="1163"/>
        <v>5952</v>
      </c>
      <c r="AA114" s="147">
        <v>2.6099999999999999E-3</v>
      </c>
      <c r="AB114" s="148">
        <f t="shared" si="1164"/>
        <v>38.836799999999997</v>
      </c>
      <c r="AC114" s="46">
        <v>2.5600000000000002E-3</v>
      </c>
      <c r="AD114" s="17">
        <f t="shared" si="1165"/>
        <v>38.092800000000004</v>
      </c>
      <c r="AE114" s="26">
        <f>IF(M114&gt;0,(AG114+AP114)/M114,0)</f>
        <v>2.6024943548387095E-3</v>
      </c>
      <c r="AF114" s="46">
        <v>3.4000000000000002E-4</v>
      </c>
      <c r="AG114" s="36">
        <f t="shared" si="1166"/>
        <v>5.0592000000000006</v>
      </c>
      <c r="AH114" s="27">
        <v>0.2087</v>
      </c>
      <c r="AI114" s="40">
        <f t="shared" si="1167"/>
        <v>32.214932000000005</v>
      </c>
      <c r="AJ114" s="27">
        <f t="shared" si="1168"/>
        <v>0.86860256887118448</v>
      </c>
      <c r="AK114" s="28">
        <f t="shared" si="682"/>
        <v>0.87071347555156264</v>
      </c>
      <c r="AL114" s="42">
        <v>170</v>
      </c>
      <c r="AM114" s="38">
        <v>9.1999999999999998E-2</v>
      </c>
      <c r="AN114" s="27">
        <v>0.21809999999999999</v>
      </c>
      <c r="AO114" s="134">
        <v>0.22320000000000001</v>
      </c>
      <c r="AP114" s="40">
        <f>AL114*(1-AM114)*AN114</f>
        <v>33.665916000000003</v>
      </c>
      <c r="AQ114" s="135">
        <f t="shared" si="1169"/>
        <v>34.453152000000003</v>
      </c>
      <c r="AR114" s="17">
        <v>1.55</v>
      </c>
      <c r="AS114" s="17"/>
      <c r="AT114" s="117">
        <f>AT113+AL114-AS114</f>
        <v>357.83999999999992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 t="shared" ref="D115" si="1170">SUM(D112:D114)</f>
        <v>26140</v>
      </c>
      <c r="E115" s="50"/>
      <c r="F115" s="50">
        <f t="shared" ref="F115" si="1171">SUM(F112:F114)</f>
        <v>28756</v>
      </c>
      <c r="G115" s="51"/>
      <c r="H115" s="51"/>
      <c r="I115" s="50">
        <f t="shared" ref="I115:K115" si="1172">SUM(I112:I114)</f>
        <v>29197</v>
      </c>
      <c r="J115" s="51"/>
      <c r="K115" s="50">
        <f t="shared" si="1172"/>
        <v>45556</v>
      </c>
      <c r="L115" s="20">
        <f t="shared" ref="L115" si="1173">IF(K115&gt;0,(K112*L112+K113*L113+K114*L114)/K115,0)</f>
        <v>6.5308653086311355E-2</v>
      </c>
      <c r="M115" s="51">
        <f t="shared" ref="M115" si="1174">M112+M113+M114</f>
        <v>42581</v>
      </c>
      <c r="N115" s="52">
        <f t="shared" ref="N115" si="1175">IF(M115&gt;0,O115/M115,0)</f>
        <v>0.68452180550010566</v>
      </c>
      <c r="O115" s="53">
        <f t="shared" ref="O115" si="1176">O112+O113+O114</f>
        <v>29147.623</v>
      </c>
      <c r="P115" s="20">
        <f t="shared" ref="P115" si="1177">IF(M115&gt;0,Q115/M115,0)</f>
        <v>0.23229663464925676</v>
      </c>
      <c r="Q115" s="53">
        <f t="shared" ref="Q115" si="1178">Q112+Q113+Q114</f>
        <v>9891.4230000000025</v>
      </c>
      <c r="R115" s="20">
        <f t="shared" ref="R115" si="1179">IF(M115&gt;0,T115/M115,0)</f>
        <v>8.3181559850637618E-2</v>
      </c>
      <c r="S115" s="136"/>
      <c r="T115" s="53">
        <f t="shared" ref="T115" si="1180">T112+T113+T114</f>
        <v>3541.9540000000002</v>
      </c>
      <c r="U115" s="20">
        <f t="shared" ref="U115" si="1181">IF(M115&gt;0,V115/M115,0)</f>
        <v>0.20276480120241422</v>
      </c>
      <c r="V115" s="53">
        <f t="shared" ref="V115" si="1182">V112+V113+V114</f>
        <v>8633.9279999999999</v>
      </c>
      <c r="W115" s="20">
        <f t="shared" ref="W115" si="1183">IF(M115&gt;0,X115/M115,0)</f>
        <v>0.51582057725276542</v>
      </c>
      <c r="X115" s="53">
        <f t="shared" ref="X115" si="1184">X112+X113+X114</f>
        <v>21964.156000000003</v>
      </c>
      <c r="Y115" s="20">
        <f t="shared" ref="Y115" si="1185">IF(M115&gt;0,Z115/M115,0)</f>
        <v>0.4</v>
      </c>
      <c r="Z115" s="53">
        <f t="shared" ref="Z115" si="1186">Z112+Z113+Z114</f>
        <v>17032.400000000001</v>
      </c>
      <c r="AA115" s="152">
        <f t="shared" ref="AA115" si="1187">IF(M115&gt;0,AB115/M115,0)</f>
        <v>2.6427613254738028E-3</v>
      </c>
      <c r="AB115" s="55">
        <f t="shared" ref="AB115" si="1188">SUM(AB112:AB114)</f>
        <v>112.53142</v>
      </c>
      <c r="AC115" s="54">
        <f t="shared" ref="AC115" si="1189">IF(M115&gt;0,AD115/M115,0)</f>
        <v>2.5309299922500646E-3</v>
      </c>
      <c r="AD115" s="55">
        <f t="shared" ref="AD115" si="1190">SUM(AD112:AD114)</f>
        <v>107.76953</v>
      </c>
      <c r="AE115" s="54">
        <f t="shared" ref="AE115" si="1191">IF(M115&gt;0,(AE112*M112+AE113*M113+AE114*M114)/M115,0)</f>
        <v>2.6602526878185106E-3</v>
      </c>
      <c r="AF115" s="54">
        <f t="shared" ref="AF115" si="1192">IF(K115&gt;0,(K112*AF112+K113*AF113+K114*AF114)/K115,0)</f>
        <v>3.0080604091667395E-4</v>
      </c>
      <c r="AG115" s="51">
        <f t="shared" ref="AG115" si="1193">SUM(AG112:AG114)</f>
        <v>12.810500000000001</v>
      </c>
      <c r="AH115" s="52">
        <f t="shared" ref="AH115" si="1194">IF(K115&gt;0,(K112*AH112+K113*AH113+K114*AH114)/K115,0)</f>
        <v>0.20948650452190712</v>
      </c>
      <c r="AI115" s="57">
        <f t="shared" ref="AI115" si="1195">SUM(AI112:AI114)</f>
        <v>95.117497700000001</v>
      </c>
      <c r="AJ115" s="52">
        <f t="shared" ref="AJ115" si="1196">IF(AND(AD115&gt;0),((AD112*AJ112+AD113*AJ113+AD114*AJ114)/AD115),0)</f>
        <v>0.88239659112651947</v>
      </c>
      <c r="AK115" s="56">
        <f t="shared" si="682"/>
        <v>0.88813321182095106</v>
      </c>
      <c r="AL115" s="50">
        <f t="shared" ref="AL115" si="1197">SUM(AL112:AL114)</f>
        <v>501</v>
      </c>
      <c r="AM115" s="20">
        <f t="shared" ref="AM115" si="1198">IF(AL115&gt;0,(AM112*AL112+AM113*AL113+AM114*AL114)/AL115,0)</f>
        <v>9.3838323353293424E-2</v>
      </c>
      <c r="AN115" s="52">
        <f>IF(K115&gt;0,(AN112*K112+AN113*K113+AN114*K114)/K115,0)</f>
        <v>0.22125658310650625</v>
      </c>
      <c r="AO115" s="136">
        <f>IF(L115&gt;0,(AO112*K112+AO113*K113+AO114*K114)/K115,0)</f>
        <v>0.22104630125559752</v>
      </c>
      <c r="AP115" s="57">
        <f t="shared" ref="AP115" si="1199">SUM(AP112:AP114)</f>
        <v>100.46571969999999</v>
      </c>
      <c r="AQ115" s="137">
        <f t="shared" ref="AQ115:AQ123" si="1200">SUM(AQ112:AQ114)</f>
        <v>100.3302709</v>
      </c>
      <c r="AR115" s="55"/>
      <c r="AS115" s="55">
        <f t="shared" ref="AS115" si="1201">SUM(AS112:AS114)</f>
        <v>992.36</v>
      </c>
      <c r="AT115" s="102"/>
      <c r="AU115" s="103">
        <f>AT114</f>
        <v>357.83999999999992</v>
      </c>
      <c r="AV115" s="50">
        <f t="shared" ref="AV115" si="1202">SUM(AV112:AV114)</f>
        <v>0</v>
      </c>
      <c r="AW115" s="58"/>
      <c r="AX115" s="57"/>
      <c r="AY115" s="57"/>
      <c r="AZ115" s="57"/>
      <c r="BA115" s="57"/>
    </row>
    <row r="116" spans="1:53" s="31" customFormat="1" ht="13.5" thickBot="1" x14ac:dyDescent="0.25">
      <c r="A116" s="184">
        <v>29</v>
      </c>
      <c r="B116" s="32">
        <v>1</v>
      </c>
      <c r="C116" s="10" t="s">
        <v>48</v>
      </c>
      <c r="D116" s="11">
        <v>7518</v>
      </c>
      <c r="E116" s="11">
        <v>0</v>
      </c>
      <c r="F116" s="11">
        <v>19173</v>
      </c>
      <c r="G116" s="12">
        <v>1.4</v>
      </c>
      <c r="H116" s="12">
        <v>6.9</v>
      </c>
      <c r="I116" s="11">
        <v>19046</v>
      </c>
      <c r="J116" s="12">
        <v>5.3</v>
      </c>
      <c r="K116" s="11">
        <v>16230</v>
      </c>
      <c r="L116" s="13">
        <v>0.06</v>
      </c>
      <c r="M116" s="23">
        <f>ROUND(K116*(1-L116),0)</f>
        <v>15256</v>
      </c>
      <c r="N116" s="14">
        <v>0.53</v>
      </c>
      <c r="O116" s="24">
        <f t="shared" ref="O116:O118" si="1203">M116*N116</f>
        <v>8085.68</v>
      </c>
      <c r="P116" s="13">
        <v>0.45</v>
      </c>
      <c r="Q116" s="24">
        <f t="shared" ref="Q116:Q118" si="1204">M116*P116</f>
        <v>6865.2</v>
      </c>
      <c r="R116" s="15">
        <v>0.02</v>
      </c>
      <c r="S116" s="143">
        <v>0.2369</v>
      </c>
      <c r="T116" s="24">
        <f t="shared" ref="T116:T118" si="1205">M116*R116</f>
        <v>305.12</v>
      </c>
      <c r="U116" s="25">
        <v>0.216</v>
      </c>
      <c r="V116" s="24">
        <f t="shared" ref="V116:V118" si="1206">M116*U116</f>
        <v>3295.2959999999998</v>
      </c>
      <c r="W116" s="15">
        <v>0.505</v>
      </c>
      <c r="X116" s="24">
        <f t="shared" ref="X116:X118" si="1207">M116*W116</f>
        <v>7704.28</v>
      </c>
      <c r="Y116" s="15">
        <v>0.4</v>
      </c>
      <c r="Z116" s="24">
        <f t="shared" ref="Z116:Z118" si="1208">Y116*M116</f>
        <v>6102.4000000000005</v>
      </c>
      <c r="AA116" s="145">
        <v>2.66E-3</v>
      </c>
      <c r="AB116" s="18">
        <f t="shared" ref="AB116" si="1209">M116*AA116</f>
        <v>40.580959999999997</v>
      </c>
      <c r="AC116" s="16">
        <v>2.5899999999999999E-3</v>
      </c>
      <c r="AD116" s="17">
        <f t="shared" ref="AD116:AD118" si="1210">M116*AC116</f>
        <v>39.513039999999997</v>
      </c>
      <c r="AE116" s="26">
        <f>IF(M116&gt;0,(AG116+AP116)/M116,0)</f>
        <v>2.725458835867855E-3</v>
      </c>
      <c r="AF116" s="16">
        <v>2.9E-4</v>
      </c>
      <c r="AG116" s="23">
        <f t="shared" ref="AG116:AG118" si="1211">AF116*M116</f>
        <v>4.4242400000000002</v>
      </c>
      <c r="AH116" s="114">
        <v>0.21540000000000001</v>
      </c>
      <c r="AI116" s="29">
        <f t="shared" ref="AI116:AI118" si="1212">AL116*(1-AM116)*AH116</f>
        <v>36.378475200000004</v>
      </c>
      <c r="AJ116" s="27">
        <f t="shared" ref="AJ116:AJ118" si="1213">IF(AND(AH116&gt;0,AF116&gt;0,AC116&gt;0),((AC116-AF116)*AH116)/((AH116-AF116)*AC116),0)</f>
        <v>0.88922808461649072</v>
      </c>
      <c r="AK116" s="59">
        <f t="shared" si="682"/>
        <v>0.89477537461861578</v>
      </c>
      <c r="AL116" s="11">
        <v>186</v>
      </c>
      <c r="AM116" s="13">
        <v>9.1999999999999998E-2</v>
      </c>
      <c r="AN116" s="14">
        <v>0.22</v>
      </c>
      <c r="AO116" s="130">
        <v>0.22389999999999999</v>
      </c>
      <c r="AP116" s="29">
        <f>AL116*(1-AM116)*AN116</f>
        <v>37.155360000000002</v>
      </c>
      <c r="AQ116" s="131">
        <f t="shared" ref="AQ116" si="1214">AL116*(1-AM116)*AO116</f>
        <v>37.814023200000001</v>
      </c>
      <c r="AR116" s="18">
        <v>1.65</v>
      </c>
      <c r="AS116" s="18">
        <v>453.82</v>
      </c>
      <c r="AT116" s="98">
        <f>AT114+AL116-AS116</f>
        <v>90.019999999999925</v>
      </c>
      <c r="AU116" s="116"/>
      <c r="AV116" s="11"/>
      <c r="AW116" s="30"/>
      <c r="AX116" s="19"/>
      <c r="AY116" s="19"/>
      <c r="AZ116" s="19"/>
      <c r="BA116" s="19"/>
    </row>
    <row r="117" spans="1:53" s="31" customFormat="1" ht="12.75" x14ac:dyDescent="0.2">
      <c r="A117" s="184"/>
      <c r="B117" s="32">
        <v>2</v>
      </c>
      <c r="C117" s="10" t="s">
        <v>49</v>
      </c>
      <c r="D117" s="33">
        <v>22000</v>
      </c>
      <c r="E117" s="33">
        <v>6</v>
      </c>
      <c r="F117" s="33">
        <v>18063</v>
      </c>
      <c r="G117" s="34">
        <v>0.8</v>
      </c>
      <c r="H117" s="34">
        <v>4.2</v>
      </c>
      <c r="I117" s="33">
        <v>17261</v>
      </c>
      <c r="J117" s="34">
        <v>4.7</v>
      </c>
      <c r="K117" s="33">
        <v>16121</v>
      </c>
      <c r="L117" s="35">
        <v>0.06</v>
      </c>
      <c r="M117" s="36">
        <f>ROUND(K117*(1-L117),0)</f>
        <v>15154</v>
      </c>
      <c r="N117" s="37">
        <v>0.68899999999999995</v>
      </c>
      <c r="O117" s="24">
        <f t="shared" si="1203"/>
        <v>10441.106</v>
      </c>
      <c r="P117" s="35">
        <v>0.221</v>
      </c>
      <c r="Q117" s="24">
        <f t="shared" si="1204"/>
        <v>3349.0340000000001</v>
      </c>
      <c r="R117" s="38">
        <v>0.09</v>
      </c>
      <c r="S117" s="134">
        <v>0.22189999999999999</v>
      </c>
      <c r="T117" s="24">
        <f t="shared" si="1205"/>
        <v>1363.86</v>
      </c>
      <c r="U117" s="27">
        <v>0.21</v>
      </c>
      <c r="V117" s="24">
        <f t="shared" si="1206"/>
        <v>3182.3399999999997</v>
      </c>
      <c r="W117" s="38">
        <v>0.51400000000000001</v>
      </c>
      <c r="X117" s="24">
        <f t="shared" si="1207"/>
        <v>7789.1559999999999</v>
      </c>
      <c r="Y117" s="38">
        <v>0.4</v>
      </c>
      <c r="Z117" s="24">
        <f t="shared" si="1208"/>
        <v>6061.6</v>
      </c>
      <c r="AA117" s="146">
        <v>2.5600000000000002E-3</v>
      </c>
      <c r="AB117" s="18">
        <f t="shared" si="1164"/>
        <v>38.794240000000002</v>
      </c>
      <c r="AC117" s="39">
        <v>2.47E-3</v>
      </c>
      <c r="AD117" s="17">
        <f t="shared" si="1210"/>
        <v>37.43038</v>
      </c>
      <c r="AE117" s="26">
        <f>IF(M117&gt;0,(AG117+AP117)/M117,0)</f>
        <v>2.739889243764023E-3</v>
      </c>
      <c r="AF117" s="39">
        <v>2.5999999999999998E-4</v>
      </c>
      <c r="AG117" s="36">
        <f t="shared" si="1211"/>
        <v>3.9400399999999998</v>
      </c>
      <c r="AH117" s="27">
        <v>0.21149999999999999</v>
      </c>
      <c r="AI117" s="40">
        <f t="shared" si="1212"/>
        <v>33.836615999999999</v>
      </c>
      <c r="AJ117" s="27">
        <f t="shared" si="1213"/>
        <v>0.89583810881113024</v>
      </c>
      <c r="AK117" s="28">
        <f t="shared" si="682"/>
        <v>0.90610858312525711</v>
      </c>
      <c r="AL117" s="33">
        <v>176</v>
      </c>
      <c r="AM117" s="35">
        <v>9.0999999999999998E-2</v>
      </c>
      <c r="AN117" s="37">
        <v>0.2349</v>
      </c>
      <c r="AO117" s="132">
        <v>0.2321</v>
      </c>
      <c r="AP117" s="40">
        <f>AL117*(1-AM117)*AN117</f>
        <v>37.580241600000001</v>
      </c>
      <c r="AQ117" s="133">
        <f t="shared" si="1169"/>
        <v>37.132286400000005</v>
      </c>
      <c r="AR117" s="41">
        <v>1.6</v>
      </c>
      <c r="AS117" s="41"/>
      <c r="AT117" s="117">
        <f>AT116+AL117-AS117</f>
        <v>266.01999999999992</v>
      </c>
      <c r="AU117" s="101"/>
      <c r="AV117" s="42"/>
      <c r="AW117" s="43"/>
      <c r="AX117" s="44"/>
      <c r="AY117" s="44"/>
      <c r="AZ117" s="44"/>
      <c r="BA117" s="44"/>
    </row>
    <row r="118" spans="1:53" s="31" customFormat="1" ht="12.75" x14ac:dyDescent="0.2">
      <c r="A118" s="184"/>
      <c r="B118" s="32">
        <v>3</v>
      </c>
      <c r="C118" s="10" t="s">
        <v>50</v>
      </c>
      <c r="D118" s="42">
        <v>22852</v>
      </c>
      <c r="E118" s="42">
        <v>2</v>
      </c>
      <c r="F118" s="42">
        <v>19273</v>
      </c>
      <c r="G118" s="36">
        <v>1.1000000000000001</v>
      </c>
      <c r="H118" s="36">
        <v>6.7</v>
      </c>
      <c r="I118" s="42">
        <v>18515</v>
      </c>
      <c r="J118" s="36">
        <v>3.6</v>
      </c>
      <c r="K118" s="42">
        <v>16140</v>
      </c>
      <c r="L118" s="38">
        <v>6.4000000000000001E-2</v>
      </c>
      <c r="M118" s="36">
        <f>ROUND(K118*(1-L118),0)</f>
        <v>15107</v>
      </c>
      <c r="N118" s="27">
        <v>0.754</v>
      </c>
      <c r="O118" s="24">
        <f t="shared" si="1203"/>
        <v>11390.678</v>
      </c>
      <c r="P118" s="38">
        <v>0.20699999999999999</v>
      </c>
      <c r="Q118" s="24">
        <f t="shared" si="1204"/>
        <v>3127.1489999999999</v>
      </c>
      <c r="R118" s="38">
        <v>3.9E-2</v>
      </c>
      <c r="S118" s="134">
        <v>0.2137</v>
      </c>
      <c r="T118" s="24">
        <f t="shared" si="1205"/>
        <v>589.173</v>
      </c>
      <c r="U118" s="27">
        <v>0.20799999999999999</v>
      </c>
      <c r="V118" s="24">
        <f t="shared" si="1206"/>
        <v>3142.2559999999999</v>
      </c>
      <c r="W118" s="38">
        <v>0.51600000000000001</v>
      </c>
      <c r="X118" s="24">
        <f t="shared" si="1207"/>
        <v>7795.2120000000004</v>
      </c>
      <c r="Y118" s="38">
        <v>0.4</v>
      </c>
      <c r="Z118" s="24">
        <f t="shared" si="1208"/>
        <v>6042.8</v>
      </c>
      <c r="AA118" s="147">
        <v>2.5100000000000001E-3</v>
      </c>
      <c r="AB118" s="148">
        <f t="shared" si="1164"/>
        <v>37.918570000000003</v>
      </c>
      <c r="AC118" s="46">
        <v>2.3999999999999998E-3</v>
      </c>
      <c r="AD118" s="17">
        <f t="shared" si="1210"/>
        <v>36.256799999999998</v>
      </c>
      <c r="AE118" s="26">
        <f>IF(M118&gt;0,(AG118+AP118)/M118,0)</f>
        <v>2.5298497385318067E-3</v>
      </c>
      <c r="AF118" s="46">
        <v>2.5999999999999998E-4</v>
      </c>
      <c r="AG118" s="36">
        <f t="shared" si="1211"/>
        <v>3.9278199999999996</v>
      </c>
      <c r="AH118" s="27">
        <v>0.21360000000000001</v>
      </c>
      <c r="AI118" s="40">
        <f t="shared" si="1212"/>
        <v>32.266416</v>
      </c>
      <c r="AJ118" s="27">
        <f t="shared" si="1213"/>
        <v>0.89275335145776691</v>
      </c>
      <c r="AK118" s="28">
        <f t="shared" si="682"/>
        <v>0.89825593710399443</v>
      </c>
      <c r="AL118" s="42">
        <v>166</v>
      </c>
      <c r="AM118" s="38">
        <v>0.09</v>
      </c>
      <c r="AN118" s="27">
        <v>0.22700000000000001</v>
      </c>
      <c r="AO118" s="134">
        <v>0.22</v>
      </c>
      <c r="AP118" s="40">
        <f>AL118*(1-AM118)*AN118</f>
        <v>34.290620000000004</v>
      </c>
      <c r="AQ118" s="135">
        <f t="shared" si="1169"/>
        <v>33.233200000000004</v>
      </c>
      <c r="AR118" s="17">
        <v>1.55</v>
      </c>
      <c r="AS118" s="17"/>
      <c r="AT118" s="117">
        <f>AT117+AL118-AS118</f>
        <v>432.01999999999992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 t="shared" ref="D119" si="1215">SUM(D116:D118)</f>
        <v>52370</v>
      </c>
      <c r="E119" s="50"/>
      <c r="F119" s="50">
        <f t="shared" ref="F119" si="1216">SUM(F116:F118)</f>
        <v>56509</v>
      </c>
      <c r="G119" s="51"/>
      <c r="H119" s="51"/>
      <c r="I119" s="50">
        <f t="shared" ref="I119:K119" si="1217">SUM(I116:I118)</f>
        <v>54822</v>
      </c>
      <c r="J119" s="51"/>
      <c r="K119" s="50">
        <f t="shared" si="1217"/>
        <v>48491</v>
      </c>
      <c r="L119" s="20">
        <f t="shared" ref="L119" si="1218">IF(K119&gt;0,(K116*L116+K117*L117+K118*L118)/K119,0)</f>
        <v>6.1331381081025343E-2</v>
      </c>
      <c r="M119" s="51">
        <f t="shared" ref="M119" si="1219">M116+M117+M118</f>
        <v>45517</v>
      </c>
      <c r="N119" s="52">
        <f t="shared" ref="N119" si="1220">IF(M119&gt;0,O119/M119,0)</f>
        <v>0.65728110376342908</v>
      </c>
      <c r="O119" s="53">
        <f t="shared" ref="O119" si="1221">O116+O117+O118</f>
        <v>29917.464</v>
      </c>
      <c r="P119" s="20">
        <f t="shared" ref="P119" si="1222">IF(M119&gt;0,Q119/M119,0)</f>
        <v>0.29310769602566072</v>
      </c>
      <c r="Q119" s="53">
        <f t="shared" ref="Q119" si="1223">Q116+Q117+Q118</f>
        <v>13341.383</v>
      </c>
      <c r="R119" s="20">
        <f t="shared" ref="R119" si="1224">IF(M119&gt;0,T119/M119,0)</f>
        <v>4.9611200210910214E-2</v>
      </c>
      <c r="S119" s="136"/>
      <c r="T119" s="53">
        <f t="shared" ref="T119" si="1225">T116+T117+T118</f>
        <v>2258.1530000000002</v>
      </c>
      <c r="U119" s="20">
        <f t="shared" ref="U119" si="1226">IF(M119&gt;0,V119/M119,0)</f>
        <v>0.21134723290199267</v>
      </c>
      <c r="V119" s="53">
        <f t="shared" ref="V119" si="1227">V116+V117+V118</f>
        <v>9619.8919999999998</v>
      </c>
      <c r="W119" s="20">
        <f t="shared" ref="W119" si="1228">IF(M119&gt;0,X119/M119,0)</f>
        <v>0.5116472526748248</v>
      </c>
      <c r="X119" s="53">
        <f t="shared" ref="X119" si="1229">X116+X117+X118</f>
        <v>23288.648000000001</v>
      </c>
      <c r="Y119" s="20">
        <f t="shared" ref="Y119" si="1230">IF(M119&gt;0,Z119/M119,0)</f>
        <v>0.39999999999999997</v>
      </c>
      <c r="Z119" s="53">
        <f t="shared" ref="Z119" si="1231">Z116+Z117+Z118</f>
        <v>18206.8</v>
      </c>
      <c r="AA119" s="152">
        <f t="shared" ref="AA119" si="1232">IF(M119&gt;0,AB119/M119,0)</f>
        <v>2.5769222488301077E-3</v>
      </c>
      <c r="AB119" s="55">
        <f t="shared" ref="AB119" si="1233">SUM(AB116:AB118)</f>
        <v>117.29377000000001</v>
      </c>
      <c r="AC119" s="54">
        <f t="shared" ref="AC119" si="1234">IF(M119&gt;0,AD119/M119,0)</f>
        <v>2.4869877188742669E-3</v>
      </c>
      <c r="AD119" s="55">
        <f t="shared" ref="AD119" si="1235">SUM(AD116:AD118)</f>
        <v>113.20022</v>
      </c>
      <c r="AE119" s="54">
        <f t="shared" ref="AE119" si="1236">IF(M119&gt;0,(AE116*M116+AE117*M117+AE118*M118)/M119,0)</f>
        <v>2.665340896807786E-3</v>
      </c>
      <c r="AF119" s="54">
        <f t="shared" ref="AF119" si="1237">IF(K119&gt;0,(K116*AF116+K117*AF117+K118*AF118)/K119,0)</f>
        <v>2.7004103854323479E-4</v>
      </c>
      <c r="AG119" s="51">
        <f t="shared" ref="AG119" si="1238">SUM(AG116:AG118)</f>
        <v>12.292100000000001</v>
      </c>
      <c r="AH119" s="52">
        <f t="shared" ref="AH119" si="1239">IF(K119&gt;0,(K116*AH116+K117*AH117+K118*AH118)/K119,0)</f>
        <v>0.21350431007815884</v>
      </c>
      <c r="AI119" s="57">
        <f t="shared" ref="AI119" si="1240">SUM(AI116:AI118)</f>
        <v>102.48150720000001</v>
      </c>
      <c r="AJ119" s="52">
        <f t="shared" ref="AJ119" si="1241">IF(AND(AD119&gt;0),((AD116*AJ116+AD117*AJ117+AD118*AJ118)/AD119),0)</f>
        <v>0.89254283623292152</v>
      </c>
      <c r="AK119" s="56">
        <f t="shared" si="682"/>
        <v>0.89975325882251034</v>
      </c>
      <c r="AL119" s="50">
        <f t="shared" ref="AL119" si="1242">SUM(AL116:AL118)</f>
        <v>528</v>
      </c>
      <c r="AM119" s="20">
        <f t="shared" ref="AM119" si="1243">IF(AL119&gt;0,(AM116*AL116+AM117*AL117+AM118*AL118)/AL119,0)</f>
        <v>9.1037878787878779E-2</v>
      </c>
      <c r="AN119" s="52">
        <f>IF(K119&gt;0,(AN116*K116+AN117*K117+AN118*K118)/K119,0)</f>
        <v>0.22728347322183498</v>
      </c>
      <c r="AO119" s="136">
        <f>IF(L119&gt;0,(AO116*K116+AO117*K117+AO118*K118)/K119,0)</f>
        <v>0.22532802169474744</v>
      </c>
      <c r="AP119" s="57">
        <f t="shared" ref="AP119" si="1244">SUM(AP116:AP118)</f>
        <v>109.0262216</v>
      </c>
      <c r="AQ119" s="137">
        <f t="shared" si="1200"/>
        <v>108.17950960000002</v>
      </c>
      <c r="AR119" s="55"/>
      <c r="AS119" s="55">
        <f t="shared" ref="AS119" si="1245">SUM(AS116:AS118)</f>
        <v>453.82</v>
      </c>
      <c r="AT119" s="102"/>
      <c r="AU119" s="103">
        <f>AT118</f>
        <v>432.01999999999992</v>
      </c>
      <c r="AV119" s="50">
        <f t="shared" ref="AV119" si="1246">SUM(AV116:AV118)</f>
        <v>0</v>
      </c>
      <c r="AW119" s="58"/>
      <c r="AX119" s="57"/>
      <c r="AY119" s="57"/>
      <c r="AZ119" s="57"/>
      <c r="BA119" s="57"/>
    </row>
    <row r="120" spans="1:53" s="31" customFormat="1" ht="13.5" thickBot="1" x14ac:dyDescent="0.25">
      <c r="A120" s="186">
        <v>30</v>
      </c>
      <c r="B120" s="22">
        <v>1</v>
      </c>
      <c r="C120" s="10" t="s">
        <v>48</v>
      </c>
      <c r="D120" s="11">
        <v>15830</v>
      </c>
      <c r="E120" s="11">
        <v>0</v>
      </c>
      <c r="F120" s="11">
        <v>18680</v>
      </c>
      <c r="G120" s="12">
        <v>1.2</v>
      </c>
      <c r="H120" s="12">
        <v>6.2</v>
      </c>
      <c r="I120" s="11">
        <v>19019</v>
      </c>
      <c r="J120" s="12">
        <v>3</v>
      </c>
      <c r="K120" s="11">
        <v>16135</v>
      </c>
      <c r="L120" s="13">
        <v>0.06</v>
      </c>
      <c r="M120" s="36">
        <f>ROUND(K120*(1-L120),0)</f>
        <v>15167</v>
      </c>
      <c r="N120" s="14">
        <v>0.64600000000000002</v>
      </c>
      <c r="O120" s="24">
        <f t="shared" ref="O120:O122" si="1247">M120*N120</f>
        <v>9797.8819999999996</v>
      </c>
      <c r="P120" s="13">
        <v>0.32300000000000001</v>
      </c>
      <c r="Q120" s="24">
        <f t="shared" ref="Q120:Q122" si="1248">M120*P120</f>
        <v>4898.9409999999998</v>
      </c>
      <c r="R120" s="15">
        <v>3.1E-2</v>
      </c>
      <c r="S120" s="143">
        <v>0.21920000000000001</v>
      </c>
      <c r="T120" s="24">
        <f t="shared" ref="T120:T122" si="1249">M120*R120</f>
        <v>470.17700000000002</v>
      </c>
      <c r="U120" s="25">
        <v>0.19500000000000001</v>
      </c>
      <c r="V120" s="24">
        <f t="shared" ref="V120:V122" si="1250">M120*U120</f>
        <v>2957.5650000000001</v>
      </c>
      <c r="W120" s="15">
        <v>0.55000000000000004</v>
      </c>
      <c r="X120" s="24">
        <f t="shared" ref="X120:X122" si="1251">M120*W120</f>
        <v>8341.85</v>
      </c>
      <c r="Y120" s="15">
        <v>0.4</v>
      </c>
      <c r="Z120" s="24">
        <f t="shared" ref="Z120:Z122" si="1252">Y120*M120</f>
        <v>6066.8</v>
      </c>
      <c r="AA120" s="145">
        <v>2.32E-3</v>
      </c>
      <c r="AB120" s="18">
        <f t="shared" ref="AB120" si="1253">M120*AA120</f>
        <v>35.187440000000002</v>
      </c>
      <c r="AC120" s="16">
        <v>2.2300000000000002E-3</v>
      </c>
      <c r="AD120" s="17">
        <f t="shared" ref="AD120:AD122" si="1254">M120*AC120</f>
        <v>33.822410000000005</v>
      </c>
      <c r="AE120" s="26">
        <f>IF(M120&gt;0,(AG120+AP120)/M120,0)</f>
        <v>2.4024226940067258E-3</v>
      </c>
      <c r="AF120" s="16">
        <v>2.5000000000000001E-4</v>
      </c>
      <c r="AG120" s="23">
        <f t="shared" ref="AG120:AG122" si="1255">AF120*M120</f>
        <v>3.79175</v>
      </c>
      <c r="AH120" s="114">
        <v>0.2132</v>
      </c>
      <c r="AI120" s="29">
        <f t="shared" ref="AI120:AI122" si="1256">AL120*(1-AM120)*AH120</f>
        <v>30.593773600000006</v>
      </c>
      <c r="AJ120" s="27">
        <f t="shared" ref="AJ120:AJ122" si="1257">IF(AND(AH120&gt;0,AF120&gt;0,AC120&gt;0),((AC120-AF120)*AH120)/((AH120-AF120)*AC120),0)</f>
        <v>0.88893474857252952</v>
      </c>
      <c r="AK120" s="59">
        <f t="shared" si="682"/>
        <v>0.89692400972394237</v>
      </c>
      <c r="AL120" s="11">
        <v>157</v>
      </c>
      <c r="AM120" s="13">
        <v>8.5999999999999993E-2</v>
      </c>
      <c r="AN120" s="14">
        <v>0.22750000000000001</v>
      </c>
      <c r="AO120" s="130">
        <v>0.22459999999999999</v>
      </c>
      <c r="AP120" s="29">
        <f>AL120*(1-AM120)*AN120</f>
        <v>32.645795000000007</v>
      </c>
      <c r="AQ120" s="131">
        <f t="shared" ref="AQ120" si="1258">AL120*(1-AM120)*AO120</f>
        <v>32.229650800000002</v>
      </c>
      <c r="AR120" s="18">
        <v>1.55</v>
      </c>
      <c r="AS120" s="18"/>
      <c r="AT120" s="98">
        <f>AT118+AL120-AS120</f>
        <v>589.02</v>
      </c>
      <c r="AU120" s="99"/>
      <c r="AV120" s="11"/>
      <c r="AW120" s="30"/>
      <c r="AX120" s="19"/>
      <c r="AY120" s="19"/>
      <c r="AZ120" s="19"/>
      <c r="BA120" s="19"/>
    </row>
    <row r="121" spans="1:53" s="31" customFormat="1" ht="12.75" x14ac:dyDescent="0.2">
      <c r="A121" s="184"/>
      <c r="B121" s="32">
        <v>2</v>
      </c>
      <c r="C121" s="10" t="s">
        <v>51</v>
      </c>
      <c r="D121" s="33">
        <v>22500</v>
      </c>
      <c r="E121" s="33">
        <v>2</v>
      </c>
      <c r="F121" s="33">
        <v>19147</v>
      </c>
      <c r="G121" s="34">
        <v>1</v>
      </c>
      <c r="H121" s="34">
        <v>5.3</v>
      </c>
      <c r="I121" s="33">
        <v>18171</v>
      </c>
      <c r="J121" s="34">
        <v>2.4</v>
      </c>
      <c r="K121" s="33">
        <v>16164</v>
      </c>
      <c r="L121" s="35">
        <v>6.6000000000000003E-2</v>
      </c>
      <c r="M121" s="36">
        <f>ROUND(K121*(1-L121),0)</f>
        <v>15097</v>
      </c>
      <c r="N121" s="37">
        <v>0.63</v>
      </c>
      <c r="O121" s="24">
        <f t="shared" si="1247"/>
        <v>9511.11</v>
      </c>
      <c r="P121" s="35">
        <v>0.35199999999999998</v>
      </c>
      <c r="Q121" s="24">
        <f t="shared" si="1248"/>
        <v>5314.1439999999993</v>
      </c>
      <c r="R121" s="38">
        <v>1.7999999999999999E-2</v>
      </c>
      <c r="S121" s="134">
        <v>0.2147</v>
      </c>
      <c r="T121" s="24">
        <f t="shared" si="1249"/>
        <v>271.74599999999998</v>
      </c>
      <c r="U121" s="27">
        <v>0.20300000000000001</v>
      </c>
      <c r="V121" s="24">
        <f t="shared" si="1250"/>
        <v>3064.6910000000003</v>
      </c>
      <c r="W121" s="38">
        <v>0.50900000000000001</v>
      </c>
      <c r="X121" s="24">
        <f t="shared" si="1251"/>
        <v>7684.3730000000005</v>
      </c>
      <c r="Y121" s="38">
        <v>0.4</v>
      </c>
      <c r="Z121" s="24">
        <f t="shared" si="1252"/>
        <v>6038.8</v>
      </c>
      <c r="AA121" s="146">
        <v>2.4299999999999999E-3</v>
      </c>
      <c r="AB121" s="18">
        <f t="shared" si="1164"/>
        <v>36.68571</v>
      </c>
      <c r="AC121" s="39">
        <v>2.3800000000000002E-3</v>
      </c>
      <c r="AD121" s="17">
        <f t="shared" si="1254"/>
        <v>35.930860000000003</v>
      </c>
      <c r="AE121" s="26">
        <f>IF(M121&gt;0,(AG121+AP121)/M121,0)</f>
        <v>2.5306194873153604E-3</v>
      </c>
      <c r="AF121" s="39">
        <v>2.5999999999999998E-4</v>
      </c>
      <c r="AG121" s="36">
        <f t="shared" si="1255"/>
        <v>3.9252199999999995</v>
      </c>
      <c r="AH121" s="27">
        <v>0.21260000000000001</v>
      </c>
      <c r="AI121" s="40">
        <f t="shared" si="1256"/>
        <v>31.658691200000003</v>
      </c>
      <c r="AJ121" s="27">
        <f t="shared" si="1257"/>
        <v>0.89184699027958181</v>
      </c>
      <c r="AK121" s="28">
        <f t="shared" si="682"/>
        <v>0.89827291527926478</v>
      </c>
      <c r="AL121" s="33">
        <v>164</v>
      </c>
      <c r="AM121" s="35">
        <v>9.1999999999999998E-2</v>
      </c>
      <c r="AN121" s="37">
        <v>0.23019999999999999</v>
      </c>
      <c r="AO121" s="132">
        <v>0.22</v>
      </c>
      <c r="AP121" s="40">
        <f>AL121*(1-AM121)*AN121</f>
        <v>34.279542399999997</v>
      </c>
      <c r="AQ121" s="133">
        <f t="shared" si="1169"/>
        <v>32.760640000000002</v>
      </c>
      <c r="AR121" s="41">
        <v>1.55</v>
      </c>
      <c r="AS121" s="41"/>
      <c r="AT121" s="117">
        <f>AT120+AL121-AS121</f>
        <v>753.02</v>
      </c>
      <c r="AU121" s="101"/>
      <c r="AV121" s="42"/>
      <c r="AW121" s="43"/>
      <c r="AX121" s="44"/>
      <c r="AY121" s="44"/>
      <c r="AZ121" s="44"/>
      <c r="BA121" s="44"/>
    </row>
    <row r="122" spans="1:53" s="31" customFormat="1" ht="12.75" x14ac:dyDescent="0.2">
      <c r="A122" s="184"/>
      <c r="B122" s="32">
        <v>3</v>
      </c>
      <c r="C122" s="10" t="s">
        <v>50</v>
      </c>
      <c r="D122" s="42">
        <v>17900</v>
      </c>
      <c r="E122" s="42">
        <v>2</v>
      </c>
      <c r="F122" s="42">
        <v>18157</v>
      </c>
      <c r="G122" s="36">
        <v>1.2</v>
      </c>
      <c r="H122" s="36">
        <v>5.3</v>
      </c>
      <c r="I122" s="42">
        <v>17308</v>
      </c>
      <c r="J122" s="36">
        <v>1.7</v>
      </c>
      <c r="K122" s="42">
        <v>16197</v>
      </c>
      <c r="L122" s="38">
        <v>6.4000000000000001E-2</v>
      </c>
      <c r="M122" s="36">
        <f>ROUND(K122*(1-L122),0)</f>
        <v>15160</v>
      </c>
      <c r="N122" s="27">
        <v>0.73599999999999999</v>
      </c>
      <c r="O122" s="24">
        <f t="shared" si="1247"/>
        <v>11157.76</v>
      </c>
      <c r="P122" s="38">
        <v>0.22500000000000001</v>
      </c>
      <c r="Q122" s="24">
        <f t="shared" si="1248"/>
        <v>3411</v>
      </c>
      <c r="R122" s="38">
        <v>3.9E-2</v>
      </c>
      <c r="S122" s="134">
        <v>0.21640000000000001</v>
      </c>
      <c r="T122" s="24">
        <f t="shared" si="1249"/>
        <v>591.24</v>
      </c>
      <c r="U122" s="27">
        <v>0.20300000000000001</v>
      </c>
      <c r="V122" s="24">
        <f t="shared" si="1250"/>
        <v>3077.48</v>
      </c>
      <c r="W122" s="38">
        <v>0.51100000000000001</v>
      </c>
      <c r="X122" s="24">
        <f t="shared" si="1251"/>
        <v>7746.76</v>
      </c>
      <c r="Y122" s="38">
        <v>0.41</v>
      </c>
      <c r="Z122" s="24">
        <f t="shared" si="1252"/>
        <v>6215.5999999999995</v>
      </c>
      <c r="AA122" s="147">
        <v>2.5200000000000001E-3</v>
      </c>
      <c r="AB122" s="148">
        <f t="shared" si="1164"/>
        <v>38.203200000000002</v>
      </c>
      <c r="AC122" s="46">
        <v>2.49E-3</v>
      </c>
      <c r="AD122" s="17">
        <f t="shared" si="1254"/>
        <v>37.748400000000004</v>
      </c>
      <c r="AE122" s="26">
        <f>IF(M122&gt;0,(AG122+AP122)/M122,0)</f>
        <v>2.5964525065963065E-3</v>
      </c>
      <c r="AF122" s="46">
        <v>2.7E-4</v>
      </c>
      <c r="AG122" s="36">
        <f t="shared" si="1255"/>
        <v>4.0932000000000004</v>
      </c>
      <c r="AH122" s="27">
        <v>0.2069</v>
      </c>
      <c r="AI122" s="40">
        <f t="shared" si="1256"/>
        <v>32.95917</v>
      </c>
      <c r="AJ122" s="27">
        <f t="shared" si="1257"/>
        <v>0.89273125993787872</v>
      </c>
      <c r="AK122" s="28">
        <f t="shared" si="682"/>
        <v>0.89710599444044381</v>
      </c>
      <c r="AL122" s="42">
        <v>177</v>
      </c>
      <c r="AM122" s="38">
        <v>0.1</v>
      </c>
      <c r="AN122" s="27">
        <v>0.22140000000000001</v>
      </c>
      <c r="AO122" s="134">
        <v>0.21340000000000001</v>
      </c>
      <c r="AP122" s="40">
        <f>AL122*(1-AM122)*AN122</f>
        <v>35.269020000000005</v>
      </c>
      <c r="AQ122" s="135">
        <f t="shared" si="1169"/>
        <v>33.994620000000005</v>
      </c>
      <c r="AR122" s="17">
        <v>1.55</v>
      </c>
      <c r="AS122" s="17"/>
      <c r="AT122" s="117">
        <f>AT121+AL122-AS122</f>
        <v>930.02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 t="shared" ref="D123" si="1259">SUM(D120:D122)</f>
        <v>56230</v>
      </c>
      <c r="E123" s="50"/>
      <c r="F123" s="50">
        <f t="shared" ref="F123" si="1260">SUM(F120:F122)</f>
        <v>55984</v>
      </c>
      <c r="G123" s="51"/>
      <c r="H123" s="51"/>
      <c r="I123" s="50">
        <f t="shared" ref="I123:K123" si="1261">SUM(I120:I122)</f>
        <v>54498</v>
      </c>
      <c r="J123" s="51"/>
      <c r="K123" s="50">
        <f t="shared" si="1261"/>
        <v>48496</v>
      </c>
      <c r="L123" s="20">
        <f t="shared" ref="L123" si="1262">IF(K123&gt;0,(K120*L120+K121*L121+K122*L122)/K123,0)</f>
        <v>6.3335780270537781E-2</v>
      </c>
      <c r="M123" s="51">
        <f t="shared" ref="M123" si="1263">M120+M121+M122</f>
        <v>45424</v>
      </c>
      <c r="N123" s="52">
        <f t="shared" ref="N123" si="1264">IF(M123&gt;0,O123/M123,0)</f>
        <v>0.67071926734765763</v>
      </c>
      <c r="O123" s="53">
        <f t="shared" ref="O123" si="1265">O120+O121+O122</f>
        <v>30466.752</v>
      </c>
      <c r="P123" s="20">
        <f t="shared" ref="P123" si="1266">IF(M123&gt;0,Q123/M123,0)</f>
        <v>0.29993142391687211</v>
      </c>
      <c r="Q123" s="53">
        <f t="shared" ref="Q123" si="1267">Q120+Q121+Q122</f>
        <v>13624.084999999999</v>
      </c>
      <c r="R123" s="20">
        <f t="shared" ref="R123" si="1268">IF(M123&gt;0,T123/M123,0)</f>
        <v>2.9349308735470238E-2</v>
      </c>
      <c r="S123" s="136"/>
      <c r="T123" s="53">
        <f t="shared" ref="T123" si="1269">T120+T121+T122</f>
        <v>1333.163</v>
      </c>
      <c r="U123" s="20">
        <f t="shared" ref="U123" si="1270">IF(M123&gt;0,V123/M123,0)</f>
        <v>0.2003288129623107</v>
      </c>
      <c r="V123" s="53">
        <f t="shared" ref="V123" si="1271">V120+V121+V122</f>
        <v>9099.7360000000008</v>
      </c>
      <c r="W123" s="20">
        <f t="shared" ref="W123" si="1272">IF(M123&gt;0,X123/M123,0)</f>
        <v>0.52335732212046493</v>
      </c>
      <c r="X123" s="53">
        <f t="shared" ref="X123" si="1273">X120+X121+X122</f>
        <v>23772.983</v>
      </c>
      <c r="Y123" s="20">
        <f t="shared" ref="Y123" si="1274">IF(M123&gt;0,Z123/M123,0)</f>
        <v>0.40333744276153577</v>
      </c>
      <c r="Z123" s="53">
        <f t="shared" ref="Z123" si="1275">Z120+Z121+Z122</f>
        <v>18321.2</v>
      </c>
      <c r="AA123" s="152">
        <f t="shared" ref="AA123" si="1276">IF(M123&gt;0,AB123/M123,0)</f>
        <v>2.423308163085594E-3</v>
      </c>
      <c r="AB123" s="55">
        <f t="shared" ref="AB123" si="1277">SUM(AB120:AB122)</f>
        <v>110.07635000000002</v>
      </c>
      <c r="AC123" s="54">
        <f t="shared" ref="AC123" si="1278">IF(M123&gt;0,AD123/M123,0)</f>
        <v>2.3666271134202186E-3</v>
      </c>
      <c r="AD123" s="55">
        <f t="shared" ref="AD123" si="1279">SUM(AD120:AD122)</f>
        <v>107.50167000000002</v>
      </c>
      <c r="AE123" s="54">
        <f t="shared" ref="AE123" si="1280">IF(M123&gt;0,(AE120*M120+AE121*M121+AE122*M122)/M123,0)</f>
        <v>2.5097861791123634E-3</v>
      </c>
      <c r="AF123" s="54">
        <f t="shared" ref="AF123" si="1281">IF(K123&gt;0,(K120*AF120+K121*AF121+K122*AF122)/K123,0)</f>
        <v>2.6001278455955134E-4</v>
      </c>
      <c r="AG123" s="51">
        <f t="shared" ref="AG123" si="1282">SUM(AG120:AG122)</f>
        <v>11.810169999999999</v>
      </c>
      <c r="AH123" s="52">
        <f t="shared" ref="AH123" si="1283">IF(K123&gt;0,(K120*AH120+K121*AH121+K122*AH122)/K123,0)</f>
        <v>0.21089590275486639</v>
      </c>
      <c r="AI123" s="57">
        <f t="shared" ref="AI123" si="1284">SUM(AI120:AI122)</f>
        <v>95.211634800000013</v>
      </c>
      <c r="AJ123" s="52">
        <f t="shared" ref="AJ123" si="1285">IF(AND(AD123&gt;0),((AD120*AJ120+AD121*AJ121+AD122*AJ122)/AD123),0)</f>
        <v>0.89124123905482622</v>
      </c>
      <c r="AK123" s="56">
        <f t="shared" si="682"/>
        <v>0.89743126364566073</v>
      </c>
      <c r="AL123" s="50">
        <f t="shared" ref="AL123" si="1286">SUM(AL120:AL122)</f>
        <v>498</v>
      </c>
      <c r="AM123" s="20">
        <f t="shared" ref="AM123" si="1287">IF(AL123&gt;0,(AM120*AL120+AM121*AL121+AM122*AL122)/AL123,0)</f>
        <v>9.2951807228915648E-2</v>
      </c>
      <c r="AN123" s="52">
        <f>IF(K123&gt;0,(AN120*K120+AN121*K121+AN122*K122)/K123,0)</f>
        <v>0.22636260928736393</v>
      </c>
      <c r="AO123" s="136">
        <f>IF(L123&gt;0,(AO120*K120+AO121*K121+AO122*K122)/K123,0)</f>
        <v>0.21932614648630816</v>
      </c>
      <c r="AP123" s="57">
        <f t="shared" ref="AP123" si="1288">SUM(AP120:AP122)</f>
        <v>102.1943574</v>
      </c>
      <c r="AQ123" s="137">
        <f t="shared" si="1200"/>
        <v>98.984910799999994</v>
      </c>
      <c r="AR123" s="55"/>
      <c r="AS123" s="55">
        <f t="shared" ref="AS123" si="1289">SUM(AS120:AS122)</f>
        <v>0</v>
      </c>
      <c r="AT123" s="102"/>
      <c r="AU123" s="103">
        <f>AT122</f>
        <v>930.02</v>
      </c>
      <c r="AV123" s="50">
        <f t="shared" ref="AV123" si="1290">SUM(AV120:AV122)</f>
        <v>0</v>
      </c>
      <c r="AW123" s="58"/>
      <c r="AX123" s="57"/>
      <c r="AY123" s="57"/>
      <c r="AZ123" s="57"/>
      <c r="BA123" s="57"/>
    </row>
    <row r="124" spans="1:53" s="31" customFormat="1" ht="13.5" thickBot="1" x14ac:dyDescent="0.25">
      <c r="A124" s="186">
        <v>31</v>
      </c>
      <c r="B124" s="22">
        <v>1</v>
      </c>
      <c r="C124" s="10" t="s">
        <v>48</v>
      </c>
      <c r="D124" s="11">
        <v>12700</v>
      </c>
      <c r="E124" s="11">
        <v>0</v>
      </c>
      <c r="F124" s="11">
        <v>17424</v>
      </c>
      <c r="G124" s="12">
        <v>0.3</v>
      </c>
      <c r="H124" s="12">
        <v>5.9</v>
      </c>
      <c r="I124" s="11">
        <v>16400</v>
      </c>
      <c r="J124" s="12">
        <v>1.5</v>
      </c>
      <c r="K124" s="11">
        <v>16143</v>
      </c>
      <c r="L124" s="13">
        <v>7.9000000000000001E-2</v>
      </c>
      <c r="M124" s="23">
        <f>ROUND(K124*(1-L124),0)</f>
        <v>14868</v>
      </c>
      <c r="N124" s="14">
        <v>0.77500000000000002</v>
      </c>
      <c r="O124" s="24">
        <f t="shared" ref="O124:O126" si="1291">M124*N124</f>
        <v>11522.7</v>
      </c>
      <c r="P124" s="13">
        <v>0.19700000000000001</v>
      </c>
      <c r="Q124" s="24">
        <f t="shared" ref="Q124:Q126" si="1292">M124*P124</f>
        <v>2928.9960000000001</v>
      </c>
      <c r="R124" s="15">
        <v>2.8000000000000001E-2</v>
      </c>
      <c r="S124" s="143">
        <v>0.21990000000000001</v>
      </c>
      <c r="T124" s="24">
        <f t="shared" ref="T124:T126" si="1293">M124*R124</f>
        <v>416.30400000000003</v>
      </c>
      <c r="U124" s="25">
        <v>0.19800000000000001</v>
      </c>
      <c r="V124" s="24">
        <f t="shared" ref="V124:V126" si="1294">M124*U124</f>
        <v>2943.864</v>
      </c>
      <c r="W124" s="15">
        <v>0.53500000000000003</v>
      </c>
      <c r="X124" s="24">
        <f t="shared" ref="X124:X126" si="1295">M124*W124</f>
        <v>7954.38</v>
      </c>
      <c r="Y124" s="15">
        <v>0.4</v>
      </c>
      <c r="Z124" s="24">
        <f t="shared" ref="Z124:Z126" si="1296">Y124*M124</f>
        <v>5947.2000000000007</v>
      </c>
      <c r="AA124" s="145">
        <v>2.5500000000000002E-3</v>
      </c>
      <c r="AB124" s="18">
        <f t="shared" ref="AB124" si="1297">M124*AA124</f>
        <v>37.913400000000003</v>
      </c>
      <c r="AC124" s="16">
        <v>2.6099999999999999E-3</v>
      </c>
      <c r="AD124" s="17">
        <f t="shared" ref="AD124:AD126" si="1298">M124*AC124</f>
        <v>38.805479999999996</v>
      </c>
      <c r="AE124" s="26">
        <f>IF(M124&gt;0,(AG124+AP124)/M124,0)</f>
        <v>2.641932627118644E-3</v>
      </c>
      <c r="AF124" s="16">
        <v>2.7E-4</v>
      </c>
      <c r="AG124" s="23">
        <f t="shared" ref="AG124:AG126" si="1299">AF124*M124</f>
        <v>4.0143599999999999</v>
      </c>
      <c r="AH124" s="114">
        <v>0.2114</v>
      </c>
      <c r="AI124" s="29">
        <f t="shared" ref="AI124:AI126" si="1300">AL124*(1-AM124)*AH124</f>
        <v>33.148999800000006</v>
      </c>
      <c r="AJ124" s="27">
        <f t="shared" ref="AJ124:AJ126" si="1301">IF(AND(AH124&gt;0,AF124&gt;0,AC124&gt;0),((AC124-AF124)*AH124)/((AH124-AF124)*AC124),0)</f>
        <v>0.89769826402102304</v>
      </c>
      <c r="AK124" s="59">
        <f t="shared" si="682"/>
        <v>0.89888122438027052</v>
      </c>
      <c r="AL124" s="11">
        <v>171</v>
      </c>
      <c r="AM124" s="13">
        <v>8.3000000000000004E-2</v>
      </c>
      <c r="AN124" s="14">
        <v>0.22489999999999999</v>
      </c>
      <c r="AO124" s="130">
        <v>0.2261</v>
      </c>
      <c r="AP124" s="29">
        <f>AL124*(1-AM124)*AN124</f>
        <v>35.265894299999999</v>
      </c>
      <c r="AQ124" s="131">
        <f t="shared" ref="AQ124" si="1302">AL124*(1-AM124)*AO124</f>
        <v>35.454062700000001</v>
      </c>
      <c r="AR124" s="18">
        <v>1.55</v>
      </c>
      <c r="AS124" s="18"/>
      <c r="AT124" s="98">
        <f>AT122+AL124-AS124+AU124</f>
        <v>1123.0999999999999</v>
      </c>
      <c r="AU124" s="99">
        <v>22.08</v>
      </c>
      <c r="AV124" s="11"/>
      <c r="AW124" s="30"/>
      <c r="AX124" s="19"/>
      <c r="AY124" s="19"/>
      <c r="AZ124" s="19"/>
      <c r="BA124" s="19"/>
    </row>
    <row r="125" spans="1:53" s="31" customFormat="1" ht="12.75" x14ac:dyDescent="0.2">
      <c r="A125" s="184"/>
      <c r="B125" s="32">
        <v>2</v>
      </c>
      <c r="C125" s="10" t="s">
        <v>51</v>
      </c>
      <c r="D125" s="33">
        <v>20576</v>
      </c>
      <c r="E125" s="33">
        <v>2</v>
      </c>
      <c r="F125" s="33">
        <v>16976</v>
      </c>
      <c r="G125" s="34">
        <v>0.6</v>
      </c>
      <c r="H125" s="34">
        <v>4.9000000000000004</v>
      </c>
      <c r="I125" s="33">
        <v>16920</v>
      </c>
      <c r="J125" s="34">
        <v>1</v>
      </c>
      <c r="K125" s="33">
        <v>16179</v>
      </c>
      <c r="L125" s="35">
        <v>6.8000000000000005E-2</v>
      </c>
      <c r="M125" s="36">
        <f>ROUND(K125*(1-L125),0)</f>
        <v>15079</v>
      </c>
      <c r="N125" s="37">
        <v>0.69599999999999995</v>
      </c>
      <c r="O125" s="24">
        <f t="shared" si="1291"/>
        <v>10494.983999999999</v>
      </c>
      <c r="P125" s="35">
        <v>0.25600000000000001</v>
      </c>
      <c r="Q125" s="24">
        <f t="shared" si="1292"/>
        <v>3860.2240000000002</v>
      </c>
      <c r="R125" s="38">
        <v>4.8000000000000001E-2</v>
      </c>
      <c r="S125" s="134">
        <v>0.21779999999999999</v>
      </c>
      <c r="T125" s="24">
        <f t="shared" si="1293"/>
        <v>723.79200000000003</v>
      </c>
      <c r="U125" s="27">
        <v>0.21</v>
      </c>
      <c r="V125" s="24">
        <f t="shared" si="1294"/>
        <v>3166.5899999999997</v>
      </c>
      <c r="W125" s="38">
        <v>0.51800000000000002</v>
      </c>
      <c r="X125" s="24">
        <f t="shared" si="1295"/>
        <v>7810.9220000000005</v>
      </c>
      <c r="Y125" s="38">
        <v>0.41</v>
      </c>
      <c r="Z125" s="24">
        <f t="shared" si="1296"/>
        <v>6182.3899999999994</v>
      </c>
      <c r="AA125" s="146">
        <v>2.5400000000000002E-3</v>
      </c>
      <c r="AB125" s="18">
        <f t="shared" si="1164"/>
        <v>38.300660000000001</v>
      </c>
      <c r="AC125" s="39">
        <v>2.5999999999999999E-3</v>
      </c>
      <c r="AD125" s="17">
        <f t="shared" si="1298"/>
        <v>39.205399999999997</v>
      </c>
      <c r="AE125" s="26">
        <f>IF(M125&gt;0,(AG125+AP125)/M125,0)</f>
        <v>2.7199354068572191E-3</v>
      </c>
      <c r="AF125" s="39">
        <v>2.7E-4</v>
      </c>
      <c r="AG125" s="36">
        <f t="shared" si="1299"/>
        <v>4.0713299999999997</v>
      </c>
      <c r="AH125" s="27">
        <v>0.2107</v>
      </c>
      <c r="AI125" s="40">
        <f t="shared" si="1300"/>
        <v>33.931128000000001</v>
      </c>
      <c r="AJ125" s="27">
        <f t="shared" si="1301"/>
        <v>0.89730368951487616</v>
      </c>
      <c r="AK125" s="28">
        <f t="shared" si="682"/>
        <v>0.90179433376781604</v>
      </c>
      <c r="AL125" s="33">
        <v>176</v>
      </c>
      <c r="AM125" s="35">
        <v>8.5000000000000006E-2</v>
      </c>
      <c r="AN125" s="37">
        <v>0.22939999999999999</v>
      </c>
      <c r="AO125" s="132">
        <v>0.2273</v>
      </c>
      <c r="AP125" s="40">
        <f>AL125*(1-AM125)*AN125</f>
        <v>36.942576000000003</v>
      </c>
      <c r="AQ125" s="133">
        <f t="shared" si="1169"/>
        <v>36.604392000000004</v>
      </c>
      <c r="AR125" s="41">
        <v>1.55</v>
      </c>
      <c r="AS125" s="41"/>
      <c r="AT125" s="117">
        <f>AT124+AL125-AS125</f>
        <v>1299.0999999999999</v>
      </c>
      <c r="AU125" s="101"/>
      <c r="AV125" s="42"/>
      <c r="AW125" s="43"/>
      <c r="AX125" s="44"/>
      <c r="AY125" s="44"/>
      <c r="AZ125" s="44"/>
      <c r="BA125" s="44"/>
    </row>
    <row r="126" spans="1:53" s="31" customFormat="1" ht="12.75" x14ac:dyDescent="0.2">
      <c r="A126" s="184"/>
      <c r="B126" s="32">
        <v>3</v>
      </c>
      <c r="C126" s="180" t="s">
        <v>63</v>
      </c>
      <c r="D126" s="42">
        <v>18000</v>
      </c>
      <c r="E126" s="42">
        <v>3</v>
      </c>
      <c r="F126" s="42">
        <v>19453</v>
      </c>
      <c r="G126" s="36">
        <v>0.4</v>
      </c>
      <c r="H126" s="36">
        <v>6.1</v>
      </c>
      <c r="I126" s="42">
        <v>18062</v>
      </c>
      <c r="J126" s="36">
        <v>1.7</v>
      </c>
      <c r="K126" s="42">
        <v>16029</v>
      </c>
      <c r="L126" s="38">
        <v>7.0999999999999994E-2</v>
      </c>
      <c r="M126" s="36">
        <f>ROUND(K126*(1-L126),0)</f>
        <v>14891</v>
      </c>
      <c r="N126" s="27">
        <v>0.624</v>
      </c>
      <c r="O126" s="24">
        <f t="shared" si="1291"/>
        <v>9291.9840000000004</v>
      </c>
      <c r="P126" s="38">
        <v>0.34200000000000003</v>
      </c>
      <c r="Q126" s="24">
        <f t="shared" si="1292"/>
        <v>5092.7220000000007</v>
      </c>
      <c r="R126" s="38">
        <v>3.4000000000000002E-2</v>
      </c>
      <c r="S126" s="134">
        <v>0.27010000000000001</v>
      </c>
      <c r="T126" s="24">
        <f t="shared" si="1293"/>
        <v>506.29400000000004</v>
      </c>
      <c r="U126" s="27">
        <v>0.21</v>
      </c>
      <c r="V126" s="24">
        <f t="shared" si="1294"/>
        <v>3127.1099999999997</v>
      </c>
      <c r="W126" s="38">
        <v>0.51400000000000001</v>
      </c>
      <c r="X126" s="24">
        <f t="shared" si="1295"/>
        <v>7653.9740000000002</v>
      </c>
      <c r="Y126" s="38">
        <v>0.41</v>
      </c>
      <c r="Z126" s="24">
        <f t="shared" si="1296"/>
        <v>6105.3099999999995</v>
      </c>
      <c r="AA126" s="147">
        <v>2.5500000000000002E-3</v>
      </c>
      <c r="AB126" s="148">
        <f t="shared" si="1164"/>
        <v>37.972050000000003</v>
      </c>
      <c r="AC126" s="46">
        <v>2.5699999999999998E-3</v>
      </c>
      <c r="AD126" s="17">
        <f t="shared" si="1298"/>
        <v>38.269869999999997</v>
      </c>
      <c r="AE126" s="26">
        <f>IF(M126&gt;0,(AG126+AP126)/M126,0)</f>
        <v>2.7785594251561341E-3</v>
      </c>
      <c r="AF126" s="46">
        <v>2.5000000000000001E-4</v>
      </c>
      <c r="AG126" s="36">
        <f t="shared" si="1299"/>
        <v>3.72275</v>
      </c>
      <c r="AH126" s="27">
        <v>0.21190000000000001</v>
      </c>
      <c r="AI126" s="40">
        <f t="shared" si="1300"/>
        <v>35.055464600000001</v>
      </c>
      <c r="AJ126" s="27">
        <f t="shared" si="1301"/>
        <v>0.90379002850495604</v>
      </c>
      <c r="AK126" s="28">
        <f t="shared" si="682"/>
        <v>0.91102600586696492</v>
      </c>
      <c r="AL126" s="42">
        <v>181</v>
      </c>
      <c r="AM126" s="38">
        <v>8.5999999999999993E-2</v>
      </c>
      <c r="AN126" s="27">
        <v>0.2276</v>
      </c>
      <c r="AO126" s="134">
        <v>0.2248</v>
      </c>
      <c r="AP126" s="40">
        <f>AL126*(1-AM126)*AN126</f>
        <v>37.652778399999995</v>
      </c>
      <c r="AQ126" s="135">
        <f t="shared" si="1169"/>
        <v>37.189563200000002</v>
      </c>
      <c r="AR126" s="17">
        <v>1.56</v>
      </c>
      <c r="AS126" s="17"/>
      <c r="AT126" s="117">
        <f>AT125+AL126-AS126</f>
        <v>1480.1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51276</v>
      </c>
      <c r="E127" s="60"/>
      <c r="F127" s="50">
        <f>SUM(F124:F126)</f>
        <v>53853</v>
      </c>
      <c r="G127" s="61"/>
      <c r="H127" s="61"/>
      <c r="I127" s="50">
        <f>SUM(I124:I126)</f>
        <v>51382</v>
      </c>
      <c r="J127" s="51"/>
      <c r="K127" s="50">
        <f>SUM(K124:K126)</f>
        <v>48351</v>
      </c>
      <c r="L127" s="20">
        <f>IF(K127&gt;0,(K124*L124+K125*L125+K126*L126)/K127,0)</f>
        <v>7.2667121672767884E-2</v>
      </c>
      <c r="M127" s="51">
        <f>M124+M125+M126</f>
        <v>44838</v>
      </c>
      <c r="N127" s="52">
        <f>IF(M127&gt;0,O127/M127,0)</f>
        <v>0.69828422320353278</v>
      </c>
      <c r="O127" s="53">
        <f t="shared" ref="O127" si="1303">O124+O125+O126</f>
        <v>31309.668000000001</v>
      </c>
      <c r="P127" s="20">
        <f>IF(M127&gt;0,Q127/M127,0)</f>
        <v>0.26499714527855839</v>
      </c>
      <c r="Q127" s="53">
        <f t="shared" ref="Q127" si="1304">Q124+Q125+Q126</f>
        <v>11881.942000000001</v>
      </c>
      <c r="R127" s="20">
        <f>IF(M127&gt;0,T127/M127,0)</f>
        <v>3.6718631517908919E-2</v>
      </c>
      <c r="S127" s="136"/>
      <c r="T127" s="53">
        <f t="shared" ref="T127" si="1305">T124+T125+T126</f>
        <v>1646.39</v>
      </c>
      <c r="U127" s="20">
        <f>IF(M127&gt;0,V127/M127,0)</f>
        <v>0.2060208751505419</v>
      </c>
      <c r="V127" s="53">
        <f t="shared" ref="V127" si="1306">V124+V125+V126</f>
        <v>9237.5639999999985</v>
      </c>
      <c r="W127" s="20">
        <f>IF(M127&gt;0,X127/M127,0)</f>
        <v>0.52230866675587662</v>
      </c>
      <c r="X127" s="53">
        <f t="shared" ref="X127" si="1307">X124+X125+X126</f>
        <v>23419.275999999998</v>
      </c>
      <c r="Y127" s="20">
        <f>IF(M127&gt;0,Z127/M127,0)</f>
        <v>0.40668406262545165</v>
      </c>
      <c r="Z127" s="53">
        <f t="shared" ref="Z127" si="1308">Z124+Z125+Z126</f>
        <v>18234.900000000001</v>
      </c>
      <c r="AA127" s="152">
        <f t="shared" ref="AA127" si="1309">IF(M127&gt;0,AB127/M127,0)</f>
        <v>2.5466370043266875E-3</v>
      </c>
      <c r="AB127" s="55">
        <f t="shared" ref="AB127" si="1310">SUM(AB124:AB126)</f>
        <v>114.18611000000001</v>
      </c>
      <c r="AC127" s="54">
        <f>IF(M127&gt;0,AD127/M127,0)</f>
        <v>2.5933527365181314E-3</v>
      </c>
      <c r="AD127" s="55">
        <f t="shared" ref="AD127" si="1311">SUM(AD124:AD126)</f>
        <v>116.28074999999998</v>
      </c>
      <c r="AE127" s="54">
        <f t="shared" ref="AE127" si="1312">IF(M127&gt;0,(AE124*M124+AE125*M125+AE126*M126)/M127,0)</f>
        <v>2.7135396025692493E-3</v>
      </c>
      <c r="AF127" s="54">
        <f>IF(K127&gt;0,(K124*AF124+K125*AF125+K126*AF126)/K127,0)</f>
        <v>2.6336973382143076E-4</v>
      </c>
      <c r="AG127" s="51">
        <f t="shared" ref="AG127" si="1313">SUM(AG124:AG126)</f>
        <v>11.808439999999999</v>
      </c>
      <c r="AH127" s="52">
        <f>IF(K127&gt;0,(K124*AH124+K125*AH125+K126*AH126)/K127,0)</f>
        <v>0.21133152571818575</v>
      </c>
      <c r="AI127" s="57">
        <f>SUM(AI124:AI126)</f>
        <v>102.13559240000001</v>
      </c>
      <c r="AJ127" s="52">
        <f>IF(AND(AD127&gt;0),((AD124*AJ124+AD125*AJ125+AD126*AJ126)/AD127),0)</f>
        <v>0.89957012659094493</v>
      </c>
      <c r="AK127" s="56">
        <f t="shared" si="682"/>
        <v>0.90398980391397954</v>
      </c>
      <c r="AL127" s="50">
        <f>SUM(AL124:AL126)</f>
        <v>528</v>
      </c>
      <c r="AM127" s="20">
        <f>IF(AL127&gt;0,(AM124*AL124+AM125*AL125+AM126*AL126)/AL127,0)</f>
        <v>8.4695075757575761E-2</v>
      </c>
      <c r="AN127" s="52">
        <f>IF(K127&gt;0,(AN124*K124+AN125*K125+AN126*K126)/K127,0)</f>
        <v>0.22730085623875412</v>
      </c>
      <c r="AO127" s="136">
        <f>IF(L127&gt;0,(AO124*K124+AO125*K125+AO126*K126)/K127,0)</f>
        <v>0.22607057144629894</v>
      </c>
      <c r="AP127" s="57">
        <f>SUM(AP124:AP126)</f>
        <v>109.8612487</v>
      </c>
      <c r="AQ127" s="137">
        <f t="shared" ref="AQ127" si="1314">SUM(AQ124:AQ126)</f>
        <v>109.24801790000001</v>
      </c>
      <c r="AR127" s="62"/>
      <c r="AS127" s="55">
        <f>SUM(AS124:AS126)</f>
        <v>0</v>
      </c>
      <c r="AT127" s="102"/>
      <c r="AU127" s="103">
        <f>AT126</f>
        <v>1480.1</v>
      </c>
      <c r="AV127" s="50">
        <f>SUM(AV124:AV126)</f>
        <v>0</v>
      </c>
      <c r="AW127" s="63"/>
      <c r="AX127" s="64"/>
      <c r="AY127" s="64"/>
      <c r="AZ127" s="64"/>
      <c r="BA127" s="64"/>
    </row>
  </sheetData>
  <protectedRanges>
    <protectedRange sqref="Q1:Q3 V1:V3 X1:X3 Z1:Z3 AP1:AQ15 O1:O3 T1:T3 AG1:AG3 AK1:AK15 AD1:AE3 M1:M15" name="Range1_1_1_1_1_1_1_1_1"/>
    <protectedRange sqref="AH3:AJ3 AH7:AJ7 AI1:AJ2 AH4:AI6 AH11:AJ11 AH15:AJ15 AH8:AI10 AH12:AI14" name="Range1_1_1_1_1_1_1"/>
    <protectedRange sqref="AJ4:AJ6 AJ8:AJ10 AJ12:AJ14" name="Range1_1_1_1"/>
    <protectedRange sqref="AD7:AE7 AD4:AD6 AD11:AE11 AD8:AD10 AD15:AE15 AD12:AD14" name="Range1_1_1_1_1_2_2_1"/>
    <protectedRange sqref="O4:O15" name="Range1_1_1_1_1_5_1_1"/>
    <protectedRange sqref="Q4:Q15" name="Range1_1_1_1_1_7_1_1"/>
    <protectedRange sqref="T4:T15" name="Range1_1_1_1_1_8_1_1"/>
    <protectedRange sqref="V4:V15" name="Range1_1_1_1_1_10_1_1"/>
    <protectedRange sqref="X4:X15" name="Range1_1_1_1_1_12_1_1"/>
    <protectedRange sqref="Z4:Z15" name="Range1_1_1_1_1_16_1_1"/>
    <protectedRange sqref="AG4:AG15" name="Range1_1_1_1_1_18_1_1"/>
    <protectedRange sqref="AE4:AE6" name="Range1_1_1_1_1_2_1_31_1_1"/>
    <protectedRange sqref="AE8:AE10" name="Range1_1_1_1_1_2_1_1_2_1_1"/>
    <protectedRange sqref="AE12:AE14" name="Range1_1_1_1_1_2_1_2_1_1_1"/>
    <protectedRange sqref="AA3:AB3" name="Range1_1_1_1_1_1_1_1_1_1_2"/>
    <protectedRange sqref="AB4:AB15" name="Range1_1_1_1_1_2_2_1_1_1"/>
    <protectedRange sqref="AB1" name="Range1_1_1_1_1_1_1_1_1_1_1_1"/>
    <protectedRange sqref="AP16:AQ27 AK16:AK27 M16:M27" name="Range1_1_1_1_1_1_1_1_1_1"/>
    <protectedRange sqref="AH19:AJ19 AH23:AJ23 AH27:AJ27 AH16:AI18 AH20:AI22 AH24:AI26" name="Range1_1_1_1_1_1_1_1"/>
    <protectedRange sqref="AJ16:AJ18 AJ20:AJ22 AJ24:AJ26" name="Range1_1_1_1_1"/>
    <protectedRange sqref="AD19:AE19 AD16:AD18 AD23:AE23 AD20:AD22 AD27:AE27 AD24:AD26" name="Range1_1_1_1_1_2_2_1_1"/>
    <protectedRange sqref="O16:O27" name="Range1_1_1_1_1_5_1_1_1"/>
    <protectedRange sqref="Q16:Q27" name="Range1_1_1_1_1_7_1_1_1"/>
    <protectedRange sqref="T16:T27" name="Range1_1_1_1_1_8_1_1_1"/>
    <protectedRange sqref="V16:V27" name="Range1_1_1_1_1_10_1_1_1"/>
    <protectedRange sqref="X16:X27" name="Range1_1_1_1_1_12_1_1_1"/>
    <protectedRange sqref="Z16:Z27" name="Range1_1_1_1_1_16_1_1_1"/>
    <protectedRange sqref="AG16:AG27" name="Range1_1_1_1_1_18_1_1_1"/>
    <protectedRange sqref="AE16:AE18" name="Range1_1_1_1_1_2_1_3_1_1_1"/>
    <protectedRange sqref="AE20:AE22" name="Range1_1_1_1_1_2_1_4_1_1_1"/>
    <protectedRange sqref="AE24:AE26" name="Range1_1_1_1_1_2_1_5_1_1_1"/>
    <protectedRange sqref="AB16:AB27" name="Range1_1_1_1_1_2_2_1_1_1_1"/>
    <protectedRange sqref="AP28:AQ43 AK28:AK43 M28:M43" name="Range1_1_1_1_1_1_1_1_1_2"/>
    <protectedRange sqref="AH31:AJ31 AH35:AJ35 AH39:AJ39 AH43:AJ43 AH28:AI30 AH32:AI34 AH36:AI38 AH40:AI42" name="Range1_1_1_1_1_1_1_2"/>
    <protectedRange sqref="AJ28:AJ30 AJ32:AJ34 AJ36:AJ38 AJ40:AJ42" name="Range1_1_1_1_2"/>
    <protectedRange sqref="AD31:AE31 AD28:AD30 AD35:AE35 AD32:AD34 AD39:AE39 AD36:AD38 AD43:AE43 AD40:AD42" name="Range1_1_1_1_1_2_2_1_2"/>
    <protectedRange sqref="O28:O43" name="Range1_1_1_1_1_5_1_1_2"/>
    <protectedRange sqref="Q28:Q43" name="Range1_1_1_1_1_7_1_1_2"/>
    <protectedRange sqref="T28:T43" name="Range1_1_1_1_1_8_1_1_2"/>
    <protectedRange sqref="V28:V43" name="Range1_1_1_1_1_10_1_1_2"/>
    <protectedRange sqref="X28:X43" name="Range1_1_1_1_1_12_1_1_2"/>
    <protectedRange sqref="Z28:Z43" name="Range1_1_1_1_1_16_1_1_2"/>
    <protectedRange sqref="AG28:AG43" name="Range1_1_1_1_1_18_1_1_2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B28:AB43" name="Range1_1_1_1_1_2_2_1_1_1_2"/>
    <protectedRange sqref="AP44:AQ47 AK44:AK47 M44:M47" name="Range1_1_1_1_1_1_1_1_1_3"/>
    <protectedRange sqref="AH47:AJ47 AH44:AI46" name="Range1_1_1_1_1_1_1_3"/>
    <protectedRange sqref="AJ44:AJ46" name="Range1_1_1_1_3"/>
    <protectedRange sqref="AD47:AE47 AD44:AD46" name="Range1_1_1_1_1_2_2_1_3"/>
    <protectedRange sqref="O44:O47" name="Range1_1_1_1_1_5_1_1_3"/>
    <protectedRange sqref="Q44:Q47" name="Range1_1_1_1_1_7_1_1_3"/>
    <protectedRange sqref="T44:T47" name="Range1_1_1_1_1_8_1_1_3"/>
    <protectedRange sqref="V44:V47" name="Range1_1_1_1_1_10_1_1_3"/>
    <protectedRange sqref="X44:X47" name="Range1_1_1_1_1_12_1_1_3"/>
    <protectedRange sqref="Z44:Z47" name="Range1_1_1_1_1_16_1_1_3"/>
    <protectedRange sqref="AG44:AG47" name="Range1_1_1_1_1_18_1_1_3"/>
    <protectedRange sqref="AE44:AE46" name="Range1_1_1_1_1_2_1_10_1_1_1"/>
    <protectedRange sqref="AB44:AB47" name="Range1_1_1_1_1_2_2_1_1_1_3"/>
    <protectedRange sqref="AP48:AQ71 AK48:AK71 M48:M71" name="Range1_1_1_1_1_1_1_1_1_4"/>
    <protectedRange sqref="AH51:AJ51 AH55:AJ55 AH59:AJ59 AH63:AJ63 AH67:AJ67 AH71:AJ71 AH48:AI50 AH52:AI54 AH56:AI58 AH60:AI62 AH64:AI66 AH68:AI70" name="Range1_1_1_1_1_1_1_4"/>
    <protectedRange sqref="AJ48:AJ50 AJ52:AJ54 AJ56:AJ58 AJ60:AJ62 AJ64:AJ66 AJ68:AJ70" name="Range1_1_1_1_4"/>
    <protectedRange sqref="AD51:AE51 AD48:AD50 AD55:AE55 AD52:AD54 AD59:AE59 AD56:AD58 AD63:AE63 AD60:AD62 AD67:AE67 AD64:AD66 AD71:AE71 AD68:AD70" name="Range1_1_1_1_1_2_2_1_4"/>
    <protectedRange sqref="O48:O71" name="Range1_1_1_1_1_5_1_1_4"/>
    <protectedRange sqref="Q48:Q71" name="Range1_1_1_1_1_7_1_1_4"/>
    <protectedRange sqref="T48:T71" name="Range1_1_1_1_1_8_1_1_4"/>
    <protectedRange sqref="V48:V71" name="Range1_1_1_1_1_10_1_1_4"/>
    <protectedRange sqref="X48:X71" name="Range1_1_1_1_1_12_1_1_4"/>
    <protectedRange sqref="Z48:Z71" name="Range1_1_1_1_1_16_1_1_4"/>
    <protectedRange sqref="AG48:AG71" name="Range1_1_1_1_1_18_1_1_4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B48:AB71" name="Range1_1_1_1_1_2_2_1_1_1_4"/>
    <protectedRange sqref="AP72:AQ75 AK72:AK75 M72:M75" name="Range1_1_1_1_1_1_1_1_1_5"/>
    <protectedRange sqref="AH75:AJ75 AH72:AI74" name="Range1_1_1_1_1_1_1_5"/>
    <protectedRange sqref="AJ72:AJ74" name="Range1_1_1_1_5"/>
    <protectedRange sqref="AD75:AE75 AD72:AD74" name="Range1_1_1_1_1_2_2_1_5"/>
    <protectedRange sqref="O72:O75" name="Range1_1_1_1_1_5_1_1_5"/>
    <protectedRange sqref="Q72:Q75" name="Range1_1_1_1_1_7_1_1_5"/>
    <protectedRange sqref="T72:T75" name="Range1_1_1_1_1_8_1_1_5"/>
    <protectedRange sqref="V72:V75" name="Range1_1_1_1_1_10_1_1_5"/>
    <protectedRange sqref="X72:X75" name="Range1_1_1_1_1_12_1_1_5"/>
    <protectedRange sqref="Z72:Z75" name="Range1_1_1_1_1_16_1_1_5"/>
    <protectedRange sqref="AG72:AG75" name="Range1_1_1_1_1_18_1_1_5"/>
    <protectedRange sqref="AE72:AE74" name="Range1_1_1_1_1_2_1_17_1_1_1_1"/>
    <protectedRange sqref="AB72:AB75" name="Range1_1_1_1_1_2_2_1_1_1_5"/>
    <protectedRange sqref="AP76:AQ99 AK76:AK99 M76:M99" name="Range1_1_1_1_1_1_1_1_1_6"/>
    <protectedRange sqref="AH79:AJ79 AH83:AJ83 AH87:AJ87 AH91:AJ91 AH95:AJ95 AH99:AJ99 AH76:AI78 AH80:AI82 AH84:AI86 AH88:AI90 AH92:AI94 AH96:AI98" name="Range1_1_1_1_1_1_1_6"/>
    <protectedRange sqref="AJ76:AJ78 AJ80:AJ82 AJ84:AJ86 AJ88:AJ90 AJ92:AJ94 AJ96:AJ98" name="Range1_1_1_1_6"/>
    <protectedRange sqref="AD79:AE79 AD76:AD78 AD83:AE83 AD80:AD82 AD87:AE87 AD84:AD86 AD91:AE91 AD88:AD90 AD95:AE95 AD92:AD94 AD99:AE99 AD96:AD98" name="Range1_1_1_1_1_2_2_1_6"/>
    <protectedRange sqref="O76:O99" name="Range1_1_1_1_1_5_1_1_6"/>
    <protectedRange sqref="Q76:Q99" name="Range1_1_1_1_1_7_1_1_6"/>
    <protectedRange sqref="T76:T99" name="Range1_1_1_1_1_8_1_1_6"/>
    <protectedRange sqref="V76:V99" name="Range1_1_1_1_1_10_1_1_6"/>
    <protectedRange sqref="X76:X99" name="Range1_1_1_1_1_12_1_1_6"/>
    <protectedRange sqref="Z76:Z99" name="Range1_1_1_1_1_16_1_1_6"/>
    <protectedRange sqref="AG76:AG99" name="Range1_1_1_1_1_18_1_1_6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B76:AB99" name="Range1_1_1_1_1_2_2_1_1_1_6"/>
    <protectedRange sqref="AP100:AQ111 AK100:AK111 M100:M111" name="Range1_1_1_1_1_1_1_1_1_7"/>
    <protectedRange sqref="AH103:AJ103 AH107:AJ107 AH111:AJ111 AH100:AI102 AH104:AI106 AH108:AI110" name="Range1_1_1_1_1_1_1_7"/>
    <protectedRange sqref="AJ100:AJ102 AJ104:AJ106 AJ108:AJ110" name="Range1_1_1_1_7"/>
    <protectedRange sqref="AD103:AE103 AD100:AD102 AD107:AE107 AD104:AD106 AD111:AE111 AD108:AD110" name="Range1_1_1_1_1_2_2_1_7"/>
    <protectedRange sqref="O100:O111" name="Range1_1_1_1_1_5_1_1_7"/>
    <protectedRange sqref="Q100:Q111" name="Range1_1_1_1_1_7_1_1_7"/>
    <protectedRange sqref="T100:T111" name="Range1_1_1_1_1_8_1_1_7"/>
    <protectedRange sqref="V100:V111" name="Range1_1_1_1_1_10_1_1_7"/>
    <protectedRange sqref="X100:X111" name="Range1_1_1_1_1_12_1_1_7"/>
    <protectedRange sqref="Z100:Z111" name="Range1_1_1_1_1_16_1_1_7"/>
    <protectedRange sqref="AG100:AG111" name="Range1_1_1_1_1_18_1_1_7"/>
    <protectedRange sqref="AE100:AE102" name="Range1_1_1_1_1_2_1_24_1_1_1"/>
    <protectedRange sqref="AE104:AE106" name="Range1_1_1_1_1_2_1_25_1_1_1"/>
    <protectedRange sqref="AE108:AE110" name="Range1_1_1_1_1_2_1_26_1_1_1"/>
    <protectedRange sqref="AB100:AB111" name="Range1_1_1_1_1_2_2_1_1_1_7"/>
    <protectedRange sqref="AP112:AQ127 AK112:AK127 M112:M127" name="Range1_1_1_1_1_1_1_1_1_8"/>
    <protectedRange sqref="AJ127 AH115:AJ115 AH119:AJ119 AH123:AJ123 AH112:AI114 AH116:AI118 AH120:AI122 AH124:AI127" name="Range1_1_1_1_1_1_1_8"/>
    <protectedRange sqref="AJ112:AJ114 AJ116:AJ118 AJ120:AJ122 AJ124:AJ126" name="Range1_1_1_1_8"/>
    <protectedRange sqref="AD115:AE115 AD112:AD114 AD119:AE119 AD116:AD118 AD123:AE123 AD120:AD122 AD127:AE127 AD124:AD126" name="Range1_1_1_1_1_2_2_1_8"/>
    <protectedRange sqref="O112:O127" name="Range1_1_1_1_1_5_1_1_8"/>
    <protectedRange sqref="Q112:Q127" name="Range1_1_1_1_1_7_1_1_8"/>
    <protectedRange sqref="T112:T127" name="Range1_1_1_1_1_8_1_1_8"/>
    <protectedRange sqref="V112:V127" name="Range1_1_1_1_1_10_1_1_8"/>
    <protectedRange sqref="X112:X127" name="Range1_1_1_1_1_12_1_1_8"/>
    <protectedRange sqref="Z112:Z127" name="Range1_1_1_1_1_16_1_1_8"/>
    <protectedRange sqref="AG112:AG127" name="Range1_1_1_1_1_18_1_1_8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B112:AB127" name="Range1_1_1_1_1_2_2_1_1_1_8"/>
  </protectedRanges>
  <mergeCells count="36">
    <mergeCell ref="A112:A115"/>
    <mergeCell ref="A116:A119"/>
    <mergeCell ref="A120:A123"/>
    <mergeCell ref="A124:A127"/>
    <mergeCell ref="A64:A67"/>
    <mergeCell ref="A96:A99"/>
    <mergeCell ref="A76:A79"/>
    <mergeCell ref="A80:A83"/>
    <mergeCell ref="A84:A87"/>
    <mergeCell ref="A88:A91"/>
    <mergeCell ref="A92:A95"/>
    <mergeCell ref="A100:A103"/>
    <mergeCell ref="A104:A107"/>
    <mergeCell ref="A108:A111"/>
    <mergeCell ref="A68:A71"/>
    <mergeCell ref="A72:A75"/>
    <mergeCell ref="AZ1:BA1"/>
    <mergeCell ref="A4:A7"/>
    <mergeCell ref="A16:A19"/>
    <mergeCell ref="A20:A23"/>
    <mergeCell ref="A8:A11"/>
    <mergeCell ref="A12:A15"/>
    <mergeCell ref="A1:A2"/>
    <mergeCell ref="B1:B2"/>
    <mergeCell ref="C1:C2"/>
    <mergeCell ref="AX1:AY1"/>
    <mergeCell ref="A28:A31"/>
    <mergeCell ref="A32:A35"/>
    <mergeCell ref="A36:A39"/>
    <mergeCell ref="A40:A43"/>
    <mergeCell ref="A24:A27"/>
    <mergeCell ref="A48:A51"/>
    <mergeCell ref="A52:A55"/>
    <mergeCell ref="A56:A59"/>
    <mergeCell ref="A60:A63"/>
    <mergeCell ref="A44:A4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7E97-6B76-4101-BBAA-D4BA163C56BC}">
  <dimension ref="A1:BA123"/>
  <sheetViews>
    <sheetView topLeftCell="A98" workbookViewId="0">
      <selection activeCell="A116" sqref="A116:XFD123"/>
    </sheetView>
  </sheetViews>
  <sheetFormatPr defaultRowHeight="15" x14ac:dyDescent="0.25"/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61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20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[1]Август!AU127</f>
        <v>1480.74</v>
      </c>
      <c r="AU3" s="97"/>
      <c r="AV3" s="88"/>
      <c r="AW3" s="85"/>
      <c r="AX3" s="85"/>
      <c r="AY3" s="85"/>
      <c r="AZ3" s="85"/>
      <c r="BA3" s="85"/>
    </row>
    <row r="4" spans="1:53" s="31" customFormat="1" ht="13.5" thickBot="1" x14ac:dyDescent="0.25">
      <c r="A4" s="186">
        <v>1</v>
      </c>
      <c r="B4" s="22">
        <v>1</v>
      </c>
      <c r="C4" s="10" t="s">
        <v>53</v>
      </c>
      <c r="D4" s="11">
        <v>6510</v>
      </c>
      <c r="E4" s="11">
        <v>0</v>
      </c>
      <c r="F4" s="11">
        <v>9371</v>
      </c>
      <c r="G4" s="12">
        <v>0.6</v>
      </c>
      <c r="H4" s="12">
        <v>5.6</v>
      </c>
      <c r="I4" s="11">
        <v>9595</v>
      </c>
      <c r="J4" s="12">
        <v>3.8</v>
      </c>
      <c r="K4" s="11">
        <v>16032</v>
      </c>
      <c r="L4" s="13">
        <v>6.2E-2</v>
      </c>
      <c r="M4" s="23">
        <f>ROUND(K4*(1-L4),0)</f>
        <v>15038</v>
      </c>
      <c r="N4" s="14">
        <v>0.66800000000000004</v>
      </c>
      <c r="O4" s="24">
        <f t="shared" ref="O4:O6" si="0">M4*N4</f>
        <v>10045.384</v>
      </c>
      <c r="P4" s="13">
        <v>0.27300000000000002</v>
      </c>
      <c r="Q4" s="24">
        <f t="shared" ref="Q4:Q6" si="1">M4*P4</f>
        <v>4105.3740000000007</v>
      </c>
      <c r="R4" s="15">
        <v>5.8999999999999997E-2</v>
      </c>
      <c r="S4" s="142">
        <v>0.2107</v>
      </c>
      <c r="T4" s="24">
        <f t="shared" ref="T4:T6" si="2">M4*R4</f>
        <v>887.24199999999996</v>
      </c>
      <c r="U4" s="25">
        <v>0.215</v>
      </c>
      <c r="V4" s="24">
        <f t="shared" ref="V4:V6" si="3">M4*U4</f>
        <v>3233.17</v>
      </c>
      <c r="W4" s="15">
        <v>0.51100000000000001</v>
      </c>
      <c r="X4" s="24">
        <f>M4*W4</f>
        <v>7684.4180000000006</v>
      </c>
      <c r="Y4" s="15">
        <v>0.43</v>
      </c>
      <c r="Z4" s="124">
        <f t="shared" ref="Z4:Z6" si="4">Y4*M4</f>
        <v>6466.34</v>
      </c>
      <c r="AA4" s="145">
        <v>2.31E-3</v>
      </c>
      <c r="AB4" s="18">
        <f>M4*AA4</f>
        <v>34.737780000000001</v>
      </c>
      <c r="AC4" s="16">
        <v>2.4399999999999999E-3</v>
      </c>
      <c r="AD4" s="18">
        <f>M4*AC4</f>
        <v>36.692720000000001</v>
      </c>
      <c r="AE4" s="26">
        <f>IF(M4&gt;0,(AG4+AP4)/M4,0)</f>
        <v>2.4071483441947066E-3</v>
      </c>
      <c r="AF4" s="16">
        <v>2.5999999999999998E-4</v>
      </c>
      <c r="AG4" s="23">
        <f t="shared" ref="AG4:AG6" si="5">AF4*M4</f>
        <v>3.9098799999999998</v>
      </c>
      <c r="AH4" s="114">
        <v>0.21490000000000001</v>
      </c>
      <c r="AI4" s="29">
        <f>AL4*(1-AM4)*AH4</f>
        <v>31.102047200000001</v>
      </c>
      <c r="AJ4" s="27">
        <f>IF(AND(AH4&gt;0,AF4&gt;0,AC4&gt;0),((AC4-AF4)*AH4)/((AH4-AF4)*AC4),0)</f>
        <v>0.894524877339411</v>
      </c>
      <c r="AK4" s="59">
        <f t="shared" ref="AK4:AK67" si="6">IF(AND(AE4&gt;0,AN4&gt;0,AF4&gt;0),((AN4*(AE4-AF4))/(AE4*(AN4-AF4))),0)</f>
        <v>0.89302910993756868</v>
      </c>
      <c r="AL4" s="11">
        <v>158</v>
      </c>
      <c r="AM4" s="13">
        <v>8.4000000000000005E-2</v>
      </c>
      <c r="AN4" s="14">
        <v>0.22309999999999999</v>
      </c>
      <c r="AO4" s="130">
        <v>0.21929999999999999</v>
      </c>
      <c r="AP4" s="29">
        <f>AL4*(1-AM4)*AN4</f>
        <v>32.288816799999999</v>
      </c>
      <c r="AQ4" s="131">
        <f>AL4*(1-AM4)*AO4</f>
        <v>31.7388504</v>
      </c>
      <c r="AR4" s="18">
        <v>1.55</v>
      </c>
      <c r="AS4" s="18">
        <v>552.20000000000005</v>
      </c>
      <c r="AT4" s="110">
        <f>AT3+AL4-AS4</f>
        <v>1086.54</v>
      </c>
      <c r="AU4" s="99"/>
      <c r="AV4" s="11"/>
      <c r="AW4" s="30"/>
      <c r="AX4" s="19"/>
      <c r="AY4" s="19"/>
      <c r="AZ4" s="19"/>
      <c r="BA4" s="19"/>
    </row>
    <row r="5" spans="1:53" s="31" customFormat="1" ht="12.75" x14ac:dyDescent="0.2">
      <c r="A5" s="184"/>
      <c r="B5" s="32">
        <v>2</v>
      </c>
      <c r="C5" s="10" t="s">
        <v>51</v>
      </c>
      <c r="D5" s="33">
        <v>20564</v>
      </c>
      <c r="E5" s="33">
        <v>2</v>
      </c>
      <c r="F5" s="33">
        <v>17075</v>
      </c>
      <c r="G5" s="34">
        <v>0.9</v>
      </c>
      <c r="H5" s="34">
        <v>6.1</v>
      </c>
      <c r="I5" s="33">
        <v>17025</v>
      </c>
      <c r="J5" s="34">
        <v>3.1</v>
      </c>
      <c r="K5" s="33">
        <v>16268</v>
      </c>
      <c r="L5" s="35">
        <v>6.4000000000000001E-2</v>
      </c>
      <c r="M5" s="36">
        <f>ROUND(K5*(1-L5),0)</f>
        <v>15227</v>
      </c>
      <c r="N5" s="37">
        <v>0.65100000000000002</v>
      </c>
      <c r="O5" s="24">
        <f t="shared" si="0"/>
        <v>9912.777</v>
      </c>
      <c r="P5" s="35">
        <v>0.30399999999999999</v>
      </c>
      <c r="Q5" s="24">
        <f t="shared" si="1"/>
        <v>4629.0079999999998</v>
      </c>
      <c r="R5" s="38">
        <v>4.4999999999999998E-2</v>
      </c>
      <c r="S5" s="134">
        <v>0.21640000000000001</v>
      </c>
      <c r="T5" s="24">
        <f t="shared" si="2"/>
        <v>685.21499999999992</v>
      </c>
      <c r="U5" s="27">
        <v>0.22</v>
      </c>
      <c r="V5" s="24">
        <f t="shared" si="3"/>
        <v>3349.94</v>
      </c>
      <c r="W5" s="38">
        <v>0.502</v>
      </c>
      <c r="X5" s="24">
        <f>M5*W5</f>
        <v>7643.9539999999997</v>
      </c>
      <c r="Y5" s="38">
        <v>0.41</v>
      </c>
      <c r="Z5" s="24">
        <f t="shared" si="4"/>
        <v>6243.07</v>
      </c>
      <c r="AA5" s="146">
        <v>2.5400000000000002E-3</v>
      </c>
      <c r="AB5" s="18">
        <f t="shared" ref="AB5:AB6" si="7">M5*AA5</f>
        <v>38.676580000000001</v>
      </c>
      <c r="AC5" s="39">
        <v>2.4599999999999999E-3</v>
      </c>
      <c r="AD5" s="17">
        <f>M5*AC5</f>
        <v>37.458419999999997</v>
      </c>
      <c r="AE5" s="26">
        <f>IF(M5&gt;0,(AG5+AP5)/M5,0)</f>
        <v>2.5237953372299203E-3</v>
      </c>
      <c r="AF5" s="39">
        <v>2.7E-4</v>
      </c>
      <c r="AG5" s="36">
        <f t="shared" si="5"/>
        <v>4.1112900000000003</v>
      </c>
      <c r="AH5" s="27">
        <v>0.2162</v>
      </c>
      <c r="AI5" s="40">
        <f>AL5*(1-AM5)*AH5</f>
        <v>32.513885600000002</v>
      </c>
      <c r="AJ5" s="27">
        <f>IF(AND(AH5&gt;0,AF5&gt;0,AC5&gt;0),((AC5-AF5)*AH5)/((AH5-AF5)*AC5),0)</f>
        <v>0.89135706806519288</v>
      </c>
      <c r="AK5" s="28">
        <f t="shared" si="6"/>
        <v>0.8940761129786361</v>
      </c>
      <c r="AL5" s="33">
        <v>164</v>
      </c>
      <c r="AM5" s="35">
        <v>8.3000000000000004E-2</v>
      </c>
      <c r="AN5" s="37">
        <v>0.22819999999999999</v>
      </c>
      <c r="AO5" s="132">
        <v>0.22459999999999999</v>
      </c>
      <c r="AP5" s="40">
        <f>AL5*(1-AM5)*AN5</f>
        <v>34.318541599999996</v>
      </c>
      <c r="AQ5" s="133">
        <f t="shared" ref="AQ5:AQ6" si="8">AL5*(1-AM5)*AO5</f>
        <v>33.777144800000002</v>
      </c>
      <c r="AR5" s="41">
        <v>1.6</v>
      </c>
      <c r="AS5" s="41"/>
      <c r="AT5" s="110">
        <f>AT4+AL5-AS5</f>
        <v>1250.54</v>
      </c>
      <c r="AU5" s="100"/>
      <c r="AV5" s="42"/>
      <c r="AW5" s="43"/>
      <c r="AX5" s="44"/>
      <c r="AY5" s="44"/>
      <c r="AZ5" s="44"/>
      <c r="BA5" s="44"/>
    </row>
    <row r="6" spans="1:53" s="31" customFormat="1" ht="12.75" x14ac:dyDescent="0.2">
      <c r="A6" s="184"/>
      <c r="B6" s="32">
        <v>3</v>
      </c>
      <c r="C6" s="10" t="s">
        <v>52</v>
      </c>
      <c r="D6" s="42">
        <v>16800</v>
      </c>
      <c r="E6" s="42">
        <v>0</v>
      </c>
      <c r="F6" s="42">
        <v>17586</v>
      </c>
      <c r="G6" s="36">
        <v>0.7</v>
      </c>
      <c r="H6" s="36">
        <v>4.9000000000000004</v>
      </c>
      <c r="I6" s="42">
        <v>17246</v>
      </c>
      <c r="J6" s="36">
        <v>2.4</v>
      </c>
      <c r="K6" s="42">
        <v>16057</v>
      </c>
      <c r="L6" s="38">
        <v>6.0999999999999999E-2</v>
      </c>
      <c r="M6" s="36">
        <f>ROUND(K6*(1-L6),0)</f>
        <v>15078</v>
      </c>
      <c r="N6" s="27">
        <v>0.69699999999999995</v>
      </c>
      <c r="O6" s="24">
        <f t="shared" si="0"/>
        <v>10509.366</v>
      </c>
      <c r="P6" s="38">
        <v>0.21</v>
      </c>
      <c r="Q6" s="24">
        <f t="shared" si="1"/>
        <v>3166.38</v>
      </c>
      <c r="R6" s="38">
        <v>9.2999999999999999E-2</v>
      </c>
      <c r="S6" s="134">
        <v>0.2117</v>
      </c>
      <c r="T6" s="24">
        <f t="shared" si="2"/>
        <v>1402.2539999999999</v>
      </c>
      <c r="U6" s="27">
        <v>0.217</v>
      </c>
      <c r="V6" s="24">
        <f t="shared" si="3"/>
        <v>3271.9259999999999</v>
      </c>
      <c r="W6" s="38">
        <v>0.504</v>
      </c>
      <c r="X6" s="24">
        <f>M6*W6</f>
        <v>7599.3119999999999</v>
      </c>
      <c r="Y6" s="38">
        <v>0.41</v>
      </c>
      <c r="Z6" s="24">
        <f t="shared" si="4"/>
        <v>6181.98</v>
      </c>
      <c r="AA6" s="147">
        <v>2.5600000000000002E-3</v>
      </c>
      <c r="AB6" s="148">
        <f t="shared" si="7"/>
        <v>38.599680000000006</v>
      </c>
      <c r="AC6" s="46">
        <v>2.5100000000000001E-3</v>
      </c>
      <c r="AD6" s="17">
        <f>M6*AC6</f>
        <v>37.845779999999998</v>
      </c>
      <c r="AE6" s="26">
        <f>IF(M6&gt;0,(AG6+AP6)/M6,0)</f>
        <v>2.9717894150417833E-3</v>
      </c>
      <c r="AF6" s="46">
        <v>2.7E-4</v>
      </c>
      <c r="AG6" s="36">
        <f t="shared" si="5"/>
        <v>4.0710600000000001</v>
      </c>
      <c r="AH6" s="27">
        <v>0.2044</v>
      </c>
      <c r="AI6" s="40">
        <f>AL6*(1-AM6)*AH6</f>
        <v>36.536908799999999</v>
      </c>
      <c r="AJ6" s="27">
        <f>IF(AND(AH6&gt;0,AF6&gt;0,AC6&gt;0),((AC6-AF6)*AH6)/((AH6-AF6)*AC6),0)</f>
        <v>0.89361068438732216</v>
      </c>
      <c r="AK6" s="28">
        <f t="shared" si="6"/>
        <v>0.91022401836611888</v>
      </c>
      <c r="AL6" s="42">
        <v>196</v>
      </c>
      <c r="AM6" s="38">
        <v>8.7999999999999995E-2</v>
      </c>
      <c r="AN6" s="27">
        <v>0.22789999999999999</v>
      </c>
      <c r="AO6" s="134">
        <v>0.22439999999999999</v>
      </c>
      <c r="AP6" s="40">
        <f>AL6*(1-AM6)*AN6</f>
        <v>40.737580800000003</v>
      </c>
      <c r="AQ6" s="135">
        <f t="shared" si="8"/>
        <v>40.1119488</v>
      </c>
      <c r="AR6" s="17">
        <v>1.6</v>
      </c>
      <c r="AS6" s="17"/>
      <c r="AT6" s="110">
        <f>AT5+AL6-AS6</f>
        <v>1446.54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43874</v>
      </c>
      <c r="E7" s="50"/>
      <c r="F7" s="50">
        <f>SUM(F4:F6)</f>
        <v>44032</v>
      </c>
      <c r="G7" s="51"/>
      <c r="H7" s="51"/>
      <c r="I7" s="50">
        <f>SUM(I4:I6)</f>
        <v>43866</v>
      </c>
      <c r="J7" s="51"/>
      <c r="K7" s="50">
        <f>SUM(K4:K6)</f>
        <v>48357</v>
      </c>
      <c r="L7" s="20">
        <f>IF(K7&gt;0,(K4*L4+K5*L5+K6*L6)/K7,0)</f>
        <v>6.2340777963893541E-2</v>
      </c>
      <c r="M7" s="51">
        <f>M4+M5+M6</f>
        <v>45343</v>
      </c>
      <c r="N7" s="52">
        <f>IF(M7&gt;0,O7/M7,0)</f>
        <v>0.67193452131530784</v>
      </c>
      <c r="O7" s="53">
        <f>O4+O5+O6</f>
        <v>30467.527000000002</v>
      </c>
      <c r="P7" s="20">
        <f>IF(M7&gt;0,Q7/M7,0)</f>
        <v>0.26246084290849753</v>
      </c>
      <c r="Q7" s="53">
        <f>Q4+Q5+Q6</f>
        <v>11900.762000000002</v>
      </c>
      <c r="R7" s="20">
        <f>IF(M7&gt;0,T7/M7,0)</f>
        <v>6.5604635776194783E-2</v>
      </c>
      <c r="S7" s="136"/>
      <c r="T7" s="53">
        <f>T4+T5+T6</f>
        <v>2974.7109999999998</v>
      </c>
      <c r="U7" s="20">
        <f>IF(M7&gt;0,V7/M7,0)</f>
        <v>0.21734415455527867</v>
      </c>
      <c r="V7" s="53">
        <f>V4+V5+V6</f>
        <v>9855.0360000000001</v>
      </c>
      <c r="W7" s="20">
        <f>IF(M7&gt;0,X7/M7,0)</f>
        <v>0.50564991288622285</v>
      </c>
      <c r="X7" s="53">
        <f>X4+X5+X6</f>
        <v>22927.684000000001</v>
      </c>
      <c r="Y7" s="20">
        <f>IF(M7&gt;0,Z7/M7,0)</f>
        <v>0.41663299737555959</v>
      </c>
      <c r="Z7" s="53">
        <f>Z4+Z5+Z6</f>
        <v>18891.39</v>
      </c>
      <c r="AA7" s="152">
        <f>IF(M7&gt;0,AB7/M7,0)</f>
        <v>2.4703711708532741E-3</v>
      </c>
      <c r="AB7" s="55">
        <f t="shared" ref="AB7" si="9">SUM(AB4:AB6)</f>
        <v>112.01404000000001</v>
      </c>
      <c r="AC7" s="54">
        <f>IF(M7&gt;0,AD7/M7,0)</f>
        <v>2.4699936043049643E-3</v>
      </c>
      <c r="AD7" s="55">
        <f>SUM(AD4:AD6)</f>
        <v>111.99691999999999</v>
      </c>
      <c r="AE7" s="54">
        <f>IF(M7&gt;0,(AE4*M4+AE5*M5+AE6*M6)/M7,0)</f>
        <v>2.6340817590366759E-3</v>
      </c>
      <c r="AF7" s="54">
        <f>IF(K7&gt;0,(K4*AF4+K5*AF5+K6*AF6)/K7,0)</f>
        <v>2.6668465785718718E-4</v>
      </c>
      <c r="AG7" s="51">
        <f>SUM(AG4:AG6)</f>
        <v>12.092230000000001</v>
      </c>
      <c r="AH7" s="52">
        <f>IF(K7&gt;0,(K4*AH4+K5*AH5+K6*AH6)/K7,0)</f>
        <v>0.21185080133176168</v>
      </c>
      <c r="AI7" s="57">
        <f>SUM(AI4:AI6)</f>
        <v>100.1528416</v>
      </c>
      <c r="AJ7" s="52">
        <f>IF(AND(AD7&gt;0),((AD4*AJ4+AD5*AJ5+AD6*AJ6)/AD7),0)</f>
        <v>0.89315645153255985</v>
      </c>
      <c r="AK7" s="56">
        <f t="shared" si="6"/>
        <v>0.89981600056903943</v>
      </c>
      <c r="AL7" s="50">
        <f>SUM(AL4:AL6)</f>
        <v>518</v>
      </c>
      <c r="AM7" s="20">
        <f>IF(AL7&gt;0,(AM4*AL4+AM5*AL5+AM6*AL6)/AL7,0)</f>
        <v>8.5196911196911196E-2</v>
      </c>
      <c r="AN7" s="52">
        <f>IF(K7&gt;0,(AN4*K4+AN5*K5+AN6*K6)/K7,0)</f>
        <v>0.22640956014641103</v>
      </c>
      <c r="AO7" s="136">
        <f>IF(K7&gt;0,(AO4*K4+AO5*K5+AO6*K6)/K7,0)</f>
        <v>0.22277645842380628</v>
      </c>
      <c r="AP7" s="57">
        <f>SUM(AP4:AP6)</f>
        <v>107.3449392</v>
      </c>
      <c r="AQ7" s="137">
        <f t="shared" ref="AQ7" si="10">SUM(AQ4:AQ6)</f>
        <v>105.62794400000001</v>
      </c>
      <c r="AR7" s="55"/>
      <c r="AS7" s="55">
        <f>SUM(AS4:AS6)</f>
        <v>552.20000000000005</v>
      </c>
      <c r="AT7" s="102"/>
      <c r="AU7" s="103">
        <f>AT6</f>
        <v>1446.54</v>
      </c>
      <c r="AV7" s="50">
        <f>SUM(AV4:AV6)</f>
        <v>0</v>
      </c>
      <c r="AW7" s="58"/>
      <c r="AX7" s="57"/>
      <c r="AY7" s="57"/>
      <c r="AZ7" s="57"/>
      <c r="BA7" s="57"/>
    </row>
    <row r="8" spans="1:53" s="31" customFormat="1" ht="13.5" thickBot="1" x14ac:dyDescent="0.25">
      <c r="A8" s="186">
        <v>2</v>
      </c>
      <c r="B8" s="22">
        <v>1</v>
      </c>
      <c r="C8" s="180" t="s">
        <v>63</v>
      </c>
      <c r="D8" s="11">
        <v>4437</v>
      </c>
      <c r="E8" s="11">
        <v>0</v>
      </c>
      <c r="F8" s="11">
        <v>14369</v>
      </c>
      <c r="G8" s="12">
        <v>1</v>
      </c>
      <c r="H8" s="12">
        <v>6</v>
      </c>
      <c r="I8" s="11">
        <v>14584</v>
      </c>
      <c r="J8" s="12">
        <v>2.2000000000000002</v>
      </c>
      <c r="K8" s="11">
        <v>14835</v>
      </c>
      <c r="L8" s="13">
        <v>6.2E-2</v>
      </c>
      <c r="M8" s="23">
        <f>ROUND(K8*(1-L8),0)</f>
        <v>13915</v>
      </c>
      <c r="N8" s="14">
        <v>0.626</v>
      </c>
      <c r="O8" s="24">
        <f t="shared" ref="O8:O10" si="11">M8*N8</f>
        <v>8710.7900000000009</v>
      </c>
      <c r="P8" s="13">
        <v>0.32100000000000001</v>
      </c>
      <c r="Q8" s="24">
        <f t="shared" ref="Q8:Q10" si="12">M8*P8</f>
        <v>4466.7150000000001</v>
      </c>
      <c r="R8" s="15">
        <v>5.2999999999999999E-2</v>
      </c>
      <c r="S8" s="143">
        <v>0.22059999999999999</v>
      </c>
      <c r="T8" s="24">
        <f t="shared" ref="T8:T10" si="13">M8*R8</f>
        <v>737.495</v>
      </c>
      <c r="U8" s="25">
        <v>0.214</v>
      </c>
      <c r="V8" s="24">
        <f t="shared" ref="V8:V10" si="14">M8*U8</f>
        <v>2977.81</v>
      </c>
      <c r="W8" s="15">
        <v>0.505</v>
      </c>
      <c r="X8" s="24">
        <f t="shared" ref="X8:X10" si="15">M8*W8</f>
        <v>7027.0749999999998</v>
      </c>
      <c r="Y8" s="15">
        <v>0.41</v>
      </c>
      <c r="Z8" s="24">
        <f t="shared" ref="Z8:Z10" si="16">Y8*M8</f>
        <v>5705.15</v>
      </c>
      <c r="AA8" s="145">
        <v>2.5300000000000001E-3</v>
      </c>
      <c r="AB8" s="18">
        <f>M8*AA8</f>
        <v>35.204950000000004</v>
      </c>
      <c r="AC8" s="16">
        <v>2.49E-3</v>
      </c>
      <c r="AD8" s="17">
        <f t="shared" ref="AD8:AD10" si="17">M8*AC8</f>
        <v>34.648350000000001</v>
      </c>
      <c r="AE8" s="26">
        <f>IF(M8&gt;0,(AG8+AP8)/M8,0)</f>
        <v>2.5233952569169958E-3</v>
      </c>
      <c r="AF8" s="16">
        <v>2.5000000000000001E-4</v>
      </c>
      <c r="AG8" s="23">
        <f t="shared" ref="AG8:AG10" si="18">AF8*M8</f>
        <v>3.4787500000000002</v>
      </c>
      <c r="AH8" s="114">
        <v>0.21010000000000001</v>
      </c>
      <c r="AI8" s="29">
        <f t="shared" ref="AI8:AI10" si="19">AL8*(1-AM8)*AH8</f>
        <v>29.605191000000001</v>
      </c>
      <c r="AJ8" s="27">
        <f t="shared" ref="AJ8:AJ10" si="20">IF(AND(AH8&gt;0,AF8&gt;0,AC8&gt;0),((AC8-AF8)*AH8)/((AH8-AF8)*AC8),0)</f>
        <v>0.90067010955425231</v>
      </c>
      <c r="AK8" s="59">
        <f t="shared" si="6"/>
        <v>0.90193151213673561</v>
      </c>
      <c r="AL8" s="11">
        <v>154</v>
      </c>
      <c r="AM8" s="13">
        <v>8.5000000000000006E-2</v>
      </c>
      <c r="AN8" s="14">
        <v>0.22450000000000001</v>
      </c>
      <c r="AO8" s="130">
        <v>0.2235</v>
      </c>
      <c r="AP8" s="29">
        <f>AL8*(1-AM8)*AN8</f>
        <v>31.634295000000002</v>
      </c>
      <c r="AQ8" s="131">
        <f t="shared" ref="AQ8:AQ62" si="21">AL8*(1-AM8)*AO8</f>
        <v>31.493385</v>
      </c>
      <c r="AR8" s="18">
        <v>1.5</v>
      </c>
      <c r="AS8" s="18">
        <v>571.54</v>
      </c>
      <c r="AT8" s="98">
        <f>AT6+AL8-AS8</f>
        <v>1029</v>
      </c>
      <c r="AU8" s="99"/>
      <c r="AV8" s="11"/>
      <c r="AW8" s="30"/>
      <c r="AX8" s="19"/>
      <c r="AY8" s="19"/>
      <c r="AZ8" s="19"/>
      <c r="BA8" s="19"/>
    </row>
    <row r="9" spans="1:53" s="31" customFormat="1" ht="12.75" x14ac:dyDescent="0.2">
      <c r="A9" s="184"/>
      <c r="B9" s="32">
        <v>2</v>
      </c>
      <c r="C9" s="10" t="s">
        <v>50</v>
      </c>
      <c r="D9" s="33">
        <v>20889</v>
      </c>
      <c r="E9" s="33">
        <v>3</v>
      </c>
      <c r="F9" s="33">
        <v>16102</v>
      </c>
      <c r="G9" s="34">
        <v>0.7</v>
      </c>
      <c r="H9" s="34">
        <v>6.3</v>
      </c>
      <c r="I9" s="33">
        <v>16449</v>
      </c>
      <c r="J9" s="34">
        <v>1.8</v>
      </c>
      <c r="K9" s="33">
        <v>14851</v>
      </c>
      <c r="L9" s="35">
        <v>0.06</v>
      </c>
      <c r="M9" s="36">
        <f>ROUND(K9*(1-L9),0)</f>
        <v>13960</v>
      </c>
      <c r="N9" s="37">
        <v>0.70699999999999996</v>
      </c>
      <c r="O9" s="24">
        <f t="shared" si="11"/>
        <v>9869.7199999999993</v>
      </c>
      <c r="P9" s="35">
        <v>0.245</v>
      </c>
      <c r="Q9" s="24">
        <f t="shared" si="12"/>
        <v>3420.2</v>
      </c>
      <c r="R9" s="38">
        <v>4.8000000000000001E-2</v>
      </c>
      <c r="S9" s="134">
        <v>0.17549999999999999</v>
      </c>
      <c r="T9" s="24">
        <f t="shared" si="13"/>
        <v>670.08</v>
      </c>
      <c r="U9" s="27">
        <v>0.221</v>
      </c>
      <c r="V9" s="24">
        <f t="shared" si="14"/>
        <v>3085.16</v>
      </c>
      <c r="W9" s="38">
        <v>0.498</v>
      </c>
      <c r="X9" s="24">
        <f t="shared" si="15"/>
        <v>6952.08</v>
      </c>
      <c r="Y9" s="38">
        <v>0.41</v>
      </c>
      <c r="Z9" s="24">
        <f t="shared" si="16"/>
        <v>5723.5999999999995</v>
      </c>
      <c r="AA9" s="146">
        <v>2.5200000000000001E-3</v>
      </c>
      <c r="AB9" s="18">
        <f t="shared" ref="AB9:AB10" si="22">M9*AA9</f>
        <v>35.179200000000002</v>
      </c>
      <c r="AC9" s="39">
        <v>2.3999999999999998E-3</v>
      </c>
      <c r="AD9" s="17">
        <f t="shared" si="17"/>
        <v>33.503999999999998</v>
      </c>
      <c r="AE9" s="26">
        <f>IF(M9&gt;0,(AG9+AP9)/M9,0)</f>
        <v>2.6349258595988541E-3</v>
      </c>
      <c r="AF9" s="39">
        <v>2.5000000000000001E-4</v>
      </c>
      <c r="AG9" s="36">
        <f t="shared" si="18"/>
        <v>3.49</v>
      </c>
      <c r="AH9" s="27">
        <v>0.21859999999999999</v>
      </c>
      <c r="AI9" s="40">
        <f t="shared" si="19"/>
        <v>32.709992400000004</v>
      </c>
      <c r="AJ9" s="27">
        <f t="shared" si="20"/>
        <v>0.8968590183955425</v>
      </c>
      <c r="AK9" s="28">
        <f t="shared" si="6"/>
        <v>0.90613880354725229</v>
      </c>
      <c r="AL9" s="33">
        <v>163</v>
      </c>
      <c r="AM9" s="35">
        <v>8.2000000000000003E-2</v>
      </c>
      <c r="AN9" s="37">
        <v>0.2225</v>
      </c>
      <c r="AO9" s="132">
        <v>0.21840000000000001</v>
      </c>
      <c r="AP9" s="40">
        <f>AL9*(1-AM9)*AN9</f>
        <v>33.293565000000001</v>
      </c>
      <c r="AQ9" s="133">
        <f t="shared" si="21"/>
        <v>32.680065600000006</v>
      </c>
      <c r="AR9" s="41">
        <v>1.55</v>
      </c>
      <c r="AS9" s="41"/>
      <c r="AT9" s="110">
        <f>AT8+AL9-AS9</f>
        <v>1192</v>
      </c>
      <c r="AU9" s="101"/>
      <c r="AV9" s="42"/>
      <c r="AW9" s="43"/>
      <c r="AX9" s="44"/>
      <c r="AY9" s="44"/>
      <c r="AZ9" s="44"/>
      <c r="BA9" s="44"/>
    </row>
    <row r="10" spans="1:53" s="31" customFormat="1" ht="12.75" x14ac:dyDescent="0.2">
      <c r="A10" s="184"/>
      <c r="B10" s="32">
        <v>3</v>
      </c>
      <c r="C10" s="10" t="s">
        <v>52</v>
      </c>
      <c r="D10" s="42">
        <v>20400</v>
      </c>
      <c r="E10" s="42">
        <v>2</v>
      </c>
      <c r="F10" s="42">
        <v>16683</v>
      </c>
      <c r="G10" s="36">
        <v>0.6</v>
      </c>
      <c r="H10" s="36">
        <v>6.3</v>
      </c>
      <c r="I10" s="42">
        <v>16340</v>
      </c>
      <c r="J10" s="36">
        <v>1.8</v>
      </c>
      <c r="K10" s="42">
        <v>14883</v>
      </c>
      <c r="L10" s="38">
        <v>7.1999999999999995E-2</v>
      </c>
      <c r="M10" s="36">
        <f>ROUND(K10*(1-L10),0)</f>
        <v>13811</v>
      </c>
      <c r="N10" s="27">
        <v>0.60599999999999998</v>
      </c>
      <c r="O10" s="24">
        <f t="shared" si="11"/>
        <v>8369.4660000000003</v>
      </c>
      <c r="P10" s="38">
        <v>0.35</v>
      </c>
      <c r="Q10" s="24">
        <f t="shared" si="12"/>
        <v>4833.8499999999995</v>
      </c>
      <c r="R10" s="38">
        <v>4.3999999999999997E-2</v>
      </c>
      <c r="S10" s="134">
        <v>0.17219999999999999</v>
      </c>
      <c r="T10" s="24">
        <f t="shared" si="13"/>
        <v>607.68399999999997</v>
      </c>
      <c r="U10" s="27">
        <v>0.216</v>
      </c>
      <c r="V10" s="24">
        <f t="shared" si="14"/>
        <v>2983.1759999999999</v>
      </c>
      <c r="W10" s="38">
        <v>0.502</v>
      </c>
      <c r="X10" s="24">
        <f t="shared" si="15"/>
        <v>6933.1220000000003</v>
      </c>
      <c r="Y10" s="38">
        <v>0.41</v>
      </c>
      <c r="Z10" s="24">
        <f t="shared" si="16"/>
        <v>5662.5099999999993</v>
      </c>
      <c r="AA10" s="147">
        <v>2.47E-3</v>
      </c>
      <c r="AB10" s="148">
        <f t="shared" si="22"/>
        <v>34.113169999999997</v>
      </c>
      <c r="AC10" s="46">
        <v>2.3999999999999998E-3</v>
      </c>
      <c r="AD10" s="17">
        <f t="shared" si="17"/>
        <v>33.1464</v>
      </c>
      <c r="AE10" s="26">
        <f>IF(M10&gt;0,(AG10+AP10)/M10,0)</f>
        <v>2.6751368329592357E-3</v>
      </c>
      <c r="AF10" s="46">
        <v>2.5000000000000001E-4</v>
      </c>
      <c r="AG10" s="36">
        <f t="shared" si="18"/>
        <v>3.45275</v>
      </c>
      <c r="AH10" s="27">
        <v>0.20660000000000001</v>
      </c>
      <c r="AI10" s="40">
        <f t="shared" si="19"/>
        <v>30.523910400000002</v>
      </c>
      <c r="AJ10" s="27">
        <f t="shared" si="20"/>
        <v>0.89691866569743972</v>
      </c>
      <c r="AK10" s="28">
        <f t="shared" si="6"/>
        <v>0.90754766094326456</v>
      </c>
      <c r="AL10" s="42">
        <v>162</v>
      </c>
      <c r="AM10" s="38">
        <v>8.7999999999999995E-2</v>
      </c>
      <c r="AN10" s="27">
        <v>0.22670000000000001</v>
      </c>
      <c r="AO10" s="134">
        <v>0.2175</v>
      </c>
      <c r="AP10" s="40">
        <f>AL10*(1-AM10)*AN10</f>
        <v>33.493564800000001</v>
      </c>
      <c r="AQ10" s="135">
        <f t="shared" si="21"/>
        <v>32.134320000000002</v>
      </c>
      <c r="AR10" s="17">
        <v>1.5</v>
      </c>
      <c r="AS10" s="17"/>
      <c r="AT10" s="110">
        <f>AT9+AL10-AS10</f>
        <v>1354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45726</v>
      </c>
      <c r="E11" s="50"/>
      <c r="F11" s="50">
        <f t="shared" ref="F11" si="24">SUM(F8:F10)</f>
        <v>47154</v>
      </c>
      <c r="G11" s="51"/>
      <c r="H11" s="51"/>
      <c r="I11" s="50">
        <f t="shared" ref="I11:K11" si="25">SUM(I8:I10)</f>
        <v>47373</v>
      </c>
      <c r="J11" s="51"/>
      <c r="K11" s="50">
        <f t="shared" si="25"/>
        <v>44569</v>
      </c>
      <c r="L11" s="20">
        <f t="shared" ref="L11" si="26">IF(K11&gt;0,(K8*L8+K9*L9+K10*L10)/K11,0)</f>
        <v>6.4672889227938707E-2</v>
      </c>
      <c r="M11" s="51">
        <f t="shared" ref="M11" si="27">M8+M9+M10</f>
        <v>41686</v>
      </c>
      <c r="N11" s="52">
        <f t="shared" ref="N11" si="28">IF(M11&gt;0,O11/M11,0)</f>
        <v>0.64649944825600925</v>
      </c>
      <c r="O11" s="53">
        <f t="shared" ref="O11" si="29">O8+O9+O10</f>
        <v>26949.976000000002</v>
      </c>
      <c r="P11" s="20">
        <f t="shared" ref="P11" si="30">IF(M11&gt;0,Q11/M11,0)</f>
        <v>0.30515676725999136</v>
      </c>
      <c r="Q11" s="53">
        <f t="shared" ref="Q11" si="31">Q8+Q9+Q10</f>
        <v>12720.764999999999</v>
      </c>
      <c r="R11" s="20">
        <f t="shared" ref="R11" si="32">IF(M11&gt;0,T11/M11,0)</f>
        <v>4.8343784483999425E-2</v>
      </c>
      <c r="S11" s="136"/>
      <c r="T11" s="53">
        <f t="shared" ref="T11" si="33">T8+T9+T10</f>
        <v>2015.259</v>
      </c>
      <c r="U11" s="20">
        <f t="shared" ref="U11" si="34">IF(M11&gt;0,V11/M11,0)</f>
        <v>0.21700681283884274</v>
      </c>
      <c r="V11" s="53">
        <f t="shared" ref="V11" si="35">V8+V9+V10</f>
        <v>9046.1459999999988</v>
      </c>
      <c r="W11" s="20">
        <f t="shared" ref="W11" si="36">IF(M11&gt;0,X11/M11,0)</f>
        <v>0.50166187688912345</v>
      </c>
      <c r="X11" s="53">
        <f t="shared" ref="X11" si="37">X8+X9+X10</f>
        <v>20912.276999999998</v>
      </c>
      <c r="Y11" s="20">
        <f t="shared" ref="Y11" si="38">IF(M11&gt;0,Z11/M11,0)</f>
        <v>0.41</v>
      </c>
      <c r="Z11" s="53">
        <f t="shared" ref="Z11" si="39">Z8+Z9+Z10</f>
        <v>17091.259999999998</v>
      </c>
      <c r="AA11" s="152">
        <f>IF(M11&gt;0,AB11/M11,0)</f>
        <v>2.5067725375425803E-3</v>
      </c>
      <c r="AB11" s="55">
        <f t="shared" ref="AB11" si="40">SUM(AB8:AB10)</f>
        <v>104.49732</v>
      </c>
      <c r="AC11" s="54">
        <f t="shared" ref="AC11" si="41">IF(M11&gt;0,AD11/M11,0)</f>
        <v>2.4300424602984217E-3</v>
      </c>
      <c r="AD11" s="55">
        <f t="shared" ref="AD11" si="42">SUM(AD8:AD10)</f>
        <v>101.29875</v>
      </c>
      <c r="AE11" s="54">
        <f t="shared" ref="AE11" si="43">IF(M11&gt;0,(AE8*M8+AE9*M9+AE10*M10)/M11,0)</f>
        <v>2.6110186825313059E-3</v>
      </c>
      <c r="AF11" s="54">
        <f t="shared" ref="AF11" si="44">IF(K11&gt;0,(K8*AF8+K9*AF9+K10*AF10)/K11,0)</f>
        <v>2.5000000000000001E-4</v>
      </c>
      <c r="AG11" s="51">
        <f t="shared" ref="AG11" si="45">SUM(AG8:AG10)</f>
        <v>10.4215</v>
      </c>
      <c r="AH11" s="52">
        <f t="shared" ref="AH11" si="46">IF(K11&gt;0,(K8*AH8+K9*AH9+K10*AH10)/K11,0)</f>
        <v>0.21176355538603062</v>
      </c>
      <c r="AI11" s="57">
        <f t="shared" ref="AI11" si="47">SUM(AI8:AI10)</f>
        <v>92.839093800000015</v>
      </c>
      <c r="AJ11" s="52">
        <f t="shared" ref="AJ11" si="48">IF(AND(AD11&gt;0),((AD8*AJ8+AD9*AJ9+AD10*AJ10)/AD11),0)</f>
        <v>0.89818208618933548</v>
      </c>
      <c r="AK11" s="56">
        <f t="shared" si="6"/>
        <v>0.90525970789960586</v>
      </c>
      <c r="AL11" s="50">
        <f t="shared" ref="AL11" si="49">SUM(AL8:AL10)</f>
        <v>479</v>
      </c>
      <c r="AM11" s="20">
        <f t="shared" ref="AM11" si="50">IF(AL11&gt;0,(AM8*AL8+AM9*AL9+AM10*AL10)/AL11,0)</f>
        <v>8.4993736951983312E-2</v>
      </c>
      <c r="AN11" s="52">
        <f>IF(K11&gt;0,(AN8*K8+AN9*K9+AN10*K10)/K11,0)</f>
        <v>0.22456822230698467</v>
      </c>
      <c r="AO11" s="136">
        <f>IF(K11&gt;0,(AO8*K8+AO9*K9+AO10*K10)/K11,0)</f>
        <v>0.21979702035046778</v>
      </c>
      <c r="AP11" s="57">
        <f t="shared" ref="AP11" si="51">SUM(AP8:AP10)</f>
        <v>98.421424800000011</v>
      </c>
      <c r="AQ11" s="137">
        <f t="shared" ref="AQ11:AQ63" si="52">SUM(AQ8:AQ10)</f>
        <v>96.307770600000012</v>
      </c>
      <c r="AR11" s="55"/>
      <c r="AS11" s="55">
        <f t="shared" ref="AS11" si="53">SUM(AS8:AS10)</f>
        <v>571.54</v>
      </c>
      <c r="AT11" s="102"/>
      <c r="AU11" s="103">
        <f>AT10</f>
        <v>1354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s="31" customFormat="1" ht="13.5" thickBot="1" x14ac:dyDescent="0.25">
      <c r="A12" s="186">
        <v>3</v>
      </c>
      <c r="B12" s="22">
        <v>1</v>
      </c>
      <c r="C12" s="180" t="s">
        <v>63</v>
      </c>
      <c r="D12" s="11">
        <v>4333</v>
      </c>
      <c r="E12" s="11">
        <v>0</v>
      </c>
      <c r="F12" s="11">
        <v>4875</v>
      </c>
      <c r="G12" s="12">
        <v>1</v>
      </c>
      <c r="H12" s="12">
        <v>6.8</v>
      </c>
      <c r="I12" s="11">
        <v>5088</v>
      </c>
      <c r="J12" s="12">
        <v>6.6</v>
      </c>
      <c r="K12" s="11">
        <v>14288</v>
      </c>
      <c r="L12" s="13">
        <v>0.06</v>
      </c>
      <c r="M12" s="23">
        <f>ROUND(K12*(1-L12),0)</f>
        <v>13431</v>
      </c>
      <c r="N12" s="14">
        <v>0.67200000000000004</v>
      </c>
      <c r="O12" s="24">
        <f t="shared" ref="O12:O14" si="55">M12*N12</f>
        <v>9025.6320000000014</v>
      </c>
      <c r="P12" s="13">
        <v>0.29399999999999998</v>
      </c>
      <c r="Q12" s="24">
        <f t="shared" ref="Q12:Q14" si="56">M12*P12</f>
        <v>3948.7139999999999</v>
      </c>
      <c r="R12" s="15">
        <v>3.4000000000000002E-2</v>
      </c>
      <c r="S12" s="143">
        <v>0.18310000000000001</v>
      </c>
      <c r="T12" s="24">
        <f t="shared" ref="T12:T14" si="57">M12*R12</f>
        <v>456.65400000000005</v>
      </c>
      <c r="U12" s="25">
        <v>0.20599999999999999</v>
      </c>
      <c r="V12" s="24">
        <f t="shared" ref="V12:V14" si="58">M12*U12</f>
        <v>2766.7860000000001</v>
      </c>
      <c r="W12" s="15">
        <v>0.51300000000000001</v>
      </c>
      <c r="X12" s="24">
        <f t="shared" ref="X12:X14" si="59">M12*W12</f>
        <v>6890.1030000000001</v>
      </c>
      <c r="Y12" s="15">
        <v>0.42</v>
      </c>
      <c r="Z12" s="24">
        <f t="shared" ref="Z12:Z14" si="60">Y12*M12</f>
        <v>5641.0199999999995</v>
      </c>
      <c r="AA12" s="145">
        <v>2.5300000000000001E-3</v>
      </c>
      <c r="AB12" s="18">
        <f t="shared" ref="AB12:AB62" si="61">M12*AA12</f>
        <v>33.980429999999998</v>
      </c>
      <c r="AC12" s="16">
        <v>2.4199999999999998E-3</v>
      </c>
      <c r="AD12" s="17">
        <f t="shared" ref="AD12:AD14" si="62">M12*AC12</f>
        <v>32.503019999999999</v>
      </c>
      <c r="AE12" s="26">
        <f>IF(M12&gt;0,(AG12+AP12)/M12,0)</f>
        <v>2.6068793388429757E-3</v>
      </c>
      <c r="AF12" s="16">
        <v>2.5000000000000001E-4</v>
      </c>
      <c r="AG12" s="23">
        <f t="shared" ref="AG12:AG14" si="63">AF12*M12</f>
        <v>3.3577500000000002</v>
      </c>
      <c r="AH12" s="114">
        <v>0.2094</v>
      </c>
      <c r="AI12" s="29">
        <f t="shared" ref="AI12:AI14" si="64">AL12*(1-AM12)*AH12</f>
        <v>30.364675200000004</v>
      </c>
      <c r="AJ12" s="27">
        <f t="shared" ref="AJ12:AJ14" si="65">IF(AND(AH12&gt;0,AF12&gt;0,AC12&gt;0),((AC12-AF12)*AH12)/((AH12-AF12)*AC12),0)</f>
        <v>0.89776604635448876</v>
      </c>
      <c r="AK12" s="59">
        <f t="shared" si="6"/>
        <v>0.90513646994981267</v>
      </c>
      <c r="AL12" s="11">
        <v>159</v>
      </c>
      <c r="AM12" s="13">
        <v>8.7999999999999995E-2</v>
      </c>
      <c r="AN12" s="14">
        <v>0.21829999999999999</v>
      </c>
      <c r="AO12" s="130">
        <v>0.21299999999999999</v>
      </c>
      <c r="AP12" s="29">
        <f>AL12*(1-AM12)*AN12</f>
        <v>31.655246400000003</v>
      </c>
      <c r="AQ12" s="131">
        <f t="shared" ref="AQ12" si="66">AL12*(1-AM12)*AO12</f>
        <v>30.886704000000002</v>
      </c>
      <c r="AR12" s="18">
        <v>1.6</v>
      </c>
      <c r="AS12" s="18">
        <v>499.86</v>
      </c>
      <c r="AT12" s="98">
        <f>AT10+AL12-AS12</f>
        <v>1013.14</v>
      </c>
      <c r="AU12" s="99"/>
      <c r="AV12" s="11"/>
      <c r="AW12" s="30"/>
      <c r="AX12" s="19"/>
      <c r="AY12" s="19"/>
      <c r="AZ12" s="19"/>
      <c r="BA12" s="19"/>
    </row>
    <row r="13" spans="1:53" s="31" customFormat="1" ht="12.75" x14ac:dyDescent="0.2">
      <c r="A13" s="184"/>
      <c r="B13" s="32">
        <v>2</v>
      </c>
      <c r="C13" s="10" t="s">
        <v>50</v>
      </c>
      <c r="D13" s="33">
        <v>14057</v>
      </c>
      <c r="E13" s="33">
        <v>2</v>
      </c>
      <c r="F13" s="33">
        <v>14318</v>
      </c>
      <c r="G13" s="34">
        <v>1.3</v>
      </c>
      <c r="H13" s="34">
        <v>7.5</v>
      </c>
      <c r="I13" s="33">
        <v>13247</v>
      </c>
      <c r="J13" s="34">
        <v>4.8</v>
      </c>
      <c r="K13" s="33">
        <v>14424</v>
      </c>
      <c r="L13" s="35">
        <v>5.8999999999999997E-2</v>
      </c>
      <c r="M13" s="36">
        <f>ROUND(K13*(1-L13),0)</f>
        <v>13573</v>
      </c>
      <c r="N13" s="37">
        <v>0.749</v>
      </c>
      <c r="O13" s="24">
        <f t="shared" si="55"/>
        <v>10166.177</v>
      </c>
      <c r="P13" s="35">
        <v>0.19900000000000001</v>
      </c>
      <c r="Q13" s="24">
        <f t="shared" si="56"/>
        <v>2701.027</v>
      </c>
      <c r="R13" s="38">
        <v>5.1999999999999998E-2</v>
      </c>
      <c r="S13" s="134">
        <v>0.1918</v>
      </c>
      <c r="T13" s="24">
        <f t="shared" si="57"/>
        <v>705.79599999999994</v>
      </c>
      <c r="U13" s="27">
        <v>0.19800000000000001</v>
      </c>
      <c r="V13" s="24">
        <f t="shared" si="58"/>
        <v>2687.4540000000002</v>
      </c>
      <c r="W13" s="38">
        <v>0.52500000000000002</v>
      </c>
      <c r="X13" s="24">
        <f t="shared" si="59"/>
        <v>7125.8250000000007</v>
      </c>
      <c r="Y13" s="38">
        <v>0.41</v>
      </c>
      <c r="Z13" s="24">
        <f t="shared" si="60"/>
        <v>5564.9299999999994</v>
      </c>
      <c r="AA13" s="146">
        <v>2.5799999999999998E-3</v>
      </c>
      <c r="AB13" s="18">
        <f t="shared" si="61"/>
        <v>35.018339999999995</v>
      </c>
      <c r="AC13" s="39">
        <v>2.4299999999999999E-3</v>
      </c>
      <c r="AD13" s="17">
        <f t="shared" si="62"/>
        <v>32.982389999999995</v>
      </c>
      <c r="AE13" s="26">
        <f>IF(M13&gt;0,(AG13+AP13)/M13,0)</f>
        <v>2.6109388344507478E-3</v>
      </c>
      <c r="AF13" s="39">
        <v>2.5000000000000001E-4</v>
      </c>
      <c r="AG13" s="36">
        <f t="shared" si="63"/>
        <v>3.3932500000000001</v>
      </c>
      <c r="AH13" s="27">
        <v>0.2097</v>
      </c>
      <c r="AI13" s="40">
        <f t="shared" si="64"/>
        <v>30.283196400000001</v>
      </c>
      <c r="AJ13" s="27">
        <f t="shared" si="65"/>
        <v>0.89819014526581964</v>
      </c>
      <c r="AK13" s="28">
        <f t="shared" si="6"/>
        <v>0.90526890804708993</v>
      </c>
      <c r="AL13" s="33">
        <v>158</v>
      </c>
      <c r="AM13" s="35">
        <v>8.5999999999999993E-2</v>
      </c>
      <c r="AN13" s="37">
        <v>0.22189999999999999</v>
      </c>
      <c r="AO13" s="132">
        <v>0.22109999999999999</v>
      </c>
      <c r="AP13" s="40">
        <f>AL13*(1-AM13)*AN13</f>
        <v>32.045022799999998</v>
      </c>
      <c r="AQ13" s="133">
        <f t="shared" si="21"/>
        <v>31.9294932</v>
      </c>
      <c r="AR13" s="41">
        <v>1.55</v>
      </c>
      <c r="AS13" s="41"/>
      <c r="AT13" s="110">
        <f>AT12+AL13-AS13</f>
        <v>1171.1399999999999</v>
      </c>
      <c r="AU13" s="101"/>
      <c r="AV13" s="42"/>
      <c r="AW13" s="43"/>
      <c r="AX13" s="44"/>
      <c r="AY13" s="44"/>
      <c r="AZ13" s="44"/>
      <c r="BA13" s="44"/>
    </row>
    <row r="14" spans="1:53" s="31" customFormat="1" ht="12.75" x14ac:dyDescent="0.2">
      <c r="A14" s="184"/>
      <c r="B14" s="32">
        <v>3</v>
      </c>
      <c r="C14" s="45" t="s">
        <v>52</v>
      </c>
      <c r="D14" s="42">
        <v>16984</v>
      </c>
      <c r="E14" s="42">
        <v>1</v>
      </c>
      <c r="F14" s="42">
        <v>17378</v>
      </c>
      <c r="G14" s="36">
        <v>1.3</v>
      </c>
      <c r="H14" s="36">
        <v>7.8</v>
      </c>
      <c r="I14" s="42">
        <v>17913</v>
      </c>
      <c r="J14" s="36">
        <v>4.0999999999999996</v>
      </c>
      <c r="K14" s="42">
        <v>15111</v>
      </c>
      <c r="L14" s="38">
        <v>5.8000000000000003E-2</v>
      </c>
      <c r="M14" s="36">
        <f>ROUND(K14*(1-L14),0)</f>
        <v>14235</v>
      </c>
      <c r="N14" s="27">
        <v>0.56999999999999995</v>
      </c>
      <c r="O14" s="24">
        <f t="shared" si="55"/>
        <v>8113.9499999999989</v>
      </c>
      <c r="P14" s="38">
        <v>0.39500000000000002</v>
      </c>
      <c r="Q14" s="24">
        <f t="shared" si="56"/>
        <v>5622.8249999999998</v>
      </c>
      <c r="R14" s="38">
        <v>3.5000000000000003E-2</v>
      </c>
      <c r="S14" s="134">
        <v>0.20300000000000001</v>
      </c>
      <c r="T14" s="24">
        <f t="shared" si="57"/>
        <v>498.22500000000002</v>
      </c>
      <c r="U14" s="27">
        <v>0.19700000000000001</v>
      </c>
      <c r="V14" s="24">
        <f t="shared" si="58"/>
        <v>2804.2950000000001</v>
      </c>
      <c r="W14" s="38">
        <v>0.53300000000000003</v>
      </c>
      <c r="X14" s="24">
        <f t="shared" si="59"/>
        <v>7587.2550000000001</v>
      </c>
      <c r="Y14" s="38">
        <v>0.41</v>
      </c>
      <c r="Z14" s="24">
        <f t="shared" si="60"/>
        <v>5836.3499999999995</v>
      </c>
      <c r="AA14" s="147">
        <v>2.6099999999999999E-3</v>
      </c>
      <c r="AB14" s="148">
        <f t="shared" si="61"/>
        <v>37.153349999999996</v>
      </c>
      <c r="AC14" s="46">
        <v>2.5899999999999999E-3</v>
      </c>
      <c r="AD14" s="17">
        <f t="shared" si="62"/>
        <v>36.868649999999995</v>
      </c>
      <c r="AE14" s="26">
        <f>IF(M14&gt;0,(AG14+AP14)/M14,0)</f>
        <v>2.7748712328767118E-3</v>
      </c>
      <c r="AF14" s="46">
        <v>2.5999999999999998E-4</v>
      </c>
      <c r="AG14" s="36">
        <f t="shared" si="63"/>
        <v>3.7010999999999998</v>
      </c>
      <c r="AH14" s="27">
        <v>0.21210000000000001</v>
      </c>
      <c r="AI14" s="40">
        <f t="shared" si="64"/>
        <v>33.186226500000004</v>
      </c>
      <c r="AJ14" s="27">
        <f t="shared" si="65"/>
        <v>0.90071803298767072</v>
      </c>
      <c r="AK14" s="28">
        <f t="shared" si="6"/>
        <v>0.90733301872521277</v>
      </c>
      <c r="AL14" s="42">
        <v>171</v>
      </c>
      <c r="AM14" s="38">
        <v>8.5000000000000006E-2</v>
      </c>
      <c r="AN14" s="27">
        <v>0.2288</v>
      </c>
      <c r="AO14" s="134">
        <v>0.22270000000000001</v>
      </c>
      <c r="AP14" s="40">
        <f>AL14*(1-AM14)*AN14</f>
        <v>35.799191999999998</v>
      </c>
      <c r="AQ14" s="135">
        <f t="shared" si="21"/>
        <v>34.844755500000005</v>
      </c>
      <c r="AR14" s="17">
        <v>1.5</v>
      </c>
      <c r="AS14" s="17"/>
      <c r="AT14" s="110">
        <f>AT13+AL14-AS14</f>
        <v>1342.1399999999999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35374</v>
      </c>
      <c r="E15" s="50"/>
      <c r="F15" s="50">
        <f t="shared" ref="F15" si="68">SUM(F12:F14)</f>
        <v>36571</v>
      </c>
      <c r="G15" s="51"/>
      <c r="H15" s="51"/>
      <c r="I15" s="50">
        <f t="shared" ref="I15:K15" si="69">SUM(I12:I14)</f>
        <v>36248</v>
      </c>
      <c r="J15" s="51"/>
      <c r="K15" s="50">
        <f t="shared" si="69"/>
        <v>43823</v>
      </c>
      <c r="L15" s="20">
        <f t="shared" ref="L15" si="70">IF(K15&gt;0,(K12*L12+K13*L13+K14*L14)/K15,0)</f>
        <v>5.8981219907354582E-2</v>
      </c>
      <c r="M15" s="51">
        <f t="shared" ref="M15" si="71">M12+M13+M14</f>
        <v>41239</v>
      </c>
      <c r="N15" s="52">
        <f t="shared" ref="N15" si="72">IF(M15&gt;0,O15/M15,0)</f>
        <v>0.66213436310288798</v>
      </c>
      <c r="O15" s="53">
        <f t="shared" ref="O15" si="73">O12+O13+O14</f>
        <v>27305.758999999998</v>
      </c>
      <c r="P15" s="20">
        <f t="shared" ref="P15" si="74">IF(M15&gt;0,Q15/M15,0)</f>
        <v>0.2975961104779456</v>
      </c>
      <c r="Q15" s="53">
        <f t="shared" ref="Q15" si="75">Q12+Q13+Q14</f>
        <v>12272.565999999999</v>
      </c>
      <c r="R15" s="20">
        <f t="shared" ref="R15" si="76">IF(M15&gt;0,T15/M15,0)</f>
        <v>4.0269526419166327E-2</v>
      </c>
      <c r="S15" s="136"/>
      <c r="T15" s="53">
        <f t="shared" ref="T15" si="77">T12+T13+T14</f>
        <v>1660.6750000000002</v>
      </c>
      <c r="U15" s="20">
        <f t="shared" ref="U15" si="78">IF(M15&gt;0,V15/M15,0)</f>
        <v>0.20026031184073328</v>
      </c>
      <c r="V15" s="53">
        <f t="shared" ref="V15" si="79">V12+V13+V14</f>
        <v>8258.5349999999999</v>
      </c>
      <c r="W15" s="20">
        <f t="shared" ref="W15" si="80">IF(M15&gt;0,X15/M15,0)</f>
        <v>0.52385322146511804</v>
      </c>
      <c r="X15" s="53">
        <f t="shared" ref="X15" si="81">X12+X13+X14</f>
        <v>21603.183000000001</v>
      </c>
      <c r="Y15" s="20">
        <f t="shared" ref="Y15" si="82">IF(M15&gt;0,Z15/M15,0)</f>
        <v>0.41325686849826621</v>
      </c>
      <c r="Z15" s="53">
        <f t="shared" ref="Z15" si="83">Z12+Z13+Z14</f>
        <v>17042.3</v>
      </c>
      <c r="AA15" s="152">
        <f>IF(M15&gt;0,AB15/M15,0)</f>
        <v>2.5740711462450593E-3</v>
      </c>
      <c r="AB15" s="55">
        <f t="shared" ref="AB15" si="84">SUM(AB12:AB14)</f>
        <v>106.15212</v>
      </c>
      <c r="AC15" s="54">
        <f t="shared" ref="AC15" si="85">IF(M15&gt;0,AD15/M15,0)</f>
        <v>2.481972404762482E-3</v>
      </c>
      <c r="AD15" s="55">
        <f t="shared" ref="AD15" si="86">SUM(AD12:AD14)</f>
        <v>102.35406</v>
      </c>
      <c r="AE15" s="54">
        <f t="shared" ref="AE15" si="87">IF(M15&gt;0,(AE12*M12+AE13*M13+AE14*M14)/M15,0)</f>
        <v>2.6662033802953519E-3</v>
      </c>
      <c r="AF15" s="54">
        <f t="shared" ref="AF15" si="88">IF(K15&gt;0,(K12*AF12+K13*AF13+K14*AF14)/K15,0)</f>
        <v>2.5344818930698489E-4</v>
      </c>
      <c r="AG15" s="51">
        <f t="shared" ref="AG15" si="89">SUM(AG12:AG14)</f>
        <v>10.4521</v>
      </c>
      <c r="AH15" s="52">
        <f t="shared" ref="AH15" si="90">IF(K15&gt;0,(K12*AH12+K13*AH13+K14*AH14)/K15,0)</f>
        <v>0.21042975378226045</v>
      </c>
      <c r="AI15" s="57">
        <f t="shared" ref="AI15" si="91">SUM(AI12:AI14)</f>
        <v>93.834098100000006</v>
      </c>
      <c r="AJ15" s="52">
        <f t="shared" ref="AJ15" si="92">IF(AND(AD15&gt;0),((AD12*AJ12+AD13*AJ13+AD14*AJ14)/AD15),0)</f>
        <v>0.89896603351352811</v>
      </c>
      <c r="AK15" s="56">
        <f t="shared" si="6"/>
        <v>0.90596959687906364</v>
      </c>
      <c r="AL15" s="50">
        <f t="shared" ref="AL15" si="93">SUM(AL12:AL14)</f>
        <v>488</v>
      </c>
      <c r="AM15" s="20">
        <f t="shared" ref="AM15" si="94">IF(AL15&gt;0,(AM12*AL12+AM13*AL13+AM14*AL14)/AL15,0)</f>
        <v>8.6301229508196728E-2</v>
      </c>
      <c r="AN15" s="52">
        <f>IF(K15&gt;0,(AN12*K12+AN13*K13+AN14*K14)/K15,0)</f>
        <v>0.22310551080482852</v>
      </c>
      <c r="AO15" s="136">
        <f>IF(K15&gt;0,(AO12*K12+AO13*K13+AO14*K14)/K15,0)</f>
        <v>0.21901079570088766</v>
      </c>
      <c r="AP15" s="57">
        <f t="shared" ref="AP15" si="95">SUM(AP12:AP14)</f>
        <v>99.499461199999999</v>
      </c>
      <c r="AQ15" s="137">
        <f t="shared" si="52"/>
        <v>97.66095270000001</v>
      </c>
      <c r="AR15" s="55"/>
      <c r="AS15" s="55">
        <f t="shared" ref="AS15" si="96">SUM(AS12:AS14)</f>
        <v>499.86</v>
      </c>
      <c r="AT15" s="102"/>
      <c r="AU15" s="103">
        <f>AT14</f>
        <v>1342.1399999999999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s="31" customFormat="1" ht="13.5" thickBot="1" x14ac:dyDescent="0.25">
      <c r="A16" s="186">
        <v>4</v>
      </c>
      <c r="B16" s="22">
        <v>1</v>
      </c>
      <c r="C16" s="10" t="s">
        <v>51</v>
      </c>
      <c r="D16" s="11">
        <v>4249</v>
      </c>
      <c r="E16" s="11">
        <v>0</v>
      </c>
      <c r="F16" s="11">
        <v>14800</v>
      </c>
      <c r="G16" s="12">
        <v>0.9</v>
      </c>
      <c r="H16" s="12">
        <v>6.6</v>
      </c>
      <c r="I16" s="11">
        <v>14499</v>
      </c>
      <c r="J16" s="12">
        <v>4.5999999999999996</v>
      </c>
      <c r="K16" s="11">
        <v>15846</v>
      </c>
      <c r="L16" s="13">
        <v>6.4000000000000001E-2</v>
      </c>
      <c r="M16" s="23">
        <f>ROUND(K16*(1-L16),0)</f>
        <v>14832</v>
      </c>
      <c r="N16" s="14">
        <v>0.50700000000000001</v>
      </c>
      <c r="O16" s="24">
        <f t="shared" ref="O16:O18" si="98">M16*N16</f>
        <v>7519.8240000000005</v>
      </c>
      <c r="P16" s="13">
        <v>0.42599999999999999</v>
      </c>
      <c r="Q16" s="24">
        <f t="shared" ref="Q16:Q18" si="99">M16*P16</f>
        <v>6318.4319999999998</v>
      </c>
      <c r="R16" s="15">
        <v>6.7000000000000004E-2</v>
      </c>
      <c r="S16" s="143">
        <v>0.2276</v>
      </c>
      <c r="T16" s="24">
        <f t="shared" ref="T16:T18" si="100">M16*R16</f>
        <v>993.74400000000003</v>
      </c>
      <c r="U16" s="25">
        <v>0.219</v>
      </c>
      <c r="V16" s="24">
        <f t="shared" ref="V16:V18" si="101">M16*U16</f>
        <v>3248.2080000000001</v>
      </c>
      <c r="W16" s="15">
        <v>0.503</v>
      </c>
      <c r="X16" s="24">
        <f t="shared" ref="X16:X18" si="102">M16*W16</f>
        <v>7460.4960000000001</v>
      </c>
      <c r="Y16" s="15">
        <v>0.41</v>
      </c>
      <c r="Z16" s="24">
        <f t="shared" ref="Z16:Z18" si="103">Y16*M16</f>
        <v>6081.12</v>
      </c>
      <c r="AA16" s="145">
        <v>2.7699999999999999E-3</v>
      </c>
      <c r="AB16" s="18">
        <f t="shared" ref="AB16" si="104">M16*AA16</f>
        <v>41.08464</v>
      </c>
      <c r="AC16" s="16">
        <v>2.5999999999999999E-3</v>
      </c>
      <c r="AD16" s="17">
        <f t="shared" ref="AD16:AD18" si="105">M16*AC16</f>
        <v>38.563199999999995</v>
      </c>
      <c r="AE16" s="26">
        <f>IF(M16&gt;0,(AG16+AP16)/M16,0)</f>
        <v>2.7611665655339801E-3</v>
      </c>
      <c r="AF16" s="16">
        <v>2.5999999999999998E-4</v>
      </c>
      <c r="AG16" s="23">
        <f t="shared" ref="AG16:AG18" si="106">AF16*M16</f>
        <v>3.8563199999999997</v>
      </c>
      <c r="AH16" s="114">
        <v>0.20599999999999999</v>
      </c>
      <c r="AI16" s="29">
        <f t="shared" ref="AI16:AI18" si="107">AL16*(1-AM16)*AH16</f>
        <v>33.739709999999995</v>
      </c>
      <c r="AJ16" s="27">
        <f t="shared" ref="AJ16:AJ18" si="108">IF(AND(AH16&gt;0,AF16&gt;0,AC16&gt;0),((AC16-AF16)*AH16)/((AH16-AF16)*AC16),0)</f>
        <v>0.90113735783027138</v>
      </c>
      <c r="AK16" s="59">
        <f t="shared" si="6"/>
        <v>0.90687790899540921</v>
      </c>
      <c r="AL16" s="11">
        <v>179</v>
      </c>
      <c r="AM16" s="13">
        <v>8.5000000000000006E-2</v>
      </c>
      <c r="AN16" s="14">
        <v>0.22650000000000001</v>
      </c>
      <c r="AO16" s="130">
        <v>0.2235</v>
      </c>
      <c r="AP16" s="29">
        <f>AL16*(1-AM16)*AN16</f>
        <v>37.097302499999998</v>
      </c>
      <c r="AQ16" s="131">
        <f t="shared" ref="AQ16" si="109">AL16*(1-AM16)*AO16</f>
        <v>36.605947499999999</v>
      </c>
      <c r="AR16" s="18">
        <v>1.55</v>
      </c>
      <c r="AS16" s="18">
        <v>506.14</v>
      </c>
      <c r="AT16" s="98">
        <f>AT14+AL16-AS16</f>
        <v>1014.9999999999999</v>
      </c>
      <c r="AU16" s="99"/>
      <c r="AV16" s="11"/>
      <c r="AW16" s="30"/>
      <c r="AX16" s="19"/>
      <c r="AY16" s="19"/>
      <c r="AZ16" s="19"/>
      <c r="BA16" s="19"/>
    </row>
    <row r="17" spans="1:53" s="31" customFormat="1" ht="12.75" x14ac:dyDescent="0.2">
      <c r="A17" s="184"/>
      <c r="B17" s="32">
        <v>2</v>
      </c>
      <c r="C17" s="10" t="s">
        <v>53</v>
      </c>
      <c r="D17" s="33">
        <v>20241</v>
      </c>
      <c r="E17" s="33">
        <v>4</v>
      </c>
      <c r="F17" s="33">
        <v>17182</v>
      </c>
      <c r="G17" s="34">
        <v>0.6</v>
      </c>
      <c r="H17" s="34">
        <v>6.4</v>
      </c>
      <c r="I17" s="33">
        <v>16480</v>
      </c>
      <c r="J17" s="34">
        <v>4.0999999999999996</v>
      </c>
      <c r="K17" s="33">
        <v>16194</v>
      </c>
      <c r="L17" s="35">
        <v>5.8000000000000003E-2</v>
      </c>
      <c r="M17" s="36">
        <f>ROUND(K17*(1-L17),0)</f>
        <v>15255</v>
      </c>
      <c r="N17" s="37">
        <v>0.76100000000000001</v>
      </c>
      <c r="O17" s="24">
        <f t="shared" si="98"/>
        <v>11609.055</v>
      </c>
      <c r="P17" s="35">
        <v>0.182</v>
      </c>
      <c r="Q17" s="24">
        <f t="shared" si="99"/>
        <v>2776.41</v>
      </c>
      <c r="R17" s="38">
        <v>5.7000000000000002E-2</v>
      </c>
      <c r="S17" s="134">
        <v>0.22650000000000001</v>
      </c>
      <c r="T17" s="24">
        <f t="shared" si="100"/>
        <v>869.53500000000008</v>
      </c>
      <c r="U17" s="27">
        <v>0.221</v>
      </c>
      <c r="V17" s="24">
        <f t="shared" si="101"/>
        <v>3371.355</v>
      </c>
      <c r="W17" s="38">
        <v>0.503</v>
      </c>
      <c r="X17" s="24">
        <f t="shared" si="102"/>
        <v>7673.2650000000003</v>
      </c>
      <c r="Y17" s="38">
        <v>0.42</v>
      </c>
      <c r="Z17" s="24">
        <f t="shared" si="103"/>
        <v>6407.0999999999995</v>
      </c>
      <c r="AA17" s="146">
        <v>2.6700000000000001E-3</v>
      </c>
      <c r="AB17" s="18">
        <f t="shared" si="61"/>
        <v>40.730850000000004</v>
      </c>
      <c r="AC17" s="39">
        <v>2.5999999999999999E-3</v>
      </c>
      <c r="AD17" s="17">
        <f t="shared" si="105"/>
        <v>39.662999999999997</v>
      </c>
      <c r="AE17" s="26">
        <f>IF(M17&gt;0,(AG17+AP17)/M17,0)</f>
        <v>2.7448088495575225E-3</v>
      </c>
      <c r="AF17" s="39">
        <v>2.7E-4</v>
      </c>
      <c r="AG17" s="36">
        <f t="shared" si="106"/>
        <v>4.1188500000000001</v>
      </c>
      <c r="AH17" s="27">
        <v>0.21010000000000001</v>
      </c>
      <c r="AI17" s="40">
        <f t="shared" si="107"/>
        <v>35.681283000000008</v>
      </c>
      <c r="AJ17" s="27">
        <f t="shared" si="108"/>
        <v>0.89730697744327825</v>
      </c>
      <c r="AK17" s="28">
        <f t="shared" si="6"/>
        <v>0.902728926250432</v>
      </c>
      <c r="AL17" s="33">
        <v>185</v>
      </c>
      <c r="AM17" s="35">
        <v>8.2000000000000003E-2</v>
      </c>
      <c r="AN17" s="37">
        <v>0.2223</v>
      </c>
      <c r="AO17" s="132">
        <v>0.21840000000000001</v>
      </c>
      <c r="AP17" s="40">
        <f>AL17*(1-AM17)*AN17</f>
        <v>37.753209000000005</v>
      </c>
      <c r="AQ17" s="133">
        <f t="shared" si="21"/>
        <v>37.090872000000005</v>
      </c>
      <c r="AR17" s="41">
        <v>1.6</v>
      </c>
      <c r="AS17" s="41"/>
      <c r="AT17" s="110">
        <f>AT16+AL17-AS17</f>
        <v>1200</v>
      </c>
      <c r="AU17" s="101"/>
      <c r="AV17" s="42"/>
      <c r="AW17" s="43"/>
      <c r="AX17" s="44"/>
      <c r="AY17" s="44"/>
      <c r="AZ17" s="44"/>
      <c r="BA17" s="44"/>
    </row>
    <row r="18" spans="1:53" s="31" customFormat="1" ht="12.75" x14ac:dyDescent="0.2">
      <c r="A18" s="184"/>
      <c r="B18" s="32">
        <v>3</v>
      </c>
      <c r="C18" s="10" t="s">
        <v>50</v>
      </c>
      <c r="D18" s="42">
        <v>22460</v>
      </c>
      <c r="E18" s="42">
        <v>1</v>
      </c>
      <c r="F18" s="42">
        <v>18666</v>
      </c>
      <c r="G18" s="36">
        <v>0.9</v>
      </c>
      <c r="H18" s="36">
        <v>6.9</v>
      </c>
      <c r="I18" s="42">
        <v>18160</v>
      </c>
      <c r="J18" s="36">
        <v>3</v>
      </c>
      <c r="K18" s="42">
        <v>16202</v>
      </c>
      <c r="L18" s="38">
        <v>5.6000000000000001E-2</v>
      </c>
      <c r="M18" s="36">
        <f>ROUND(K18*(1-L18),0)</f>
        <v>15295</v>
      </c>
      <c r="N18" s="27">
        <v>0.71199999999999997</v>
      </c>
      <c r="O18" s="24">
        <f t="shared" si="98"/>
        <v>10890.039999999999</v>
      </c>
      <c r="P18" s="38">
        <v>0.23799999999999999</v>
      </c>
      <c r="Q18" s="24">
        <f t="shared" si="99"/>
        <v>3640.21</v>
      </c>
      <c r="R18" s="38">
        <v>0.05</v>
      </c>
      <c r="S18" s="134">
        <v>0.22589999999999999</v>
      </c>
      <c r="T18" s="24">
        <f t="shared" si="100"/>
        <v>764.75</v>
      </c>
      <c r="U18" s="27">
        <v>0.22600000000000001</v>
      </c>
      <c r="V18" s="24">
        <f t="shared" si="101"/>
        <v>3456.67</v>
      </c>
      <c r="W18" s="38">
        <v>0.52100000000000002</v>
      </c>
      <c r="X18" s="24">
        <f t="shared" si="102"/>
        <v>7968.6950000000006</v>
      </c>
      <c r="Y18" s="38">
        <v>0.41</v>
      </c>
      <c r="Z18" s="24">
        <f t="shared" si="103"/>
        <v>6270.95</v>
      </c>
      <c r="AA18" s="147">
        <v>2.7200000000000002E-3</v>
      </c>
      <c r="AB18" s="148">
        <f t="shared" si="61"/>
        <v>41.602400000000003</v>
      </c>
      <c r="AC18" s="46">
        <v>2.7000000000000001E-3</v>
      </c>
      <c r="AD18" s="17">
        <f t="shared" si="105"/>
        <v>41.296500000000002</v>
      </c>
      <c r="AE18" s="26">
        <f>IF(M18&gt;0,(AG18+AP18)/M18,0)</f>
        <v>2.7889751487414189E-3</v>
      </c>
      <c r="AF18" s="46">
        <v>2.7999999999999998E-4</v>
      </c>
      <c r="AG18" s="36">
        <f t="shared" si="106"/>
        <v>4.2825999999999995</v>
      </c>
      <c r="AH18" s="27">
        <v>0.2087</v>
      </c>
      <c r="AI18" s="40">
        <f t="shared" si="107"/>
        <v>35.865721100000002</v>
      </c>
      <c r="AJ18" s="27">
        <f t="shared" si="108"/>
        <v>0.89750041760405441</v>
      </c>
      <c r="AK18" s="28">
        <f t="shared" si="6"/>
        <v>0.90073414603992075</v>
      </c>
      <c r="AL18" s="42">
        <v>187</v>
      </c>
      <c r="AM18" s="38">
        <v>8.1000000000000003E-2</v>
      </c>
      <c r="AN18" s="27">
        <v>0.2233</v>
      </c>
      <c r="AO18" s="134">
        <v>0.22570000000000001</v>
      </c>
      <c r="AP18" s="40">
        <f>AL18*(1-AM18)*AN18</f>
        <v>38.374774899999998</v>
      </c>
      <c r="AQ18" s="135">
        <f t="shared" si="21"/>
        <v>38.787222100000001</v>
      </c>
      <c r="AR18" s="17">
        <v>1.55</v>
      </c>
      <c r="AS18" s="17"/>
      <c r="AT18" s="110">
        <f>AT17+AL18-AS18</f>
        <v>1387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46950</v>
      </c>
      <c r="E19" s="50"/>
      <c r="F19" s="50">
        <f t="shared" ref="F19" si="111">SUM(F16:F18)</f>
        <v>50648</v>
      </c>
      <c r="G19" s="51"/>
      <c r="H19" s="51"/>
      <c r="I19" s="50">
        <f t="shared" ref="I19:K19" si="112">SUM(I16:I18)</f>
        <v>49139</v>
      </c>
      <c r="J19" s="51"/>
      <c r="K19" s="50">
        <f t="shared" si="112"/>
        <v>48242</v>
      </c>
      <c r="L19" s="20">
        <f t="shared" ref="L19" si="113">IF(K19&gt;0,(K16*L16+K17*L17+K18*L18)/K19,0)</f>
        <v>5.92991169520335E-2</v>
      </c>
      <c r="M19" s="51">
        <f t="shared" ref="M19" si="114">M16+M17+M18</f>
        <v>45382</v>
      </c>
      <c r="N19" s="52">
        <f t="shared" ref="N19" si="115">IF(M19&gt;0,O19/M19,0)</f>
        <v>0.6614719271958045</v>
      </c>
      <c r="O19" s="53">
        <f t="shared" ref="O19" si="116">O16+O17+O18</f>
        <v>30018.919000000002</v>
      </c>
      <c r="P19" s="20">
        <f t="shared" ref="P19" si="117">IF(M19&gt;0,Q19/M19,0)</f>
        <v>0.2806190119430611</v>
      </c>
      <c r="Q19" s="53">
        <f t="shared" ref="Q19" si="118">Q16+Q17+Q18</f>
        <v>12735.052</v>
      </c>
      <c r="R19" s="20">
        <f t="shared" ref="R19" si="119">IF(M19&gt;0,T19/M19,0)</f>
        <v>5.790906086113437E-2</v>
      </c>
      <c r="S19" s="136"/>
      <c r="T19" s="53">
        <f t="shared" ref="T19" si="120">T16+T17+T18</f>
        <v>2628.029</v>
      </c>
      <c r="U19" s="20">
        <f t="shared" ref="U19" si="121">IF(M19&gt;0,V19/M19,0)</f>
        <v>0.2220314882552554</v>
      </c>
      <c r="V19" s="53">
        <f t="shared" ref="V19" si="122">V16+V17+V18</f>
        <v>10076.233</v>
      </c>
      <c r="W19" s="20">
        <f t="shared" ref="W19" si="123">IF(M19&gt;0,X19/M19,0)</f>
        <v>0.50906650213741134</v>
      </c>
      <c r="X19" s="53">
        <f t="shared" ref="X19" si="124">X16+X17+X18</f>
        <v>23102.456000000002</v>
      </c>
      <c r="Y19" s="20">
        <f t="shared" ref="Y19" si="125">IF(M19&gt;0,Z19/M19,0)</f>
        <v>0.41336146489797715</v>
      </c>
      <c r="Z19" s="53">
        <f t="shared" ref="Z19" si="126">Z16+Z17+Z18</f>
        <v>18759.169999999998</v>
      </c>
      <c r="AA19" s="152">
        <f>IF(M19&gt;0,AB19/M19,0)</f>
        <v>2.7195339561940863E-3</v>
      </c>
      <c r="AB19" s="55">
        <f t="shared" ref="AB19" si="127">SUM(AB16:AB18)</f>
        <v>123.41789000000001</v>
      </c>
      <c r="AC19" s="54">
        <f t="shared" ref="AC19" si="128">IF(M19&gt;0,AD19/M19,0)</f>
        <v>2.6337027896522849E-3</v>
      </c>
      <c r="AD19" s="55">
        <f t="shared" ref="AD19" si="129">SUM(AD16:AD18)</f>
        <v>119.52269999999999</v>
      </c>
      <c r="AE19" s="54">
        <f t="shared" ref="AE19" si="130">IF(M19&gt;0,(AE16*M16+AE17*M17+AE18*M18)/M19,0)</f>
        <v>2.7650402450310699E-3</v>
      </c>
      <c r="AF19" s="54">
        <f t="shared" ref="AF19" si="131">IF(K19&gt;0,(K16*AF16+K17*AF17+K18*AF18)/K19,0)</f>
        <v>2.7007379461879688E-4</v>
      </c>
      <c r="AG19" s="51">
        <f t="shared" ref="AG19" si="132">SUM(AG16:AG18)</f>
        <v>12.257770000000001</v>
      </c>
      <c r="AH19" s="52">
        <f t="shared" ref="AH19" si="133">IF(K19&gt;0,(K16*AH16+K17*AH17+K18*AH18)/K19,0)</f>
        <v>0.20828308942415322</v>
      </c>
      <c r="AI19" s="57">
        <f t="shared" ref="AI19" si="134">SUM(AI16:AI18)</f>
        <v>105.28671410000001</v>
      </c>
      <c r="AJ19" s="52">
        <f t="shared" ref="AJ19" si="135">IF(AND(AD19&gt;0),((AD16*AJ16+AD17*AJ17+AD18*AJ18)/AD19),0)</f>
        <v>0.89860965991731201</v>
      </c>
      <c r="AK19" s="56">
        <f t="shared" si="6"/>
        <v>0.90341470660258993</v>
      </c>
      <c r="AL19" s="50">
        <f t="shared" ref="AL19" si="136">SUM(AL16:AL18)</f>
        <v>551</v>
      </c>
      <c r="AM19" s="20">
        <f t="shared" ref="AM19" si="137">IF(AL19&gt;0,(AM16*AL16+AM17*AL17+AM18*AL18)/AL19,0)</f>
        <v>8.2635208711433761E-2</v>
      </c>
      <c r="AN19" s="52">
        <f>IF(K19&gt;0,(AN16*K16+AN17*K17+AN18*K18)/K19,0)</f>
        <v>0.22401541810041045</v>
      </c>
      <c r="AO19" s="136">
        <f>IF(K19&gt;0,(AO16*K16+AO17*K17+AO18*K18)/K19,0)</f>
        <v>0.22252688528667966</v>
      </c>
      <c r="AP19" s="57">
        <f t="shared" ref="AP19" si="138">SUM(AP16:AP18)</f>
        <v>113.22528640000002</v>
      </c>
      <c r="AQ19" s="137">
        <f t="shared" si="52"/>
        <v>112.48404160000001</v>
      </c>
      <c r="AR19" s="55"/>
      <c r="AS19" s="55">
        <f t="shared" ref="AS19" si="139">SUM(AS16:AS18)</f>
        <v>506.14</v>
      </c>
      <c r="AT19" s="102"/>
      <c r="AU19" s="103">
        <f>AT18</f>
        <v>1387</v>
      </c>
      <c r="AV19" s="50">
        <f t="shared" ref="AV19" si="140">SUM(AV16:AV18)</f>
        <v>0</v>
      </c>
      <c r="AW19" s="58"/>
      <c r="AX19" s="57"/>
      <c r="AY19" s="57"/>
      <c r="AZ19" s="57"/>
      <c r="BA19" s="57"/>
    </row>
    <row r="20" spans="1:53" s="31" customFormat="1" ht="13.5" thickBot="1" x14ac:dyDescent="0.25">
      <c r="A20" s="186">
        <v>5</v>
      </c>
      <c r="B20" s="22">
        <v>1</v>
      </c>
      <c r="C20" s="10" t="s">
        <v>51</v>
      </c>
      <c r="D20" s="11">
        <v>6042</v>
      </c>
      <c r="E20" s="11">
        <v>0</v>
      </c>
      <c r="F20" s="11">
        <v>10697</v>
      </c>
      <c r="G20" s="12">
        <v>0.9</v>
      </c>
      <c r="H20" s="12">
        <v>6.2</v>
      </c>
      <c r="I20" s="11">
        <v>10766</v>
      </c>
      <c r="J20" s="12">
        <v>5.0999999999999996</v>
      </c>
      <c r="K20" s="11">
        <v>16068</v>
      </c>
      <c r="L20" s="13">
        <v>5.8000000000000003E-2</v>
      </c>
      <c r="M20" s="23">
        <f>ROUND(K20*(1-L20),0)</f>
        <v>15136</v>
      </c>
      <c r="N20" s="14">
        <v>0.61299999999999999</v>
      </c>
      <c r="O20" s="24">
        <f t="shared" ref="O20:O22" si="141">M20*N20</f>
        <v>9278.3680000000004</v>
      </c>
      <c r="P20" s="13">
        <v>0.317</v>
      </c>
      <c r="Q20" s="24">
        <f t="shared" ref="Q20:Q22" si="142">M20*P20</f>
        <v>4798.1120000000001</v>
      </c>
      <c r="R20" s="15">
        <v>7.0000000000000007E-2</v>
      </c>
      <c r="S20" s="143">
        <v>0.23089999999999999</v>
      </c>
      <c r="T20" s="24">
        <f t="shared" ref="T20:T22" si="143">M20*R20</f>
        <v>1059.5200000000002</v>
      </c>
      <c r="U20" s="25">
        <v>0.22900000000000001</v>
      </c>
      <c r="V20" s="24">
        <f t="shared" ref="V20:V22" si="144">M20*U20</f>
        <v>3466.1440000000002</v>
      </c>
      <c r="W20" s="15">
        <v>0.50600000000000001</v>
      </c>
      <c r="X20" s="24">
        <f t="shared" ref="X20:X22" si="145">M20*W20</f>
        <v>7658.8159999999998</v>
      </c>
      <c r="Y20" s="15">
        <v>0.42</v>
      </c>
      <c r="Z20" s="24">
        <f t="shared" ref="Z20:Z22" si="146">Y20*M20</f>
        <v>6357.12</v>
      </c>
      <c r="AA20" s="145">
        <v>2.7799999999999999E-3</v>
      </c>
      <c r="AB20" s="18">
        <f t="shared" ref="AB20" si="147">M20*AA20</f>
        <v>42.07808</v>
      </c>
      <c r="AC20" s="16">
        <v>2.6199999999999999E-3</v>
      </c>
      <c r="AD20" s="17">
        <f t="shared" ref="AD20:AD22" si="148">M20*AC20</f>
        <v>39.656320000000001</v>
      </c>
      <c r="AE20" s="26">
        <f>IF(M20&gt;0,(AG20+AP20)/M20,0)</f>
        <v>2.7301030655391125E-3</v>
      </c>
      <c r="AF20" s="16">
        <v>2.9E-4</v>
      </c>
      <c r="AG20" s="23">
        <f t="shared" ref="AG20:AG22" si="149">AF20*M20</f>
        <v>4.3894400000000005</v>
      </c>
      <c r="AH20" s="114">
        <v>0.20369999999999999</v>
      </c>
      <c r="AI20" s="29">
        <f t="shared" ref="AI20:AI22" si="150">AL20*(1-AM20)*AH20</f>
        <v>34.669740000000004</v>
      </c>
      <c r="AJ20" s="27">
        <f t="shared" ref="AJ20:AJ22" si="151">IF(AND(AH20&gt;0,AF20&gt;0,AC20&gt;0),((AC20-AF20)*AH20)/((AH20-AF20)*AC20),0)</f>
        <v>0.89058086345368725</v>
      </c>
      <c r="AK20" s="59">
        <f t="shared" si="6"/>
        <v>0.89497295080818517</v>
      </c>
      <c r="AL20" s="11">
        <v>185</v>
      </c>
      <c r="AM20" s="13">
        <v>0.08</v>
      </c>
      <c r="AN20" s="14">
        <v>0.217</v>
      </c>
      <c r="AO20" s="130">
        <v>0.22070000000000001</v>
      </c>
      <c r="AP20" s="29">
        <f>AL20*(1-AM20)*AN20</f>
        <v>36.933400000000006</v>
      </c>
      <c r="AQ20" s="131">
        <f t="shared" ref="AQ20" si="152">AL20*(1-AM20)*AO20</f>
        <v>37.563140000000004</v>
      </c>
      <c r="AR20" s="18">
        <v>1.6</v>
      </c>
      <c r="AS20" s="18">
        <v>506.4</v>
      </c>
      <c r="AT20" s="98">
        <f>AT18+AL20-AS20</f>
        <v>1065.5999999999999</v>
      </c>
      <c r="AU20" s="99"/>
      <c r="AV20" s="11"/>
      <c r="AW20" s="30"/>
      <c r="AX20" s="19"/>
      <c r="AY20" s="19"/>
      <c r="AZ20" s="19"/>
      <c r="BA20" s="19"/>
    </row>
    <row r="21" spans="1:53" s="31" customFormat="1" ht="12.75" x14ac:dyDescent="0.2">
      <c r="A21" s="184"/>
      <c r="B21" s="32">
        <v>2</v>
      </c>
      <c r="C21" s="10" t="s">
        <v>53</v>
      </c>
      <c r="D21" s="33">
        <v>20693</v>
      </c>
      <c r="E21" s="33">
        <v>3</v>
      </c>
      <c r="F21" s="33">
        <v>19068</v>
      </c>
      <c r="G21" s="34">
        <v>0.7</v>
      </c>
      <c r="H21" s="34">
        <v>6.2</v>
      </c>
      <c r="I21" s="33">
        <v>18932</v>
      </c>
      <c r="J21" s="34">
        <v>3.6</v>
      </c>
      <c r="K21" s="33">
        <v>16043</v>
      </c>
      <c r="L21" s="35">
        <v>5.8999999999999997E-2</v>
      </c>
      <c r="M21" s="36">
        <f>ROUND(K21*(1-L21),0)</f>
        <v>15096</v>
      </c>
      <c r="N21" s="37">
        <v>0.54600000000000004</v>
      </c>
      <c r="O21" s="24">
        <f t="shared" si="141"/>
        <v>8242.4160000000011</v>
      </c>
      <c r="P21" s="35">
        <v>0.33700000000000002</v>
      </c>
      <c r="Q21" s="24">
        <f t="shared" si="142"/>
        <v>5087.3520000000008</v>
      </c>
      <c r="R21" s="38">
        <v>0.11700000000000001</v>
      </c>
      <c r="S21" s="134">
        <v>0.2235</v>
      </c>
      <c r="T21" s="24">
        <f t="shared" si="143"/>
        <v>1766.2320000000002</v>
      </c>
      <c r="U21" s="27">
        <v>0.223</v>
      </c>
      <c r="V21" s="24">
        <f t="shared" si="144"/>
        <v>3366.4079999999999</v>
      </c>
      <c r="W21" s="38">
        <v>0.50700000000000001</v>
      </c>
      <c r="X21" s="24">
        <f t="shared" si="145"/>
        <v>7653.6720000000005</v>
      </c>
      <c r="Y21" s="38">
        <v>0.42</v>
      </c>
      <c r="Z21" s="24">
        <f t="shared" si="146"/>
        <v>6340.32</v>
      </c>
      <c r="AA21" s="146">
        <v>2.65E-3</v>
      </c>
      <c r="AB21" s="18">
        <f t="shared" si="61"/>
        <v>40.004399999999997</v>
      </c>
      <c r="AC21" s="39">
        <v>2.5999999999999999E-3</v>
      </c>
      <c r="AD21" s="17">
        <f t="shared" si="148"/>
        <v>39.249600000000001</v>
      </c>
      <c r="AE21" s="26">
        <f>IF(M21&gt;0,(AG21+AP21)/M21,0)</f>
        <v>2.9244406995230523E-3</v>
      </c>
      <c r="AF21" s="39">
        <v>2.9E-4</v>
      </c>
      <c r="AG21" s="36">
        <f t="shared" si="149"/>
        <v>4.37784</v>
      </c>
      <c r="AH21" s="27">
        <v>0.2077</v>
      </c>
      <c r="AI21" s="40">
        <f t="shared" si="150"/>
        <v>36.728006399999998</v>
      </c>
      <c r="AJ21" s="27">
        <f t="shared" si="151"/>
        <v>0.88970378254887206</v>
      </c>
      <c r="AK21" s="28">
        <f t="shared" si="6"/>
        <v>0.90199883247907398</v>
      </c>
      <c r="AL21" s="33">
        <v>192</v>
      </c>
      <c r="AM21" s="35">
        <v>7.9000000000000001E-2</v>
      </c>
      <c r="AN21" s="37">
        <v>0.22489999999999999</v>
      </c>
      <c r="AO21" s="132">
        <v>0.22750000000000001</v>
      </c>
      <c r="AP21" s="40">
        <f>AL21*(1-AM21)*AN21</f>
        <v>39.769516799999998</v>
      </c>
      <c r="AQ21" s="133">
        <f t="shared" si="21"/>
        <v>40.229280000000003</v>
      </c>
      <c r="AR21" s="41">
        <v>1.58</v>
      </c>
      <c r="AS21" s="41"/>
      <c r="AT21" s="117">
        <f>AT20+AL21-AS21</f>
        <v>1257.5999999999999</v>
      </c>
      <c r="AU21" s="101"/>
      <c r="AV21" s="42"/>
      <c r="AW21" s="43"/>
      <c r="AX21" s="44"/>
      <c r="AY21" s="44"/>
      <c r="AZ21" s="44"/>
      <c r="BA21" s="44"/>
    </row>
    <row r="22" spans="1:53" s="31" customFormat="1" ht="12.75" x14ac:dyDescent="0.2">
      <c r="A22" s="184"/>
      <c r="B22" s="32">
        <v>3</v>
      </c>
      <c r="C22" s="180" t="s">
        <v>63</v>
      </c>
      <c r="D22" s="42">
        <v>18265</v>
      </c>
      <c r="E22" s="42">
        <v>2</v>
      </c>
      <c r="F22" s="42">
        <v>20122</v>
      </c>
      <c r="G22" s="36">
        <v>0.7</v>
      </c>
      <c r="H22" s="36">
        <v>7.8</v>
      </c>
      <c r="I22" s="42">
        <v>19068</v>
      </c>
      <c r="J22" s="36">
        <v>2.2999999999999998</v>
      </c>
      <c r="K22" s="42">
        <v>16203</v>
      </c>
      <c r="L22" s="38">
        <v>5.8999999999999997E-2</v>
      </c>
      <c r="M22" s="36">
        <f>ROUND(K22*(1-L22),0)</f>
        <v>15247</v>
      </c>
      <c r="N22" s="27">
        <v>0.53500000000000003</v>
      </c>
      <c r="O22" s="24">
        <f t="shared" si="141"/>
        <v>8157.1450000000004</v>
      </c>
      <c r="P22" s="38">
        <v>0.38500000000000001</v>
      </c>
      <c r="Q22" s="24">
        <f t="shared" si="142"/>
        <v>5870.0950000000003</v>
      </c>
      <c r="R22" s="38">
        <v>0.08</v>
      </c>
      <c r="S22" s="134">
        <v>0.22270000000000001</v>
      </c>
      <c r="T22" s="24">
        <f t="shared" si="143"/>
        <v>1219.76</v>
      </c>
      <c r="U22" s="27">
        <v>0.21099999999999999</v>
      </c>
      <c r="V22" s="24">
        <f t="shared" si="144"/>
        <v>3217.1169999999997</v>
      </c>
      <c r="W22" s="38">
        <v>0.52200000000000002</v>
      </c>
      <c r="X22" s="24">
        <f t="shared" si="145"/>
        <v>7958.9340000000002</v>
      </c>
      <c r="Y22" s="38">
        <v>0.4</v>
      </c>
      <c r="Z22" s="24">
        <f t="shared" si="146"/>
        <v>6098.8</v>
      </c>
      <c r="AA22" s="147">
        <v>2.6099999999999999E-3</v>
      </c>
      <c r="AB22" s="148">
        <f t="shared" si="61"/>
        <v>39.794669999999996</v>
      </c>
      <c r="AC22" s="46">
        <v>2.5899999999999999E-3</v>
      </c>
      <c r="AD22" s="17">
        <f t="shared" si="148"/>
        <v>39.489729999999994</v>
      </c>
      <c r="AE22" s="26">
        <f>IF(M22&gt;0,(AG22+AP22)/M22,0)</f>
        <v>2.6403743687282741E-3</v>
      </c>
      <c r="AF22" s="46">
        <v>2.9E-4</v>
      </c>
      <c r="AG22" s="36">
        <f t="shared" si="149"/>
        <v>4.4216300000000004</v>
      </c>
      <c r="AH22" s="27">
        <v>0.2084</v>
      </c>
      <c r="AI22" s="40">
        <f t="shared" si="150"/>
        <v>34.132793999999997</v>
      </c>
      <c r="AJ22" s="27">
        <f t="shared" si="151"/>
        <v>0.88926835359010659</v>
      </c>
      <c r="AK22" s="28">
        <f t="shared" si="6"/>
        <v>0.89134849355047185</v>
      </c>
      <c r="AL22" s="42">
        <v>179</v>
      </c>
      <c r="AM22" s="38">
        <v>8.5000000000000006E-2</v>
      </c>
      <c r="AN22" s="27">
        <v>0.21879999999999999</v>
      </c>
      <c r="AO22" s="134">
        <v>0.22090000000000001</v>
      </c>
      <c r="AP22" s="40">
        <f>AL22*(1-AM22)*AN22</f>
        <v>35.836157999999998</v>
      </c>
      <c r="AQ22" s="135">
        <f t="shared" si="21"/>
        <v>36.180106500000001</v>
      </c>
      <c r="AR22" s="17">
        <v>1.55</v>
      </c>
      <c r="AS22" s="17"/>
      <c r="AT22" s="117">
        <f>AT21+AL22-AS22</f>
        <v>1436.6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3">SUM(D20:D22)</f>
        <v>45000</v>
      </c>
      <c r="E23" s="50"/>
      <c r="F23" s="50">
        <f t="shared" ref="F23" si="154">SUM(F20:F22)</f>
        <v>49887</v>
      </c>
      <c r="G23" s="51"/>
      <c r="H23" s="51"/>
      <c r="I23" s="50">
        <f t="shared" ref="I23:K23" si="155">SUM(I20:I22)</f>
        <v>48766</v>
      </c>
      <c r="J23" s="51"/>
      <c r="K23" s="50">
        <f t="shared" si="155"/>
        <v>48314</v>
      </c>
      <c r="L23" s="20">
        <f t="shared" ref="L23" si="156">IF(K23&gt;0,(K20*L20+K21*L21+K22*L22)/K23,0)</f>
        <v>5.8667425590926026E-2</v>
      </c>
      <c r="M23" s="51">
        <f t="shared" ref="M23" si="157">M20+M21+M22</f>
        <v>45479</v>
      </c>
      <c r="N23" s="52">
        <f t="shared" ref="N23" si="158">IF(M23&gt;0,O23/M23,0)</f>
        <v>0.56461067745552895</v>
      </c>
      <c r="O23" s="53">
        <f t="shared" ref="O23" si="159">O20+O21+O22</f>
        <v>25677.929</v>
      </c>
      <c r="P23" s="20">
        <f t="shared" ref="P23" si="160">IF(M23&gt;0,Q23/M23,0)</f>
        <v>0.34643591547747316</v>
      </c>
      <c r="Q23" s="53">
        <f t="shared" ref="Q23" si="161">Q20+Q21+Q22</f>
        <v>15755.559000000001</v>
      </c>
      <c r="R23" s="20">
        <f t="shared" ref="R23" si="162">IF(M23&gt;0,T23/M23,0)</f>
        <v>8.8953407066997975E-2</v>
      </c>
      <c r="S23" s="136"/>
      <c r="T23" s="53">
        <f t="shared" ref="T23" si="163">T20+T21+T22</f>
        <v>4045.5120000000006</v>
      </c>
      <c r="U23" s="20">
        <f t="shared" ref="U23" si="164">IF(M23&gt;0,V23/M23,0)</f>
        <v>0.22097383407726642</v>
      </c>
      <c r="V23" s="53">
        <f t="shared" ref="V23" si="165">V20+V21+V22</f>
        <v>10049.669</v>
      </c>
      <c r="W23" s="20">
        <f t="shared" ref="W23" si="166">IF(M23&gt;0,X23/M23,0)</f>
        <v>0.51169599155654266</v>
      </c>
      <c r="X23" s="53">
        <f t="shared" ref="X23" si="167">X20+X21+X22</f>
        <v>23271.422000000002</v>
      </c>
      <c r="Y23" s="20">
        <f t="shared" ref="Y23" si="168">IF(M23&gt;0,Z23/M23,0)</f>
        <v>0.4132949273290969</v>
      </c>
      <c r="Z23" s="53">
        <f t="shared" ref="Z23" si="169">Z20+Z21+Z22</f>
        <v>18796.239999999998</v>
      </c>
      <c r="AA23" s="152">
        <f>IF(M23&gt;0,AB23/M23,0)</f>
        <v>2.6798555377207062E-3</v>
      </c>
      <c r="AB23" s="55">
        <f t="shared" ref="AB23" si="170">SUM(AB20:AB22)</f>
        <v>121.87715</v>
      </c>
      <c r="AC23" s="54">
        <f t="shared" ref="AC23" si="171">IF(M23&gt;0,AD23/M23,0)</f>
        <v>2.6033037225972428E-3</v>
      </c>
      <c r="AD23" s="55">
        <f t="shared" ref="AD23" si="172">SUM(AD20:AD22)</f>
        <v>118.39565</v>
      </c>
      <c r="AE23" s="54">
        <f t="shared" ref="AE23" si="173">IF(M23&gt;0,(AE20*M20+AE21*M21+AE22*M22)/M23,0)</f>
        <v>2.764528349348051E-3</v>
      </c>
      <c r="AF23" s="54">
        <f t="shared" ref="AF23" si="174">IF(K23&gt;0,(K20*AF20+K21*AF21+K22*AF22)/K23,0)</f>
        <v>2.9E-4</v>
      </c>
      <c r="AG23" s="51">
        <f t="shared" ref="AG23" si="175">SUM(AG20:AG22)</f>
        <v>13.18891</v>
      </c>
      <c r="AH23" s="52">
        <f t="shared" ref="AH23" si="176">IF(K23&gt;0,(K20*AH20+K21*AH21+K22*AH22)/K23,0)</f>
        <v>0.20660446040485159</v>
      </c>
      <c r="AI23" s="57">
        <f t="shared" ref="AI23" si="177">SUM(AI20:AI22)</f>
        <v>105.53054040000001</v>
      </c>
      <c r="AJ23" s="52">
        <f t="shared" ref="AJ23" si="178">IF(AND(AD23&gt;0),((AD20*AJ20+AD21*AJ21+AD22*AJ22)/AD23),0)</f>
        <v>0.88985232541350778</v>
      </c>
      <c r="AK23" s="56">
        <f t="shared" si="6"/>
        <v>0.89627988942303516</v>
      </c>
      <c r="AL23" s="50">
        <f t="shared" ref="AL23" si="179">SUM(AL20:AL22)</f>
        <v>556</v>
      </c>
      <c r="AM23" s="20">
        <f t="shared" ref="AM23" si="180">IF(AL23&gt;0,(AM20*AL20+AM21*AL21+AM22*AL22)/AL23,0)</f>
        <v>8.1264388489208639E-2</v>
      </c>
      <c r="AN23" s="52">
        <f>IF(K23&gt;0,(AN20*K20+AN21*K21+AN22*K22)/K23,0)</f>
        <v>0.22022691352403029</v>
      </c>
      <c r="AO23" s="136">
        <f>IF(K23&gt;0,(AO20*K20+AO21*K21+AO22*K22)/K23,0)</f>
        <v>0.22302506105890635</v>
      </c>
      <c r="AP23" s="57">
        <f t="shared" ref="AP23" si="181">SUM(AP20:AP22)</f>
        <v>112.53907479999999</v>
      </c>
      <c r="AQ23" s="137">
        <f t="shared" si="52"/>
        <v>113.97252650000001</v>
      </c>
      <c r="AR23" s="55"/>
      <c r="AS23" s="55">
        <f t="shared" ref="AS23" si="182">SUM(AS20:AS22)</f>
        <v>506.4</v>
      </c>
      <c r="AT23" s="102"/>
      <c r="AU23" s="103">
        <f>AT22</f>
        <v>1436.6</v>
      </c>
      <c r="AV23" s="50">
        <f t="shared" ref="AV23" si="183">SUM(AV20:AV22)</f>
        <v>0</v>
      </c>
      <c r="AW23" s="58"/>
      <c r="AX23" s="57"/>
      <c r="AY23" s="57"/>
      <c r="AZ23" s="57"/>
      <c r="BA23" s="57"/>
    </row>
    <row r="24" spans="1:53" s="31" customFormat="1" ht="13.5" thickBot="1" x14ac:dyDescent="0.25">
      <c r="A24" s="186">
        <v>6</v>
      </c>
      <c r="B24" s="22">
        <v>1</v>
      </c>
      <c r="C24" s="10" t="s">
        <v>51</v>
      </c>
      <c r="D24" s="11">
        <v>14543</v>
      </c>
      <c r="E24" s="11">
        <v>0</v>
      </c>
      <c r="F24" s="11">
        <v>15398</v>
      </c>
      <c r="G24" s="12">
        <v>1.1000000000000001</v>
      </c>
      <c r="H24" s="12">
        <v>7.3</v>
      </c>
      <c r="I24" s="11">
        <v>14926</v>
      </c>
      <c r="J24" s="12">
        <v>2.9</v>
      </c>
      <c r="K24" s="11">
        <v>16395</v>
      </c>
      <c r="L24" s="13">
        <v>5.8000000000000003E-2</v>
      </c>
      <c r="M24" s="23">
        <f>ROUND(K24*(1-L24),0)</f>
        <v>15444</v>
      </c>
      <c r="N24" s="14">
        <v>0.63</v>
      </c>
      <c r="O24" s="24">
        <f t="shared" ref="O24:O26" si="184">M24*N24</f>
        <v>9729.7199999999993</v>
      </c>
      <c r="P24" s="13">
        <v>0.313</v>
      </c>
      <c r="Q24" s="24">
        <f t="shared" ref="Q24:Q26" si="185">M24*P24</f>
        <v>4833.9719999999998</v>
      </c>
      <c r="R24" s="15">
        <v>5.7000000000000002E-2</v>
      </c>
      <c r="S24" s="143">
        <v>0.2283</v>
      </c>
      <c r="T24" s="24">
        <f t="shared" ref="T24:T26" si="186">M24*R24</f>
        <v>880.30799999999999</v>
      </c>
      <c r="U24" s="25">
        <v>0.223</v>
      </c>
      <c r="V24" s="24">
        <f t="shared" ref="V24:V26" si="187">M24*U24</f>
        <v>3444.0120000000002</v>
      </c>
      <c r="W24" s="15">
        <v>0.502</v>
      </c>
      <c r="X24" s="24">
        <f t="shared" ref="X24:X26" si="188">M24*W24</f>
        <v>7752.8879999999999</v>
      </c>
      <c r="Y24" s="15">
        <v>0.42</v>
      </c>
      <c r="Z24" s="24">
        <f t="shared" ref="Z24:Z26" si="189">Y24*M24</f>
        <v>6486.48</v>
      </c>
      <c r="AA24" s="145">
        <v>2.81E-3</v>
      </c>
      <c r="AB24" s="18">
        <f t="shared" ref="AB24" si="190">M24*AA24</f>
        <v>43.397640000000003</v>
      </c>
      <c r="AC24" s="16">
        <v>2.7299999999999998E-3</v>
      </c>
      <c r="AD24" s="17">
        <f t="shared" ref="AD24:AD26" si="191">M24*AC24</f>
        <v>42.162119999999994</v>
      </c>
      <c r="AE24" s="26">
        <f>IF(M24&gt;0,(AG24+AP24)/M24,0)</f>
        <v>2.8682386363636366E-3</v>
      </c>
      <c r="AF24" s="16">
        <v>2.9999999999999997E-4</v>
      </c>
      <c r="AG24" s="23">
        <f t="shared" ref="AG24:AG26" si="192">AF24*M24</f>
        <v>4.6331999999999995</v>
      </c>
      <c r="AH24" s="114">
        <v>0.2102</v>
      </c>
      <c r="AI24" s="29">
        <f t="shared" ref="AI24:AI26" si="193">AL24*(1-AM24)*AH24</f>
        <v>37.504935000000003</v>
      </c>
      <c r="AJ24" s="27">
        <f t="shared" ref="AJ24:AJ26" si="194">IF(AND(AH24&gt;0,AF24&gt;0,AC24&gt;0),((AC24-AF24)*AH24)/((AH24-AF24)*AC24),0)</f>
        <v>0.89138208147260078</v>
      </c>
      <c r="AK24" s="59">
        <f t="shared" si="6"/>
        <v>0.89661620079698157</v>
      </c>
      <c r="AL24" s="11">
        <v>195</v>
      </c>
      <c r="AM24" s="13">
        <v>8.5000000000000006E-2</v>
      </c>
      <c r="AN24" s="14">
        <v>0.2223</v>
      </c>
      <c r="AO24" s="130">
        <v>0.2248</v>
      </c>
      <c r="AP24" s="29">
        <f>AL24*(1-AM24)*AN24</f>
        <v>39.663877500000005</v>
      </c>
      <c r="AQ24" s="131">
        <f t="shared" ref="AQ24" si="195">AL24*(1-AM24)*AO24</f>
        <v>40.109940000000002</v>
      </c>
      <c r="AR24" s="18">
        <v>1.6</v>
      </c>
      <c r="AS24" s="18"/>
      <c r="AT24" s="98">
        <f>AT22+AL24-AS24</f>
        <v>1631.6</v>
      </c>
      <c r="AU24" s="99"/>
      <c r="AV24" s="11"/>
      <c r="AW24" s="30"/>
      <c r="AX24" s="19"/>
      <c r="AY24" s="19"/>
      <c r="AZ24" s="19"/>
      <c r="BA24" s="19"/>
    </row>
    <row r="25" spans="1:53" s="31" customFormat="1" ht="12.75" x14ac:dyDescent="0.2">
      <c r="A25" s="184"/>
      <c r="B25" s="32">
        <v>2</v>
      </c>
      <c r="C25" s="10" t="s">
        <v>52</v>
      </c>
      <c r="D25" s="33">
        <v>20300</v>
      </c>
      <c r="E25" s="33">
        <v>4</v>
      </c>
      <c r="F25" s="33">
        <v>18520</v>
      </c>
      <c r="G25" s="34">
        <v>0.4</v>
      </c>
      <c r="H25" s="34">
        <v>7.8</v>
      </c>
      <c r="I25" s="33">
        <v>17986</v>
      </c>
      <c r="J25" s="34">
        <v>2</v>
      </c>
      <c r="K25" s="33">
        <v>16319</v>
      </c>
      <c r="L25" s="35">
        <v>0.06</v>
      </c>
      <c r="M25" s="36">
        <f>ROUND(K25*(1-L25),0)</f>
        <v>15340</v>
      </c>
      <c r="N25" s="37">
        <v>0.56499999999999995</v>
      </c>
      <c r="O25" s="24">
        <f t="shared" si="184"/>
        <v>8667.0999999999985</v>
      </c>
      <c r="P25" s="35">
        <v>0.29299999999999998</v>
      </c>
      <c r="Q25" s="24">
        <f t="shared" si="185"/>
        <v>4494.62</v>
      </c>
      <c r="R25" s="38">
        <v>0.14199999999999999</v>
      </c>
      <c r="S25" s="134">
        <v>0.21540000000000001</v>
      </c>
      <c r="T25" s="24">
        <f t="shared" si="186"/>
        <v>2178.2799999999997</v>
      </c>
      <c r="U25" s="27">
        <v>0.223</v>
      </c>
      <c r="V25" s="24">
        <f t="shared" si="187"/>
        <v>3420.82</v>
      </c>
      <c r="W25" s="38">
        <v>0.502</v>
      </c>
      <c r="X25" s="24">
        <f t="shared" si="188"/>
        <v>7700.68</v>
      </c>
      <c r="Y25" s="38">
        <v>0.41</v>
      </c>
      <c r="Z25" s="24">
        <f t="shared" si="189"/>
        <v>6289.4</v>
      </c>
      <c r="AA25" s="146">
        <v>2.8500000000000001E-3</v>
      </c>
      <c r="AB25" s="18">
        <f t="shared" si="61"/>
        <v>43.719000000000001</v>
      </c>
      <c r="AC25" s="39">
        <v>2.7299999999999998E-3</v>
      </c>
      <c r="AD25" s="17">
        <f t="shared" si="191"/>
        <v>41.8782</v>
      </c>
      <c r="AE25" s="26">
        <f>IF(M25&gt;0,(AG25+AP25)/M25,0)</f>
        <v>3.020937483702738E-3</v>
      </c>
      <c r="AF25" s="39">
        <v>2.9999999999999997E-4</v>
      </c>
      <c r="AG25" s="36">
        <f t="shared" si="192"/>
        <v>4.6019999999999994</v>
      </c>
      <c r="AH25" s="27">
        <v>0.20219999999999999</v>
      </c>
      <c r="AI25" s="40">
        <f t="shared" si="193"/>
        <v>38.6254572</v>
      </c>
      <c r="AJ25" s="27">
        <f t="shared" si="194"/>
        <v>0.8914324902437829</v>
      </c>
      <c r="AK25" s="28">
        <f t="shared" si="6"/>
        <v>0.90193142880107058</v>
      </c>
      <c r="AL25" s="33">
        <v>209</v>
      </c>
      <c r="AM25" s="35">
        <v>8.5999999999999993E-2</v>
      </c>
      <c r="AN25" s="37">
        <v>0.2185</v>
      </c>
      <c r="AO25" s="132">
        <v>0.22389999999999999</v>
      </c>
      <c r="AP25" s="40">
        <f>AL25*(1-AM25)*AN25</f>
        <v>41.739181000000002</v>
      </c>
      <c r="AQ25" s="133">
        <f t="shared" si="21"/>
        <v>42.770721399999999</v>
      </c>
      <c r="AR25" s="41">
        <v>1.6</v>
      </c>
      <c r="AS25" s="41"/>
      <c r="AT25" s="117">
        <f>AT24+AL25-AS25</f>
        <v>1840.6</v>
      </c>
      <c r="AU25" s="101"/>
      <c r="AV25" s="42"/>
      <c r="AW25" s="43"/>
      <c r="AX25" s="44"/>
      <c r="AY25" s="44"/>
      <c r="AZ25" s="44"/>
      <c r="BA25" s="44"/>
    </row>
    <row r="26" spans="1:53" s="31" customFormat="1" ht="12.75" x14ac:dyDescent="0.2">
      <c r="A26" s="184"/>
      <c r="B26" s="32">
        <v>3</v>
      </c>
      <c r="C26" s="180" t="s">
        <v>63</v>
      </c>
      <c r="D26" s="42">
        <v>18157</v>
      </c>
      <c r="E26" s="42">
        <v>1</v>
      </c>
      <c r="F26" s="42">
        <v>17994</v>
      </c>
      <c r="G26" s="36">
        <v>1</v>
      </c>
      <c r="H26" s="36">
        <v>8.1999999999999993</v>
      </c>
      <c r="I26" s="42">
        <v>17229</v>
      </c>
      <c r="J26" s="36">
        <v>1.4</v>
      </c>
      <c r="K26" s="42">
        <v>16212</v>
      </c>
      <c r="L26" s="38">
        <v>6.0999999999999999E-2</v>
      </c>
      <c r="M26" s="36">
        <f>ROUND(K26*(1-L26),0)</f>
        <v>15223</v>
      </c>
      <c r="N26" s="27">
        <v>0.61099999999999999</v>
      </c>
      <c r="O26" s="24">
        <f t="shared" si="184"/>
        <v>9301.2530000000006</v>
      </c>
      <c r="P26" s="38">
        <v>0.29499999999999998</v>
      </c>
      <c r="Q26" s="24">
        <f t="shared" si="185"/>
        <v>4490.7849999999999</v>
      </c>
      <c r="R26" s="38">
        <v>9.4E-2</v>
      </c>
      <c r="S26" s="134">
        <v>0.21240000000000001</v>
      </c>
      <c r="T26" s="24">
        <f t="shared" si="186"/>
        <v>1430.962</v>
      </c>
      <c r="U26" s="27">
        <v>0.21099999999999999</v>
      </c>
      <c r="V26" s="24">
        <f t="shared" si="187"/>
        <v>3212.0529999999999</v>
      </c>
      <c r="W26" s="38">
        <v>0.505</v>
      </c>
      <c r="X26" s="24">
        <f t="shared" si="188"/>
        <v>7687.6149999999998</v>
      </c>
      <c r="Y26" s="38">
        <v>0.41</v>
      </c>
      <c r="Z26" s="24">
        <f t="shared" si="189"/>
        <v>6241.4299999999994</v>
      </c>
      <c r="AA26" s="147">
        <v>2.7799999999999999E-3</v>
      </c>
      <c r="AB26" s="148">
        <f t="shared" si="61"/>
        <v>42.319939999999995</v>
      </c>
      <c r="AC26" s="46">
        <v>2.65E-3</v>
      </c>
      <c r="AD26" s="17">
        <f t="shared" si="191"/>
        <v>40.340949999999999</v>
      </c>
      <c r="AE26" s="26">
        <f>IF(M26&gt;0,(AG26+AP26)/M26,0)</f>
        <v>2.7259442685410237E-3</v>
      </c>
      <c r="AF26" s="46">
        <v>2.9E-4</v>
      </c>
      <c r="AG26" s="36">
        <f t="shared" si="192"/>
        <v>4.4146700000000001</v>
      </c>
      <c r="AH26" s="27">
        <v>0.21110000000000001</v>
      </c>
      <c r="AI26" s="40">
        <f t="shared" si="193"/>
        <v>36.392795600000007</v>
      </c>
      <c r="AJ26" s="27">
        <f t="shared" si="194"/>
        <v>0.89179114162533923</v>
      </c>
      <c r="AK26" s="28">
        <f t="shared" si="6"/>
        <v>0.89482125337765728</v>
      </c>
      <c r="AL26" s="42">
        <v>188</v>
      </c>
      <c r="AM26" s="38">
        <v>8.3000000000000004E-2</v>
      </c>
      <c r="AN26" s="27">
        <v>0.21510000000000001</v>
      </c>
      <c r="AO26" s="134">
        <v>0.21340000000000001</v>
      </c>
      <c r="AP26" s="40">
        <f>AL26*(1-AM26)*AN26</f>
        <v>37.082379600000003</v>
      </c>
      <c r="AQ26" s="135">
        <f t="shared" si="21"/>
        <v>36.789306400000001</v>
      </c>
      <c r="AR26" s="17">
        <v>1.6</v>
      </c>
      <c r="AS26" s="17"/>
      <c r="AT26" s="117">
        <f>AT25+AL26-AS26</f>
        <v>2028.6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6">SUM(D24:D26)</f>
        <v>53000</v>
      </c>
      <c r="E27" s="50"/>
      <c r="F27" s="50">
        <f t="shared" ref="F27" si="197">SUM(F24:F26)</f>
        <v>51912</v>
      </c>
      <c r="G27" s="51"/>
      <c r="H27" s="51"/>
      <c r="I27" s="50">
        <f t="shared" ref="I27:K27" si="198">SUM(I24:I26)</f>
        <v>50141</v>
      </c>
      <c r="J27" s="51"/>
      <c r="K27" s="50">
        <f t="shared" si="198"/>
        <v>48926</v>
      </c>
      <c r="L27" s="20">
        <f t="shared" ref="L27" si="199">IF(K27&gt;0,(K24*L24+K25*L25+K26*L26)/K27,0)</f>
        <v>5.9661161754486366E-2</v>
      </c>
      <c r="M27" s="51">
        <f t="shared" ref="M27" si="200">M24+M25+M26</f>
        <v>46007</v>
      </c>
      <c r="N27" s="52">
        <f t="shared" ref="N27" si="201">IF(M27&gt;0,O27/M27,0)</f>
        <v>0.60204040689460303</v>
      </c>
      <c r="O27" s="53">
        <f t="shared" ref="O27" si="202">O24+O25+O26</f>
        <v>27698.073</v>
      </c>
      <c r="P27" s="20">
        <f t="shared" ref="P27" si="203">IF(M27&gt;0,Q27/M27,0)</f>
        <v>0.300375529810681</v>
      </c>
      <c r="Q27" s="53">
        <f t="shared" ref="Q27" si="204">Q24+Q25+Q26</f>
        <v>13819.377</v>
      </c>
      <c r="R27" s="20">
        <f t="shared" ref="R27" si="205">IF(M27&gt;0,T27/M27,0)</f>
        <v>9.7584063294716E-2</v>
      </c>
      <c r="S27" s="136"/>
      <c r="T27" s="53">
        <f t="shared" ref="T27" si="206">T24+T25+T26</f>
        <v>4489.5499999999993</v>
      </c>
      <c r="U27" s="20">
        <f t="shared" ref="U27" si="207">IF(M27&gt;0,V27/M27,0)</f>
        <v>0.21902938683243856</v>
      </c>
      <c r="V27" s="53">
        <f t="shared" ref="V27" si="208">V24+V25+V26</f>
        <v>10076.885</v>
      </c>
      <c r="W27" s="20">
        <f t="shared" ref="W27" si="209">IF(M27&gt;0,X27/M27,0)</f>
        <v>0.50299265329189036</v>
      </c>
      <c r="X27" s="53">
        <f t="shared" ref="X27" si="210">X24+X25+X26</f>
        <v>23141.182999999997</v>
      </c>
      <c r="Y27" s="20">
        <f t="shared" ref="Y27" si="211">IF(M27&gt;0,Z27/M27,0)</f>
        <v>0.41335688047471031</v>
      </c>
      <c r="Z27" s="53">
        <f t="shared" ref="Z27" si="212">Z24+Z25+Z26</f>
        <v>19017.309999999998</v>
      </c>
      <c r="AA27" s="152">
        <f>IF(M27&gt;0,AB27/M27,0)</f>
        <v>2.81341056795705E-3</v>
      </c>
      <c r="AB27" s="55">
        <f t="shared" ref="AB27" si="213">SUM(AB24:AB26)</f>
        <v>129.43657999999999</v>
      </c>
      <c r="AC27" s="54">
        <f t="shared" ref="AC27" si="214">IF(M27&gt;0,AD27/M27,0)</f>
        <v>2.7035292455495903E-3</v>
      </c>
      <c r="AD27" s="55">
        <f t="shared" ref="AD27" si="215">SUM(AD24:AD26)</f>
        <v>124.38127</v>
      </c>
      <c r="AE27" s="54">
        <f t="shared" ref="AE27" si="216">IF(M27&gt;0,(AE24*M24+AE25*M25+AE26*M26)/M27,0)</f>
        <v>2.8720696437498643E-3</v>
      </c>
      <c r="AF27" s="54">
        <f t="shared" ref="AF27" si="217">IF(K27&gt;0,(K24*AF24+K25*AF25+K26*AF26)/K27,0)</f>
        <v>2.9668642439602662E-4</v>
      </c>
      <c r="AG27" s="51">
        <f t="shared" ref="AG27" si="218">SUM(AG24:AG26)</f>
        <v>13.64987</v>
      </c>
      <c r="AH27" s="52">
        <f t="shared" ref="AH27" si="219">IF(K27&gt;0,(K24*AH24+K25*AH25+K26*AH26)/K27,0)</f>
        <v>0.20782986551118016</v>
      </c>
      <c r="AI27" s="57">
        <f t="shared" ref="AI27" si="220">SUM(AI24:AI26)</f>
        <v>112.52318780000002</v>
      </c>
      <c r="AJ27" s="52">
        <f t="shared" ref="AJ27" si="221">IF(AND(AD27&gt;0),((AD24*AJ24+AD25*AJ25+AD26*AJ26)/AD27),0)</f>
        <v>0.89153172541633874</v>
      </c>
      <c r="AK27" s="56">
        <f t="shared" si="6"/>
        <v>0.89791783616657694</v>
      </c>
      <c r="AL27" s="50">
        <f t="shared" ref="AL27" si="222">SUM(AL24:AL26)</f>
        <v>592</v>
      </c>
      <c r="AM27" s="20">
        <f t="shared" ref="AM27" si="223">IF(AL27&gt;0,(AM24*AL24+AM25*AL25+AM26*AL26)/AL27,0)</f>
        <v>8.4717905405405414E-2</v>
      </c>
      <c r="AN27" s="52">
        <f>IF(K27&gt;0,(AN24*K24+AN25*K25+AN26*K26)/K27,0)</f>
        <v>0.2186467563258799</v>
      </c>
      <c r="AO27" s="136">
        <f>IF(K27&gt;0,(AO24*K24+AO25*K25+AO26*K26)/K27,0)</f>
        <v>0.22072233372848793</v>
      </c>
      <c r="AP27" s="57">
        <f t="shared" ref="AP27" si="224">SUM(AP24:AP26)</f>
        <v>118.48543810000001</v>
      </c>
      <c r="AQ27" s="137">
        <f t="shared" si="52"/>
        <v>119.66996780000001</v>
      </c>
      <c r="AR27" s="55"/>
      <c r="AS27" s="55">
        <f t="shared" ref="AS27" si="225">SUM(AS24:AS26)</f>
        <v>0</v>
      </c>
      <c r="AT27" s="102"/>
      <c r="AU27" s="103">
        <f>AT26</f>
        <v>2028.6</v>
      </c>
      <c r="AV27" s="50">
        <f t="shared" ref="AV27" si="226">SUM(AV24:AV26)</f>
        <v>0</v>
      </c>
      <c r="AW27" s="58"/>
      <c r="AX27" s="57"/>
      <c r="AY27" s="57"/>
      <c r="AZ27" s="57"/>
      <c r="BA27" s="57"/>
    </row>
    <row r="28" spans="1:53" s="31" customFormat="1" ht="13.5" thickBot="1" x14ac:dyDescent="0.25">
      <c r="A28" s="186">
        <v>7</v>
      </c>
      <c r="B28" s="22">
        <v>1</v>
      </c>
      <c r="C28" s="10" t="s">
        <v>50</v>
      </c>
      <c r="D28" s="11">
        <v>8000</v>
      </c>
      <c r="E28" s="11">
        <v>0</v>
      </c>
      <c r="F28" s="11">
        <v>13851</v>
      </c>
      <c r="G28" s="12">
        <v>1.1000000000000001</v>
      </c>
      <c r="H28" s="12">
        <v>5.3</v>
      </c>
      <c r="I28" s="11">
        <v>13303</v>
      </c>
      <c r="J28" s="12">
        <v>2.8</v>
      </c>
      <c r="K28" s="11">
        <v>16292</v>
      </c>
      <c r="L28" s="13">
        <v>5.7000000000000002E-2</v>
      </c>
      <c r="M28" s="23">
        <f>ROUND(K28*(1-L28),0)</f>
        <v>15363</v>
      </c>
      <c r="N28" s="14">
        <v>0.626</v>
      </c>
      <c r="O28" s="24">
        <f t="shared" ref="O28:O30" si="227">M28*N28</f>
        <v>9617.2379999999994</v>
      </c>
      <c r="P28" s="13">
        <v>0.30499999999999999</v>
      </c>
      <c r="Q28" s="24">
        <f t="shared" ref="Q28:Q30" si="228">M28*P28</f>
        <v>4685.7150000000001</v>
      </c>
      <c r="R28" s="15">
        <v>6.9000000000000006E-2</v>
      </c>
      <c r="S28" s="143">
        <v>0.2177</v>
      </c>
      <c r="T28" s="24">
        <f t="shared" ref="T28:T30" si="229">M28*R28</f>
        <v>1060.047</v>
      </c>
      <c r="U28" s="25">
        <v>0.214</v>
      </c>
      <c r="V28" s="24">
        <f t="shared" ref="V28:V30" si="230">M28*U28</f>
        <v>3287.6819999999998</v>
      </c>
      <c r="W28" s="15">
        <v>0.51300000000000001</v>
      </c>
      <c r="X28" s="24">
        <f t="shared" ref="X28:X30" si="231">M28*W28</f>
        <v>7881.2190000000001</v>
      </c>
      <c r="Y28" s="15">
        <v>0.41</v>
      </c>
      <c r="Z28" s="24">
        <f t="shared" ref="Z28:Z30" si="232">Y28*M28</f>
        <v>6298.83</v>
      </c>
      <c r="AA28" s="145">
        <v>2.8500000000000001E-3</v>
      </c>
      <c r="AB28" s="18">
        <f t="shared" ref="AB28" si="233">M28*AA28</f>
        <v>43.784550000000003</v>
      </c>
      <c r="AC28" s="16">
        <v>2.6900000000000001E-3</v>
      </c>
      <c r="AD28" s="17">
        <f t="shared" ref="AD28:AD30" si="234">M28*AC28</f>
        <v>41.32647</v>
      </c>
      <c r="AE28" s="26">
        <f>IF(M28&gt;0,(AG28+AP28)/M28,0)</f>
        <v>2.7738947471197032E-3</v>
      </c>
      <c r="AF28" s="16">
        <v>2.9E-4</v>
      </c>
      <c r="AG28" s="23">
        <f t="shared" ref="AG28:AG30" si="235">AF28*M28</f>
        <v>4.4552699999999996</v>
      </c>
      <c r="AH28" s="114">
        <v>0.21909999999999999</v>
      </c>
      <c r="AI28" s="29">
        <f t="shared" ref="AI28:AI30" si="236">AL28*(1-AM28)*AH28</f>
        <v>38.090534999999996</v>
      </c>
      <c r="AJ28" s="27">
        <f t="shared" ref="AJ28:AJ30" si="237">IF(AND(AH28&gt;0,AF28&gt;0,AC28&gt;0),((AC28-AF28)*AH28)/((AH28-AF28)*AC28),0)</f>
        <v>0.89337577763057341</v>
      </c>
      <c r="AK28" s="59">
        <f t="shared" si="6"/>
        <v>0.89663848075426178</v>
      </c>
      <c r="AL28" s="11">
        <v>190</v>
      </c>
      <c r="AM28" s="13">
        <v>8.5000000000000006E-2</v>
      </c>
      <c r="AN28" s="14">
        <v>0.2195</v>
      </c>
      <c r="AO28" s="130">
        <v>0.21820000000000001</v>
      </c>
      <c r="AP28" s="29">
        <f>AL28*(1-AM28)*AN28</f>
        <v>38.160074999999999</v>
      </c>
      <c r="AQ28" s="131">
        <f t="shared" ref="AQ28" si="238">AL28*(1-AM28)*AO28</f>
        <v>37.934069999999998</v>
      </c>
      <c r="AR28" s="18">
        <v>1.55</v>
      </c>
      <c r="AS28" s="18"/>
      <c r="AT28" s="98">
        <f>AT26+AL28-AS28</f>
        <v>2218.6</v>
      </c>
      <c r="AU28" s="99"/>
      <c r="AV28" s="11"/>
      <c r="AW28" s="30"/>
      <c r="AX28" s="19"/>
      <c r="AY28" s="19"/>
      <c r="AZ28" s="19"/>
      <c r="BA28" s="19"/>
    </row>
    <row r="29" spans="1:53" s="31" customFormat="1" ht="12.75" x14ac:dyDescent="0.2">
      <c r="A29" s="184"/>
      <c r="B29" s="32">
        <v>2</v>
      </c>
      <c r="C29" s="10" t="s">
        <v>52</v>
      </c>
      <c r="D29" s="33">
        <v>21670</v>
      </c>
      <c r="E29" s="33">
        <v>3</v>
      </c>
      <c r="F29" s="33">
        <v>17864</v>
      </c>
      <c r="G29" s="34">
        <v>0.7</v>
      </c>
      <c r="H29" s="34">
        <v>7.1</v>
      </c>
      <c r="I29" s="33">
        <v>18300</v>
      </c>
      <c r="J29" s="34">
        <v>1.7</v>
      </c>
      <c r="K29" s="33">
        <v>16373</v>
      </c>
      <c r="L29" s="35">
        <v>6.0999999999999999E-2</v>
      </c>
      <c r="M29" s="36">
        <f>ROUND(K29*(1-L29),0)</f>
        <v>15374</v>
      </c>
      <c r="N29" s="37">
        <v>0.52200000000000002</v>
      </c>
      <c r="O29" s="24">
        <f t="shared" si="227"/>
        <v>8025.2280000000001</v>
      </c>
      <c r="P29" s="35">
        <v>0.38600000000000001</v>
      </c>
      <c r="Q29" s="24">
        <f t="shared" si="228"/>
        <v>5934.3640000000005</v>
      </c>
      <c r="R29" s="38">
        <v>9.1999999999999998E-2</v>
      </c>
      <c r="S29" s="134">
        <v>0.21909999999999999</v>
      </c>
      <c r="T29" s="24">
        <f t="shared" si="229"/>
        <v>1414.4079999999999</v>
      </c>
      <c r="U29" s="27">
        <v>0.22800000000000001</v>
      </c>
      <c r="V29" s="24">
        <f t="shared" si="230"/>
        <v>3505.2719999999999</v>
      </c>
      <c r="W29" s="38">
        <v>0.5</v>
      </c>
      <c r="X29" s="24">
        <f t="shared" si="231"/>
        <v>7687</v>
      </c>
      <c r="Y29" s="38">
        <v>0.41</v>
      </c>
      <c r="Z29" s="24">
        <f t="shared" si="232"/>
        <v>6303.3399999999992</v>
      </c>
      <c r="AA29" s="146">
        <v>2.8800000000000002E-3</v>
      </c>
      <c r="AB29" s="18">
        <f t="shared" si="61"/>
        <v>44.277120000000004</v>
      </c>
      <c r="AC29" s="39">
        <v>2.7499999999999998E-3</v>
      </c>
      <c r="AD29" s="17">
        <f t="shared" si="234"/>
        <v>42.278500000000001</v>
      </c>
      <c r="AE29" s="26">
        <f>IF(M29&gt;0,(AG29+AP29)/M29,0)</f>
        <v>2.8195293352413168E-3</v>
      </c>
      <c r="AF29" s="39">
        <v>2.9999999999999997E-4</v>
      </c>
      <c r="AG29" s="36">
        <f t="shared" si="235"/>
        <v>4.6121999999999996</v>
      </c>
      <c r="AH29" s="27">
        <v>0.21310000000000001</v>
      </c>
      <c r="AI29" s="40">
        <f t="shared" si="236"/>
        <v>36.267489000000005</v>
      </c>
      <c r="AJ29" s="27">
        <f t="shared" si="237"/>
        <v>0.89216507177033488</v>
      </c>
      <c r="AK29" s="28">
        <f t="shared" si="6"/>
        <v>0.89477867223621155</v>
      </c>
      <c r="AL29" s="33">
        <v>186</v>
      </c>
      <c r="AM29" s="35">
        <v>8.5000000000000006E-2</v>
      </c>
      <c r="AN29" s="37">
        <v>0.2276</v>
      </c>
      <c r="AO29" s="132">
        <v>0.22800000000000001</v>
      </c>
      <c r="AP29" s="40">
        <f>AL29*(1-AM29)*AN29</f>
        <v>38.735244000000002</v>
      </c>
      <c r="AQ29" s="133">
        <f t="shared" si="21"/>
        <v>38.803319999999999</v>
      </c>
      <c r="AR29" s="41">
        <v>1.58</v>
      </c>
      <c r="AS29" s="41"/>
      <c r="AT29" s="117">
        <f>AT28+AL29-AS29</f>
        <v>2404.6</v>
      </c>
      <c r="AU29" s="101"/>
      <c r="AV29" s="42"/>
      <c r="AW29" s="43"/>
      <c r="AX29" s="44"/>
      <c r="AY29" s="44"/>
      <c r="AZ29" s="44"/>
      <c r="BA29" s="44"/>
    </row>
    <row r="30" spans="1:53" s="31" customFormat="1" ht="12.75" x14ac:dyDescent="0.2">
      <c r="A30" s="184"/>
      <c r="B30" s="32">
        <v>3</v>
      </c>
      <c r="C30" s="180" t="s">
        <v>63</v>
      </c>
      <c r="D30" s="42">
        <v>19500</v>
      </c>
      <c r="E30" s="42">
        <v>1</v>
      </c>
      <c r="F30" s="42">
        <v>19275</v>
      </c>
      <c r="G30" s="36">
        <v>0.6</v>
      </c>
      <c r="H30" s="36">
        <v>6</v>
      </c>
      <c r="I30" s="42">
        <v>18538</v>
      </c>
      <c r="J30" s="36">
        <v>0.8</v>
      </c>
      <c r="K30" s="42">
        <v>16399</v>
      </c>
      <c r="L30" s="38">
        <v>0.06</v>
      </c>
      <c r="M30" s="36">
        <f>ROUND(K30*(1-L30),0)</f>
        <v>15415</v>
      </c>
      <c r="N30" s="27">
        <v>0.503</v>
      </c>
      <c r="O30" s="24">
        <f t="shared" si="227"/>
        <v>7753.7449999999999</v>
      </c>
      <c r="P30" s="38">
        <v>0.44900000000000001</v>
      </c>
      <c r="Q30" s="24">
        <f t="shared" si="228"/>
        <v>6921.335</v>
      </c>
      <c r="R30" s="38">
        <v>4.8000000000000001E-2</v>
      </c>
      <c r="S30" s="134">
        <v>0.21540000000000001</v>
      </c>
      <c r="T30" s="24">
        <f t="shared" si="229"/>
        <v>739.92</v>
      </c>
      <c r="U30" s="27">
        <v>0.217</v>
      </c>
      <c r="V30" s="24">
        <f t="shared" si="230"/>
        <v>3345.0549999999998</v>
      </c>
      <c r="W30" s="38">
        <v>0.51300000000000001</v>
      </c>
      <c r="X30" s="24">
        <f t="shared" si="231"/>
        <v>7907.8950000000004</v>
      </c>
      <c r="Y30" s="38">
        <v>0.4</v>
      </c>
      <c r="Z30" s="24">
        <f t="shared" si="232"/>
        <v>6166</v>
      </c>
      <c r="AA30" s="147">
        <v>2.7899999999999999E-3</v>
      </c>
      <c r="AB30" s="148">
        <f t="shared" si="61"/>
        <v>43.007849999999998</v>
      </c>
      <c r="AC30" s="46">
        <v>2.7000000000000001E-3</v>
      </c>
      <c r="AD30" s="17">
        <f t="shared" si="234"/>
        <v>41.6205</v>
      </c>
      <c r="AE30" s="26">
        <f>IF(M30&gt;0,(AG30+AP30)/M30,0)</f>
        <v>3.0349629581576383E-3</v>
      </c>
      <c r="AF30" s="46">
        <v>3.1E-4</v>
      </c>
      <c r="AG30" s="36">
        <f t="shared" si="235"/>
        <v>4.7786499999999998</v>
      </c>
      <c r="AH30" s="27">
        <v>0.20430000000000001</v>
      </c>
      <c r="AI30" s="40">
        <f t="shared" si="236"/>
        <v>39.7300167</v>
      </c>
      <c r="AJ30" s="27">
        <f t="shared" si="237"/>
        <v>0.88653038547641227</v>
      </c>
      <c r="AK30" s="28">
        <f t="shared" si="6"/>
        <v>0.89914751615586619</v>
      </c>
      <c r="AL30" s="42">
        <v>213</v>
      </c>
      <c r="AM30" s="38">
        <v>8.6999999999999994E-2</v>
      </c>
      <c r="AN30" s="27">
        <v>0.216</v>
      </c>
      <c r="AO30" s="134">
        <v>0.2135</v>
      </c>
      <c r="AP30" s="40">
        <f>AL30*(1-AM30)*AN30</f>
        <v>42.005303999999995</v>
      </c>
      <c r="AQ30" s="135">
        <f t="shared" si="21"/>
        <v>41.5191315</v>
      </c>
      <c r="AR30" s="17">
        <v>1.6</v>
      </c>
      <c r="AS30" s="17"/>
      <c r="AT30" s="117">
        <f>AT29+AL30-AS30</f>
        <v>2617.6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39">SUM(D28:D30)</f>
        <v>49170</v>
      </c>
      <c r="E31" s="50"/>
      <c r="F31" s="50">
        <f t="shared" ref="F31" si="240">SUM(F28:F30)</f>
        <v>50990</v>
      </c>
      <c r="G31" s="51"/>
      <c r="H31" s="51"/>
      <c r="I31" s="50">
        <f t="shared" ref="I31:K31" si="241">SUM(I28:I30)</f>
        <v>50141</v>
      </c>
      <c r="J31" s="51"/>
      <c r="K31" s="50">
        <f t="shared" si="241"/>
        <v>49064</v>
      </c>
      <c r="L31" s="20">
        <f t="shared" ref="L31" si="242">IF(K31&gt;0,(K28*L28+K29*L29+K30*L30)/K31,0)</f>
        <v>5.9337538724930701E-2</v>
      </c>
      <c r="M31" s="51">
        <f t="shared" ref="M31" si="243">M28+M29+M30</f>
        <v>46152</v>
      </c>
      <c r="N31" s="52">
        <f t="shared" ref="N31" si="244">IF(M31&gt;0,O31/M31,0)</f>
        <v>0.5502732492633039</v>
      </c>
      <c r="O31" s="53">
        <f t="shared" ref="O31" si="245">O28+O29+O30</f>
        <v>25396.210999999999</v>
      </c>
      <c r="P31" s="20">
        <f t="shared" ref="P31" si="246">IF(M31&gt;0,Q31/M31,0)</f>
        <v>0.38007917316692669</v>
      </c>
      <c r="Q31" s="53">
        <f t="shared" ref="Q31" si="247">Q28+Q29+Q30</f>
        <v>17541.414000000001</v>
      </c>
      <c r="R31" s="20">
        <f t="shared" ref="R31" si="248">IF(M31&gt;0,T31/M31,0)</f>
        <v>6.9647577569769456E-2</v>
      </c>
      <c r="S31" s="136"/>
      <c r="T31" s="53">
        <f t="shared" ref="T31" si="249">T28+T29+T30</f>
        <v>3214.375</v>
      </c>
      <c r="U31" s="20">
        <f t="shared" ref="U31" si="250">IF(M31&gt;0,V31/M31,0)</f>
        <v>0.21966564829259838</v>
      </c>
      <c r="V31" s="53">
        <f t="shared" ref="V31" si="251">V28+V29+V30</f>
        <v>10138.009</v>
      </c>
      <c r="W31" s="20">
        <f t="shared" ref="W31" si="252">IF(M31&gt;0,X31/M31,0)</f>
        <v>0.50866948344600449</v>
      </c>
      <c r="X31" s="53">
        <f t="shared" ref="X31" si="253">X28+X29+X30</f>
        <v>23476.114000000001</v>
      </c>
      <c r="Y31" s="20">
        <f t="shared" ref="Y31" si="254">IF(M31&gt;0,Z31/M31,0)</f>
        <v>0.40665994973132252</v>
      </c>
      <c r="Z31" s="53">
        <f t="shared" ref="Z31" si="255">Z28+Z29+Z30</f>
        <v>18768.169999999998</v>
      </c>
      <c r="AA31" s="152">
        <f t="shared" ref="AA31" si="256">IF(M31&gt;0,AB31/M31,0)</f>
        <v>2.8399531981279252E-3</v>
      </c>
      <c r="AB31" s="55">
        <f t="shared" ref="AB31" si="257">SUM(AB28:AB30)</f>
        <v>131.06952000000001</v>
      </c>
      <c r="AC31" s="54">
        <f t="shared" ref="AC31" si="258">IF(M31&gt;0,AD31/M31,0)</f>
        <v>2.7133270497486568E-3</v>
      </c>
      <c r="AD31" s="55">
        <f t="shared" ref="AD31" si="259">SUM(AD28:AD30)</f>
        <v>125.22547</v>
      </c>
      <c r="AE31" s="54">
        <f t="shared" ref="AE31" si="260">IF(M31&gt;0,(AE28*M28+AE29*M29+AE30*M30)/M31,0)</f>
        <v>2.8762944834460039E-3</v>
      </c>
      <c r="AF31" s="54">
        <f t="shared" ref="AF31" si="261">IF(K31&gt;0,(K28*AF28+K29*AF29+K30*AF30)/K31,0)</f>
        <v>3.0002180825044837E-4</v>
      </c>
      <c r="AG31" s="51">
        <f t="shared" ref="AG31" si="262">SUM(AG28:AG30)</f>
        <v>13.846119999999999</v>
      </c>
      <c r="AH31" s="52">
        <f t="shared" ref="AH31" si="263">IF(K31&gt;0,(K28*AH28+K29*AH29+K30*AH30)/K31,0)</f>
        <v>0.21215105168759174</v>
      </c>
      <c r="AI31" s="57">
        <f t="shared" ref="AI31" si="264">SUM(AI28:AI30)</f>
        <v>114.08804069999999</v>
      </c>
      <c r="AJ31" s="52">
        <f t="shared" ref="AJ31" si="265">IF(AND(AD31&gt;0),((AD28*AJ28+AD29*AJ29+AD30*AJ30)/AD31),0)</f>
        <v>0.89069185500792836</v>
      </c>
      <c r="AK31" s="56">
        <f t="shared" si="6"/>
        <v>0.89690898298307176</v>
      </c>
      <c r="AL31" s="50">
        <f t="shared" ref="AL31" si="266">SUM(AL28:AL30)</f>
        <v>589</v>
      </c>
      <c r="AM31" s="20">
        <f t="shared" ref="AM31" si="267">IF(AL31&gt;0,(AM28*AL28+AM29*AL29+AM30*AL30)/AL31,0)</f>
        <v>8.5723259762309004E-2</v>
      </c>
      <c r="AN31" s="52">
        <f>IF(K31&gt;0,(AN28*K28+AN29*K29+AN30*K30)/K31,0)</f>
        <v>0.22103319745638347</v>
      </c>
      <c r="AO31" s="136">
        <f>IF(L31&gt;0,(AO28*K28+AO29*K29+AO30*K30)/K31,0)</f>
        <v>0.21989941504973096</v>
      </c>
      <c r="AP31" s="57">
        <f t="shared" ref="AP31" si="268">SUM(AP28:AP30)</f>
        <v>118.900623</v>
      </c>
      <c r="AQ31" s="137">
        <f t="shared" si="52"/>
        <v>118.25652150000001</v>
      </c>
      <c r="AR31" s="55"/>
      <c r="AS31" s="55">
        <f t="shared" ref="AS31" si="269">SUM(AS28:AS30)</f>
        <v>0</v>
      </c>
      <c r="AT31" s="102"/>
      <c r="AU31" s="103">
        <f>AT30</f>
        <v>2617.6</v>
      </c>
      <c r="AV31" s="50">
        <f t="shared" ref="AV31" si="270">SUM(AV28:AV30)</f>
        <v>0</v>
      </c>
      <c r="AW31" s="58"/>
      <c r="AX31" s="57"/>
      <c r="AY31" s="57"/>
      <c r="AZ31" s="57"/>
      <c r="BA31" s="57"/>
    </row>
    <row r="32" spans="1:53" s="31" customFormat="1" ht="13.5" thickBot="1" x14ac:dyDescent="0.25">
      <c r="A32" s="186">
        <v>8</v>
      </c>
      <c r="B32" s="22">
        <v>1</v>
      </c>
      <c r="C32" s="10" t="s">
        <v>50</v>
      </c>
      <c r="D32" s="11">
        <v>9406</v>
      </c>
      <c r="E32" s="11">
        <v>0</v>
      </c>
      <c r="F32" s="11">
        <v>13530</v>
      </c>
      <c r="G32" s="12">
        <v>0.9</v>
      </c>
      <c r="H32" s="12">
        <v>6.4</v>
      </c>
      <c r="I32" s="11">
        <v>13056</v>
      </c>
      <c r="J32" s="12">
        <v>1.9</v>
      </c>
      <c r="K32" s="11">
        <v>16366</v>
      </c>
      <c r="L32" s="13">
        <v>6.3E-2</v>
      </c>
      <c r="M32" s="23">
        <f>ROUND(K32*(1-L32),0)</f>
        <v>15335</v>
      </c>
      <c r="N32" s="14">
        <v>0.50600000000000001</v>
      </c>
      <c r="O32" s="24">
        <f t="shared" ref="O32:O34" si="271">M32*N32</f>
        <v>7759.51</v>
      </c>
      <c r="P32" s="13">
        <v>0.443</v>
      </c>
      <c r="Q32" s="24">
        <f t="shared" ref="Q32:Q34" si="272">M32*P32</f>
        <v>6793.4049999999997</v>
      </c>
      <c r="R32" s="15">
        <v>5.0999999999999997E-2</v>
      </c>
      <c r="S32" s="143">
        <v>0.21929999999999999</v>
      </c>
      <c r="T32" s="24">
        <f t="shared" ref="T32:T34" si="273">M32*R32</f>
        <v>782.08499999999992</v>
      </c>
      <c r="U32" s="25">
        <v>0.20899999999999999</v>
      </c>
      <c r="V32" s="24">
        <f t="shared" ref="V32:V34" si="274">M32*U32</f>
        <v>3205.0149999999999</v>
      </c>
      <c r="W32" s="15">
        <v>0.52900000000000003</v>
      </c>
      <c r="X32" s="24">
        <f t="shared" ref="X32:X34" si="275">M32*W32</f>
        <v>8112.2150000000001</v>
      </c>
      <c r="Y32" s="15">
        <v>0.4</v>
      </c>
      <c r="Z32" s="24">
        <f t="shared" ref="Z32:Z34" si="276">Y32*M32</f>
        <v>6134</v>
      </c>
      <c r="AA32" s="145">
        <v>2.6700000000000001E-3</v>
      </c>
      <c r="AB32" s="18">
        <f t="shared" ref="AB32" si="277">M32*AA32</f>
        <v>40.944450000000003</v>
      </c>
      <c r="AC32" s="16">
        <v>2.5999999999999999E-3</v>
      </c>
      <c r="AD32" s="17">
        <f t="shared" ref="AD32:AD34" si="278">M32*AC32</f>
        <v>39.870999999999995</v>
      </c>
      <c r="AE32" s="26">
        <f>IF(M32&gt;0,(AG32+AP32)/M32,0)</f>
        <v>2.6714295402673624E-3</v>
      </c>
      <c r="AF32" s="16">
        <v>2.9E-4</v>
      </c>
      <c r="AG32" s="23">
        <f t="shared" ref="AG32:AG34" si="279">AF32*M32</f>
        <v>4.4471499999999997</v>
      </c>
      <c r="AH32" s="114">
        <v>0.2084</v>
      </c>
      <c r="AI32" s="29">
        <f t="shared" ref="AI32:AI34" si="280">AL32*(1-AM32)*AH32</f>
        <v>35.431126000000006</v>
      </c>
      <c r="AJ32" s="27">
        <f t="shared" ref="AJ32:AJ34" si="281">IF(AND(AH32&gt;0,AF32&gt;0,AC32&gt;0),((AC32-AF32)*AH32)/((AH32-AF32)*AC32),0)</f>
        <v>0.88969960412947302</v>
      </c>
      <c r="AK32" s="59">
        <f t="shared" si="6"/>
        <v>0.89264904896763353</v>
      </c>
      <c r="AL32" s="11">
        <v>185</v>
      </c>
      <c r="AM32" s="13">
        <v>8.1000000000000003E-2</v>
      </c>
      <c r="AN32" s="14">
        <v>0.21479999999999999</v>
      </c>
      <c r="AO32" s="130">
        <v>0.21890000000000001</v>
      </c>
      <c r="AP32" s="29">
        <f>AL32*(1-AM32)*AN32</f>
        <v>36.519221999999999</v>
      </c>
      <c r="AQ32" s="131">
        <f t="shared" ref="AQ32" si="282">AL32*(1-AM32)*AO32</f>
        <v>37.216283500000003</v>
      </c>
      <c r="AR32" s="18">
        <v>1.6</v>
      </c>
      <c r="AS32" s="18"/>
      <c r="AT32" s="98">
        <f>AT30+AL32-AS32</f>
        <v>2802.6</v>
      </c>
      <c r="AU32" s="99"/>
      <c r="AV32" s="11"/>
      <c r="AW32" s="30"/>
      <c r="AX32" s="19"/>
      <c r="AY32" s="19"/>
      <c r="AZ32" s="19"/>
      <c r="BA32" s="19"/>
    </row>
    <row r="33" spans="1:53" s="31" customFormat="1" ht="12.75" x14ac:dyDescent="0.2">
      <c r="A33" s="184"/>
      <c r="B33" s="32">
        <v>2</v>
      </c>
      <c r="C33" s="10" t="s">
        <v>52</v>
      </c>
      <c r="D33" s="33">
        <v>21574</v>
      </c>
      <c r="E33" s="33">
        <v>3</v>
      </c>
      <c r="F33" s="33">
        <v>19704</v>
      </c>
      <c r="G33" s="34">
        <v>0.5</v>
      </c>
      <c r="H33" s="34">
        <v>6.2</v>
      </c>
      <c r="I33" s="33">
        <v>19192</v>
      </c>
      <c r="J33" s="34">
        <v>1.2</v>
      </c>
      <c r="K33" s="33">
        <v>16394</v>
      </c>
      <c r="L33" s="35">
        <v>6.0999999999999999E-2</v>
      </c>
      <c r="M33" s="36">
        <f>ROUND(K33*(1-L33),0)</f>
        <v>15394</v>
      </c>
      <c r="N33" s="37">
        <v>0.47899999999999998</v>
      </c>
      <c r="O33" s="24">
        <f t="shared" si="271"/>
        <v>7373.7259999999997</v>
      </c>
      <c r="P33" s="35">
        <v>0.44600000000000001</v>
      </c>
      <c r="Q33" s="24">
        <f t="shared" si="272"/>
        <v>6865.7240000000002</v>
      </c>
      <c r="R33" s="38">
        <v>7.4999999999999997E-2</v>
      </c>
      <c r="S33" s="134">
        <v>0.22339999999999999</v>
      </c>
      <c r="T33" s="24">
        <f t="shared" si="273"/>
        <v>1154.55</v>
      </c>
      <c r="U33" s="27">
        <v>0.21099999999999999</v>
      </c>
      <c r="V33" s="24">
        <f t="shared" si="274"/>
        <v>3248.134</v>
      </c>
      <c r="W33" s="38">
        <v>0.505</v>
      </c>
      <c r="X33" s="24">
        <f t="shared" si="275"/>
        <v>7773.97</v>
      </c>
      <c r="Y33" s="38">
        <v>0.4</v>
      </c>
      <c r="Z33" s="24">
        <f t="shared" si="276"/>
        <v>6157.6</v>
      </c>
      <c r="AA33" s="146">
        <v>2.6900000000000001E-3</v>
      </c>
      <c r="AB33" s="18">
        <f t="shared" si="61"/>
        <v>41.409860000000002</v>
      </c>
      <c r="AC33" s="39">
        <v>2.5500000000000002E-3</v>
      </c>
      <c r="AD33" s="17">
        <f t="shared" si="278"/>
        <v>39.2547</v>
      </c>
      <c r="AE33" s="26">
        <f>IF(M33&gt;0,(AG33+AP33)/M33,0)</f>
        <v>2.6300630375470958E-3</v>
      </c>
      <c r="AF33" s="39">
        <v>2.7999999999999998E-4</v>
      </c>
      <c r="AG33" s="36">
        <f t="shared" si="279"/>
        <v>4.3103199999999999</v>
      </c>
      <c r="AH33" s="27">
        <v>0.21149999999999999</v>
      </c>
      <c r="AI33" s="40">
        <f t="shared" si="280"/>
        <v>34.097183999999999</v>
      </c>
      <c r="AJ33" s="27">
        <f t="shared" si="281"/>
        <v>0.89137615087697797</v>
      </c>
      <c r="AK33" s="28">
        <f t="shared" si="6"/>
        <v>0.89465499871752496</v>
      </c>
      <c r="AL33" s="33">
        <v>176</v>
      </c>
      <c r="AM33" s="35">
        <v>8.4000000000000005E-2</v>
      </c>
      <c r="AN33" s="37">
        <v>0.22439999999999999</v>
      </c>
      <c r="AO33" s="132">
        <v>0.2268</v>
      </c>
      <c r="AP33" s="40">
        <f>AL33*(1-AM33)*AN33</f>
        <v>36.176870399999999</v>
      </c>
      <c r="AQ33" s="133">
        <f t="shared" si="21"/>
        <v>36.563788800000005</v>
      </c>
      <c r="AR33" s="41">
        <v>1.55</v>
      </c>
      <c r="AS33" s="41"/>
      <c r="AT33" s="117">
        <f>AT32+AL33-AS33</f>
        <v>2978.6</v>
      </c>
      <c r="AU33" s="101"/>
      <c r="AV33" s="42"/>
      <c r="AW33" s="43"/>
      <c r="AX33" s="44"/>
      <c r="AY33" s="44"/>
      <c r="AZ33" s="44"/>
      <c r="BA33" s="44"/>
    </row>
    <row r="34" spans="1:53" s="31" customFormat="1" ht="12.75" x14ac:dyDescent="0.2">
      <c r="A34" s="184"/>
      <c r="B34" s="32">
        <v>3</v>
      </c>
      <c r="C34" s="180" t="s">
        <v>63</v>
      </c>
      <c r="D34" s="42">
        <v>19200</v>
      </c>
      <c r="E34" s="42">
        <v>2</v>
      </c>
      <c r="F34" s="42">
        <v>16510</v>
      </c>
      <c r="G34" s="36">
        <v>0.3</v>
      </c>
      <c r="H34" s="36">
        <v>5.8</v>
      </c>
      <c r="I34" s="42">
        <v>16057</v>
      </c>
      <c r="J34" s="36">
        <v>1.3</v>
      </c>
      <c r="K34" s="42">
        <v>16353</v>
      </c>
      <c r="L34" s="38">
        <v>5.7000000000000002E-2</v>
      </c>
      <c r="M34" s="36">
        <f>ROUND(K34*(1-L34),0)</f>
        <v>15421</v>
      </c>
      <c r="N34" s="27">
        <v>0.44800000000000001</v>
      </c>
      <c r="O34" s="24">
        <f t="shared" si="271"/>
        <v>6908.6080000000002</v>
      </c>
      <c r="P34" s="38">
        <v>0.44</v>
      </c>
      <c r="Q34" s="24">
        <f t="shared" si="272"/>
        <v>6785.24</v>
      </c>
      <c r="R34" s="38">
        <v>0.112</v>
      </c>
      <c r="S34" s="134">
        <v>0.219</v>
      </c>
      <c r="T34" s="24">
        <f t="shared" si="273"/>
        <v>1727.152</v>
      </c>
      <c r="U34" s="27">
        <v>0.21</v>
      </c>
      <c r="V34" s="24">
        <f t="shared" si="274"/>
        <v>3238.41</v>
      </c>
      <c r="W34" s="38">
        <v>0.52100000000000002</v>
      </c>
      <c r="X34" s="24">
        <f t="shared" si="275"/>
        <v>8034.3410000000003</v>
      </c>
      <c r="Y34" s="38">
        <v>0.41</v>
      </c>
      <c r="Z34" s="24">
        <f t="shared" si="276"/>
        <v>6322.61</v>
      </c>
      <c r="AA34" s="147">
        <v>2.66E-3</v>
      </c>
      <c r="AB34" s="148">
        <f t="shared" si="61"/>
        <v>41.019860000000001</v>
      </c>
      <c r="AC34" s="46">
        <v>2.5500000000000002E-3</v>
      </c>
      <c r="AD34" s="17">
        <f t="shared" si="278"/>
        <v>39.323550000000004</v>
      </c>
      <c r="AE34" s="26">
        <f>IF(M34&gt;0,(AG34+AP34)/M34,0)</f>
        <v>2.6433006354970494E-3</v>
      </c>
      <c r="AF34" s="46">
        <v>2.9E-4</v>
      </c>
      <c r="AG34" s="36">
        <f t="shared" si="279"/>
        <v>4.4720899999999997</v>
      </c>
      <c r="AH34" s="27">
        <v>0.20830000000000001</v>
      </c>
      <c r="AI34" s="40">
        <f t="shared" si="280"/>
        <v>35.707410899999999</v>
      </c>
      <c r="AJ34" s="27">
        <f t="shared" si="281"/>
        <v>0.88751012159106246</v>
      </c>
      <c r="AK34" s="28">
        <f t="shared" si="6"/>
        <v>0.89150992718577737</v>
      </c>
      <c r="AL34" s="42">
        <v>189</v>
      </c>
      <c r="AM34" s="38">
        <v>9.2999999999999999E-2</v>
      </c>
      <c r="AN34" s="27">
        <v>0.2117</v>
      </c>
      <c r="AO34" s="134">
        <v>0.21390000000000001</v>
      </c>
      <c r="AP34" s="40">
        <f>AL34*(1-AM34)*AN34</f>
        <v>36.290249099999997</v>
      </c>
      <c r="AQ34" s="135">
        <f t="shared" si="21"/>
        <v>36.667379700000005</v>
      </c>
      <c r="AR34" s="17">
        <v>1.6</v>
      </c>
      <c r="AS34" s="17"/>
      <c r="AT34" s="117">
        <f>AT33+AL34-AS34</f>
        <v>3167.6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3">SUM(D32:D34)</f>
        <v>50180</v>
      </c>
      <c r="E35" s="50"/>
      <c r="F35" s="50">
        <f t="shared" ref="F35" si="284">SUM(F32:F34)</f>
        <v>49744</v>
      </c>
      <c r="G35" s="51"/>
      <c r="H35" s="51"/>
      <c r="I35" s="50">
        <f t="shared" ref="I35:K35" si="285">SUM(I32:I34)</f>
        <v>48305</v>
      </c>
      <c r="J35" s="51"/>
      <c r="K35" s="50">
        <f t="shared" si="285"/>
        <v>49113</v>
      </c>
      <c r="L35" s="20">
        <f t="shared" ref="L35" si="286">IF(K35&gt;0,(K32*L32+K33*L33+K34*L34)/K35,0)</f>
        <v>6.0334595728218601E-2</v>
      </c>
      <c r="M35" s="51">
        <f t="shared" ref="M35" si="287">M32+M33+M34</f>
        <v>46150</v>
      </c>
      <c r="N35" s="52">
        <f t="shared" ref="N35" si="288">IF(M35&gt;0,O35/M35,0)</f>
        <v>0.47761308775731315</v>
      </c>
      <c r="O35" s="53">
        <f t="shared" ref="O35" si="289">O32+O33+O34</f>
        <v>22041.844000000001</v>
      </c>
      <c r="P35" s="20">
        <f t="shared" ref="P35" si="290">IF(M35&gt;0,Q35/M35,0)</f>
        <v>0.44299824485373779</v>
      </c>
      <c r="Q35" s="53">
        <f t="shared" ref="Q35" si="291">Q32+Q33+Q34</f>
        <v>20444.368999999999</v>
      </c>
      <c r="R35" s="20">
        <f t="shared" ref="R35" si="292">IF(M35&gt;0,T35/M35,0)</f>
        <v>7.9388667388949077E-2</v>
      </c>
      <c r="S35" s="136"/>
      <c r="T35" s="53">
        <f t="shared" ref="T35" si="293">T32+T33+T34</f>
        <v>3663.7869999999998</v>
      </c>
      <c r="U35" s="20">
        <f t="shared" ref="U35" si="294">IF(M35&gt;0,V35/M35,0)</f>
        <v>0.21000127843986999</v>
      </c>
      <c r="V35" s="53">
        <f t="shared" ref="V35" si="295">V32+V33+V34</f>
        <v>9691.5589999999993</v>
      </c>
      <c r="W35" s="20">
        <f t="shared" ref="W35" si="296">IF(M35&gt;0,X35/M35,0)</f>
        <v>0.51832125677139762</v>
      </c>
      <c r="X35" s="53">
        <f t="shared" ref="X35" si="297">X32+X33+X34</f>
        <v>23920.526000000002</v>
      </c>
      <c r="Y35" s="20">
        <f t="shared" ref="Y35" si="298">IF(M35&gt;0,Z35/M35,0)</f>
        <v>0.40334149512459372</v>
      </c>
      <c r="Z35" s="53">
        <f t="shared" ref="Z35" si="299">Z32+Z33+Z34</f>
        <v>18614.21</v>
      </c>
      <c r="AA35" s="152">
        <f t="shared" ref="AA35" si="300">IF(M35&gt;0,AB35/M35,0)</f>
        <v>2.6733297941495121E-3</v>
      </c>
      <c r="AB35" s="55">
        <f t="shared" ref="AB35" si="301">SUM(AB32:AB34)</f>
        <v>123.37416999999999</v>
      </c>
      <c r="AC35" s="54">
        <f t="shared" ref="AC35" si="302">IF(M35&gt;0,AD35/M35,0)</f>
        <v>2.566614301191766E-3</v>
      </c>
      <c r="AD35" s="55">
        <f t="shared" ref="AD35" si="303">SUM(AD32:AD34)</f>
        <v>118.44925000000001</v>
      </c>
      <c r="AE35" s="54">
        <f t="shared" ref="AE35" si="304">IF(M35&gt;0,(AE32*M32+AE33*M33+AE34*M34)/M35,0)</f>
        <v>2.6482318851570965E-3</v>
      </c>
      <c r="AF35" s="54">
        <f t="shared" ref="AF35" si="305">IF(K35&gt;0,(K32*AF32+K33*AF33+K34*AF34)/K35,0)</f>
        <v>2.8666198358886651E-4</v>
      </c>
      <c r="AG35" s="51">
        <f t="shared" ref="AG35" si="306">SUM(AG32:AG34)</f>
        <v>13.229559999999999</v>
      </c>
      <c r="AH35" s="52">
        <f t="shared" ref="AH35" si="307">IF(K35&gt;0,(K32*AH32+K33*AH33+K34*AH34)/K35,0)</f>
        <v>0.20940148840429215</v>
      </c>
      <c r="AI35" s="57">
        <f t="shared" ref="AI35" si="308">SUM(AI32:AI34)</f>
        <v>105.2357209</v>
      </c>
      <c r="AJ35" s="52">
        <f t="shared" ref="AJ35" si="309">IF(AND(AD35&gt;0),((AD32*AJ32+AD33*AJ33+AD34*AJ34)/AD35),0)</f>
        <v>0.8895283418676686</v>
      </c>
      <c r="AK35" s="56">
        <f t="shared" si="6"/>
        <v>0.89293317888119816</v>
      </c>
      <c r="AL35" s="50">
        <f t="shared" ref="AL35" si="310">SUM(AL32:AL34)</f>
        <v>550</v>
      </c>
      <c r="AM35" s="20">
        <f t="shared" ref="AM35" si="311">IF(AL35&gt;0,(AM32*AL32+AM33*AL33+AM34*AL34)/AL35,0)</f>
        <v>8.6083636363636376E-2</v>
      </c>
      <c r="AN35" s="52">
        <f>IF(K35&gt;0,(AN32*K32+AN33*K33+AN34*K34)/K35,0)</f>
        <v>0.21697229857675157</v>
      </c>
      <c r="AO35" s="136">
        <f>IF(L35&gt;0,(AO32*K32+AO33*K33+AO34*K34)/K35,0)</f>
        <v>0.21987219880683323</v>
      </c>
      <c r="AP35" s="57">
        <f t="shared" ref="AP35" si="312">SUM(AP32:AP34)</f>
        <v>108.98634149999999</v>
      </c>
      <c r="AQ35" s="137">
        <f t="shared" si="52"/>
        <v>110.447452</v>
      </c>
      <c r="AR35" s="55"/>
      <c r="AS35" s="55">
        <f t="shared" ref="AS35" si="313">SUM(AS32:AS34)</f>
        <v>0</v>
      </c>
      <c r="AT35" s="102"/>
      <c r="AU35" s="103">
        <f>AT34</f>
        <v>3167.6</v>
      </c>
      <c r="AV35" s="50">
        <f t="shared" ref="AV35" si="314">SUM(AV32:AV34)</f>
        <v>0</v>
      </c>
      <c r="AW35" s="58"/>
      <c r="AX35" s="57"/>
      <c r="AY35" s="57"/>
      <c r="AZ35" s="57"/>
      <c r="BA35" s="57"/>
    </row>
    <row r="36" spans="1:53" s="31" customFormat="1" ht="13.5" thickBot="1" x14ac:dyDescent="0.25">
      <c r="A36" s="186">
        <v>9</v>
      </c>
      <c r="B36" s="22">
        <v>1</v>
      </c>
      <c r="C36" s="10" t="s">
        <v>50</v>
      </c>
      <c r="D36" s="11">
        <v>4100</v>
      </c>
      <c r="E36" s="11">
        <v>0</v>
      </c>
      <c r="F36" s="11">
        <v>7367</v>
      </c>
      <c r="G36" s="12">
        <v>0.5</v>
      </c>
      <c r="H36" s="12">
        <v>5.9</v>
      </c>
      <c r="I36" s="11">
        <v>6765</v>
      </c>
      <c r="J36" s="12">
        <v>5.0999999999999996</v>
      </c>
      <c r="K36" s="11">
        <v>16058</v>
      </c>
      <c r="L36" s="13">
        <v>5.7000000000000002E-2</v>
      </c>
      <c r="M36" s="23">
        <f>ROUND(K36*(1-L36),0)</f>
        <v>15143</v>
      </c>
      <c r="N36" s="14">
        <v>0.63700000000000001</v>
      </c>
      <c r="O36" s="24">
        <f t="shared" ref="O36:O38" si="315">M36*N36</f>
        <v>9646.0910000000003</v>
      </c>
      <c r="P36" s="13">
        <v>0.30399999999999999</v>
      </c>
      <c r="Q36" s="24">
        <f t="shared" ref="Q36:Q38" si="316">M36*P36</f>
        <v>4603.4719999999998</v>
      </c>
      <c r="R36" s="15">
        <v>5.8999999999999997E-2</v>
      </c>
      <c r="S36" s="143">
        <v>0.2135</v>
      </c>
      <c r="T36" s="24">
        <f t="shared" ref="T36:T38" si="317">M36*R36</f>
        <v>893.4369999999999</v>
      </c>
      <c r="U36" s="25">
        <v>0.20599999999999999</v>
      </c>
      <c r="V36" s="24">
        <f t="shared" ref="V36:V38" si="318">M36*U36</f>
        <v>3119.4579999999996</v>
      </c>
      <c r="W36" s="15">
        <v>0.51600000000000001</v>
      </c>
      <c r="X36" s="24">
        <f t="shared" ref="X36:X38" si="319">M36*W36</f>
        <v>7813.7880000000005</v>
      </c>
      <c r="Y36" s="15">
        <v>0.41</v>
      </c>
      <c r="Z36" s="24">
        <f t="shared" ref="Z36:Z38" si="320">Y36*M36</f>
        <v>6208.6299999999992</v>
      </c>
      <c r="AA36" s="145">
        <v>2.5899999999999999E-3</v>
      </c>
      <c r="AB36" s="18">
        <f t="shared" ref="AB36" si="321">M36*AA36</f>
        <v>39.220369999999996</v>
      </c>
      <c r="AC36" s="16">
        <v>2.5300000000000001E-3</v>
      </c>
      <c r="AD36" s="17">
        <f t="shared" ref="AD36:AD38" si="322">M36*AC36</f>
        <v>38.311790000000002</v>
      </c>
      <c r="AE36" s="26">
        <f>IF(M36&gt;0,(AG36+AP36)/M36,0)</f>
        <v>2.6521600079244534E-3</v>
      </c>
      <c r="AF36" s="16">
        <v>2.7999999999999998E-4</v>
      </c>
      <c r="AG36" s="23">
        <f t="shared" ref="AG36:AG38" si="323">AF36*M36</f>
        <v>4.2400399999999996</v>
      </c>
      <c r="AH36" s="114">
        <v>0.21229999999999999</v>
      </c>
      <c r="AI36" s="29">
        <f t="shared" ref="AI36:AI38" si="324">AL36*(1-AM36)*AH36</f>
        <v>34.383046499999999</v>
      </c>
      <c r="AJ36" s="27">
        <f t="shared" ref="AJ36:AJ38" si="325">IF(AND(AH36&gt;0,AF36&gt;0,AC36&gt;0),((AC36-AF36)*AH36)/((AH36-AF36)*AC36),0)</f>
        <v>0.89050253667619561</v>
      </c>
      <c r="AK36" s="59">
        <f t="shared" si="6"/>
        <v>0.8955562248773532</v>
      </c>
      <c r="AL36" s="11">
        <v>177</v>
      </c>
      <c r="AM36" s="13">
        <v>8.5000000000000006E-2</v>
      </c>
      <c r="AN36" s="14">
        <v>0.2218</v>
      </c>
      <c r="AO36" s="130">
        <v>0.21890000000000001</v>
      </c>
      <c r="AP36" s="29">
        <f>AL36*(1-AM36)*AN36</f>
        <v>35.921619</v>
      </c>
      <c r="AQ36" s="131">
        <f t="shared" ref="AQ36" si="326">AL36*(1-AM36)*AO36</f>
        <v>35.451949500000005</v>
      </c>
      <c r="AR36" s="18">
        <v>1.55</v>
      </c>
      <c r="AS36" s="18">
        <v>1010.28</v>
      </c>
      <c r="AT36" s="98">
        <f>AT34+AL36-AS36</f>
        <v>2334.3199999999997</v>
      </c>
      <c r="AU36" s="99"/>
      <c r="AV36" s="11"/>
      <c r="AW36" s="30"/>
      <c r="AX36" s="19"/>
      <c r="AY36" s="19"/>
      <c r="AZ36" s="19"/>
      <c r="BA36" s="19"/>
    </row>
    <row r="37" spans="1:53" s="31" customFormat="1" ht="12.75" x14ac:dyDescent="0.2">
      <c r="A37" s="184"/>
      <c r="B37" s="32">
        <v>2</v>
      </c>
      <c r="C37" s="10" t="s">
        <v>52</v>
      </c>
      <c r="D37" s="33">
        <v>20250</v>
      </c>
      <c r="E37" s="33">
        <v>3</v>
      </c>
      <c r="F37" s="33">
        <v>20240</v>
      </c>
      <c r="G37" s="34">
        <v>0.5</v>
      </c>
      <c r="H37" s="34">
        <v>5.4</v>
      </c>
      <c r="I37" s="33">
        <v>19536</v>
      </c>
      <c r="J37" s="34">
        <v>2.6</v>
      </c>
      <c r="K37" s="33">
        <v>16051</v>
      </c>
      <c r="L37" s="35">
        <v>5.8999999999999997E-2</v>
      </c>
      <c r="M37" s="36">
        <f>ROUND(K37*(1-L37),0)</f>
        <v>15104</v>
      </c>
      <c r="N37" s="37">
        <v>0.44600000000000001</v>
      </c>
      <c r="O37" s="24">
        <f t="shared" si="315"/>
        <v>6736.384</v>
      </c>
      <c r="P37" s="35">
        <v>0.49299999999999999</v>
      </c>
      <c r="Q37" s="24">
        <f t="shared" si="316"/>
        <v>7446.2719999999999</v>
      </c>
      <c r="R37" s="38">
        <v>6.0999999999999999E-2</v>
      </c>
      <c r="S37" s="134">
        <v>0.22489999999999999</v>
      </c>
      <c r="T37" s="24">
        <f t="shared" si="317"/>
        <v>921.34399999999994</v>
      </c>
      <c r="U37" s="27">
        <v>0.21</v>
      </c>
      <c r="V37" s="24">
        <f t="shared" si="318"/>
        <v>3171.8399999999997</v>
      </c>
      <c r="W37" s="38">
        <v>0.52</v>
      </c>
      <c r="X37" s="24">
        <f t="shared" si="319"/>
        <v>7854.08</v>
      </c>
      <c r="Y37" s="38">
        <v>0.4</v>
      </c>
      <c r="Z37" s="24">
        <f t="shared" si="320"/>
        <v>6041.6</v>
      </c>
      <c r="AA37" s="146">
        <v>2.5899999999999999E-3</v>
      </c>
      <c r="AB37" s="18">
        <f t="shared" si="61"/>
        <v>39.11936</v>
      </c>
      <c r="AC37" s="39">
        <v>2.5200000000000001E-3</v>
      </c>
      <c r="AD37" s="17">
        <f t="shared" si="322"/>
        <v>38.062080000000002</v>
      </c>
      <c r="AE37" s="26">
        <f>IF(M37&gt;0,(AG37+AP37)/M37,0)</f>
        <v>2.7981333156779659E-3</v>
      </c>
      <c r="AF37" s="39">
        <v>2.7999999999999998E-4</v>
      </c>
      <c r="AG37" s="36">
        <f t="shared" si="323"/>
        <v>4.22912</v>
      </c>
      <c r="AH37" s="27">
        <v>0.21590000000000001</v>
      </c>
      <c r="AI37" s="40">
        <f t="shared" si="324"/>
        <v>36.190021600000001</v>
      </c>
      <c r="AJ37" s="27">
        <f t="shared" si="325"/>
        <v>0.89004318296591745</v>
      </c>
      <c r="AK37" s="28">
        <f t="shared" si="6"/>
        <v>0.90104519944797001</v>
      </c>
      <c r="AL37" s="33">
        <v>184</v>
      </c>
      <c r="AM37" s="35">
        <v>8.8999999999999996E-2</v>
      </c>
      <c r="AN37" s="37">
        <v>0.22689999999999999</v>
      </c>
      <c r="AO37" s="132">
        <v>0.2218</v>
      </c>
      <c r="AP37" s="40">
        <f>AL37*(1-AM37)*AN37</f>
        <v>38.033885599999998</v>
      </c>
      <c r="AQ37" s="133">
        <f t="shared" si="21"/>
        <v>37.179003199999997</v>
      </c>
      <c r="AR37" s="41">
        <v>1.59</v>
      </c>
      <c r="AS37" s="41"/>
      <c r="AT37" s="117">
        <f>AT36+AL37-AS37</f>
        <v>2518.3199999999997</v>
      </c>
      <c r="AU37" s="101"/>
      <c r="AV37" s="42"/>
      <c r="AW37" s="43"/>
      <c r="AX37" s="44"/>
      <c r="AY37" s="44"/>
      <c r="AZ37" s="44"/>
      <c r="BA37" s="44"/>
    </row>
    <row r="38" spans="1:53" s="31" customFormat="1" ht="12.75" x14ac:dyDescent="0.2">
      <c r="A38" s="184"/>
      <c r="B38" s="32">
        <v>3</v>
      </c>
      <c r="C38" s="45" t="s">
        <v>51</v>
      </c>
      <c r="D38" s="42">
        <v>18500</v>
      </c>
      <c r="E38" s="42">
        <v>2</v>
      </c>
      <c r="F38" s="42">
        <v>19807</v>
      </c>
      <c r="G38" s="36">
        <v>0.7</v>
      </c>
      <c r="H38" s="36">
        <v>5.3</v>
      </c>
      <c r="I38" s="42">
        <v>18909</v>
      </c>
      <c r="J38" s="36">
        <v>1</v>
      </c>
      <c r="K38" s="42">
        <v>16155</v>
      </c>
      <c r="L38" s="38">
        <v>6.2E-2</v>
      </c>
      <c r="M38" s="36">
        <f>ROUND(K38*(1-L38),0)</f>
        <v>15153</v>
      </c>
      <c r="N38" s="27">
        <v>0.47499999999999998</v>
      </c>
      <c r="O38" s="24">
        <f t="shared" si="315"/>
        <v>7197.6749999999993</v>
      </c>
      <c r="P38" s="38">
        <v>0.43099999999999999</v>
      </c>
      <c r="Q38" s="24">
        <f t="shared" si="316"/>
        <v>6530.9430000000002</v>
      </c>
      <c r="R38" s="38">
        <v>9.4E-2</v>
      </c>
      <c r="S38" s="134">
        <v>0.22900000000000001</v>
      </c>
      <c r="T38" s="24">
        <f t="shared" si="317"/>
        <v>1424.3820000000001</v>
      </c>
      <c r="U38" s="27">
        <v>0.21</v>
      </c>
      <c r="V38" s="24">
        <f t="shared" si="318"/>
        <v>3182.13</v>
      </c>
      <c r="W38" s="38">
        <v>0.51</v>
      </c>
      <c r="X38" s="24">
        <f t="shared" si="319"/>
        <v>7728.03</v>
      </c>
      <c r="Y38" s="38">
        <v>0.41</v>
      </c>
      <c r="Z38" s="24">
        <f t="shared" si="320"/>
        <v>6212.73</v>
      </c>
      <c r="AA38" s="147">
        <v>2.5899999999999999E-3</v>
      </c>
      <c r="AB38" s="148">
        <f t="shared" si="61"/>
        <v>39.246269999999996</v>
      </c>
      <c r="AC38" s="46">
        <v>2.5300000000000001E-3</v>
      </c>
      <c r="AD38" s="17">
        <f t="shared" si="322"/>
        <v>38.337090000000003</v>
      </c>
      <c r="AE38" s="26">
        <f>IF(M38&gt;0,(AG38+AP38)/M38,0)</f>
        <v>2.7535977430211836E-3</v>
      </c>
      <c r="AF38" s="46">
        <v>2.7E-4</v>
      </c>
      <c r="AG38" s="36">
        <f t="shared" si="323"/>
        <v>4.09131</v>
      </c>
      <c r="AH38" s="27">
        <v>0.21970000000000001</v>
      </c>
      <c r="AI38" s="40">
        <f t="shared" si="324"/>
        <v>37.227286200000002</v>
      </c>
      <c r="AJ38" s="27">
        <f t="shared" si="325"/>
        <v>0.894379779158326</v>
      </c>
      <c r="AK38" s="28">
        <f t="shared" si="6"/>
        <v>0.90304426491176459</v>
      </c>
      <c r="AL38" s="42">
        <v>186</v>
      </c>
      <c r="AM38" s="38">
        <v>8.8999999999999996E-2</v>
      </c>
      <c r="AN38" s="27">
        <v>0.22209999999999999</v>
      </c>
      <c r="AO38" s="134">
        <v>0.2157</v>
      </c>
      <c r="AP38" s="40">
        <f>AL38*(1-AM38)*AN38</f>
        <v>37.633956599999998</v>
      </c>
      <c r="AQ38" s="135">
        <f t="shared" si="21"/>
        <v>36.549502199999999</v>
      </c>
      <c r="AR38" s="17">
        <v>1.6</v>
      </c>
      <c r="AS38" s="17"/>
      <c r="AT38" s="117">
        <f>AT37+AL38-AS38</f>
        <v>2704.3199999999997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7">SUM(D36:D38)</f>
        <v>42850</v>
      </c>
      <c r="E39" s="50"/>
      <c r="F39" s="50">
        <f t="shared" ref="F39" si="328">SUM(F36:F38)</f>
        <v>47414</v>
      </c>
      <c r="G39" s="51"/>
      <c r="H39" s="51"/>
      <c r="I39" s="50">
        <f t="shared" ref="I39:K39" si="329">SUM(I36:I38)</f>
        <v>45210</v>
      </c>
      <c r="J39" s="51"/>
      <c r="K39" s="50">
        <f t="shared" si="329"/>
        <v>48264</v>
      </c>
      <c r="L39" s="20">
        <f t="shared" ref="L39" si="330">IF(K39&gt;0,(K36*L36+K37*L37+K38*L38)/K39,0)</f>
        <v>5.9338741090667994E-2</v>
      </c>
      <c r="M39" s="51">
        <f t="shared" ref="M39" si="331">M36+M37+M38</f>
        <v>45400</v>
      </c>
      <c r="N39" s="52">
        <f t="shared" ref="N39" si="332">IF(M39&gt;0,O39/M39,0)</f>
        <v>0.51938656387665205</v>
      </c>
      <c r="O39" s="53">
        <f t="shared" ref="O39" si="333">O36+O37+O38</f>
        <v>23580.15</v>
      </c>
      <c r="P39" s="20">
        <f t="shared" ref="P39" si="334">IF(M39&gt;0,Q39/M39,0)</f>
        <v>0.40926623348017616</v>
      </c>
      <c r="Q39" s="53">
        <f t="shared" ref="Q39" si="335">Q36+Q37+Q38</f>
        <v>18580.686999999998</v>
      </c>
      <c r="R39" s="20">
        <f t="shared" ref="R39" si="336">IF(M39&gt;0,T39/M39,0)</f>
        <v>7.1347202643171806E-2</v>
      </c>
      <c r="S39" s="136"/>
      <c r="T39" s="53">
        <f t="shared" ref="T39" si="337">T36+T37+T38</f>
        <v>3239.163</v>
      </c>
      <c r="U39" s="20">
        <f t="shared" ref="U39" si="338">IF(M39&gt;0,V39/M39,0)</f>
        <v>0.20866581497797357</v>
      </c>
      <c r="V39" s="53">
        <f t="shared" ref="V39" si="339">V36+V37+V38</f>
        <v>9473.4279999999999</v>
      </c>
      <c r="W39" s="20">
        <f t="shared" ref="W39" si="340">IF(M39&gt;0,X39/M39,0)</f>
        <v>0.51532814977973573</v>
      </c>
      <c r="X39" s="53">
        <f t="shared" ref="X39" si="341">X36+X37+X38</f>
        <v>23395.898000000001</v>
      </c>
      <c r="Y39" s="20">
        <f t="shared" ref="Y39" si="342">IF(M39&gt;0,Z39/M39,0)</f>
        <v>0.40667312775330394</v>
      </c>
      <c r="Z39" s="53">
        <f t="shared" ref="Z39" si="343">Z36+Z37+Z38</f>
        <v>18462.96</v>
      </c>
      <c r="AA39" s="152">
        <f t="shared" ref="AA39" si="344">IF(M39&gt;0,AB39/M39,0)</f>
        <v>2.5899999999999999E-3</v>
      </c>
      <c r="AB39" s="55">
        <f t="shared" ref="AB39" si="345">SUM(AB36:AB38)</f>
        <v>117.586</v>
      </c>
      <c r="AC39" s="54">
        <f t="shared" ref="AC39" si="346">IF(M39&gt;0,AD39/M39,0)</f>
        <v>2.5266731277533041E-3</v>
      </c>
      <c r="AD39" s="55">
        <f t="shared" ref="AD39" si="347">SUM(AD36:AD38)</f>
        <v>114.71096000000001</v>
      </c>
      <c r="AE39" s="54">
        <f t="shared" ref="AE39" si="348">IF(M39&gt;0,(AE36*M36+AE37*M37+AE38*M38)/M39,0)</f>
        <v>2.7345799823788545E-3</v>
      </c>
      <c r="AF39" s="54">
        <f t="shared" ref="AF39" si="349">IF(K39&gt;0,(K36*AF36+K37*AF37+K38*AF38)/K39,0)</f>
        <v>2.766527846842367E-4</v>
      </c>
      <c r="AG39" s="51">
        <f t="shared" ref="AG39" si="350">SUM(AG36:AG38)</f>
        <v>12.560469999999999</v>
      </c>
      <c r="AH39" s="52">
        <f t="shared" ref="AH39" si="351">IF(K39&gt;0,(K36*AH36+K37*AH37+K38*AH38)/K39,0)</f>
        <v>0.21597417951268025</v>
      </c>
      <c r="AI39" s="57">
        <f t="shared" ref="AI39" si="352">SUM(AI36:AI38)</f>
        <v>107.80035430000001</v>
      </c>
      <c r="AJ39" s="52">
        <f t="shared" ref="AJ39" si="353">IF(AND(AD39&gt;0),((AD36*AJ36+AD37*AJ37+AD38*AJ38)/AD39),0)</f>
        <v>0.89164591684074435</v>
      </c>
      <c r="AK39" s="56">
        <f t="shared" si="6"/>
        <v>0.89994519795997208</v>
      </c>
      <c r="AL39" s="50">
        <f t="shared" ref="AL39" si="354">SUM(AL36:AL38)</f>
        <v>547</v>
      </c>
      <c r="AM39" s="20">
        <f t="shared" ref="AM39" si="355">IF(AL39&gt;0,(AM36*AL36+AM37*AL37+AM38*AL38)/AL39,0)</f>
        <v>8.7705667276051183E-2</v>
      </c>
      <c r="AN39" s="52">
        <f>IF(K39&gt;0,(AN36*K36+AN37*K37+AN38*K38)/K39,0)</f>
        <v>0.22359650671307807</v>
      </c>
      <c r="AO39" s="136">
        <f>IF(L39&gt;0,(AO36*K36+AO37*K37+AO38*K38)/K39,0)</f>
        <v>0.21879333457649594</v>
      </c>
      <c r="AP39" s="57">
        <f t="shared" ref="AP39" si="356">SUM(AP36:AP38)</f>
        <v>111.58946119999999</v>
      </c>
      <c r="AQ39" s="137">
        <f t="shared" si="52"/>
        <v>109.1804549</v>
      </c>
      <c r="AR39" s="55"/>
      <c r="AS39" s="55">
        <f t="shared" ref="AS39" si="357">SUM(AS36:AS38)</f>
        <v>1010.28</v>
      </c>
      <c r="AT39" s="102"/>
      <c r="AU39" s="103">
        <f>AT38</f>
        <v>2704.3199999999997</v>
      </c>
      <c r="AV39" s="50">
        <f t="shared" ref="AV39" si="358">SUM(AV36:AV38)</f>
        <v>0</v>
      </c>
      <c r="AW39" s="58"/>
      <c r="AX39" s="57"/>
      <c r="AY39" s="57"/>
      <c r="AZ39" s="57"/>
      <c r="BA39" s="57"/>
    </row>
    <row r="40" spans="1:53" s="31" customFormat="1" ht="13.5" thickBot="1" x14ac:dyDescent="0.25">
      <c r="A40" s="186">
        <v>10</v>
      </c>
      <c r="B40" s="22">
        <v>1</v>
      </c>
      <c r="C40" s="10" t="s">
        <v>53</v>
      </c>
      <c r="D40" s="11">
        <v>6200</v>
      </c>
      <c r="E40" s="11">
        <v>0</v>
      </c>
      <c r="F40" s="11">
        <v>7833</v>
      </c>
      <c r="G40" s="12">
        <v>0.7</v>
      </c>
      <c r="H40" s="12">
        <v>4.7</v>
      </c>
      <c r="I40" s="11">
        <v>7567</v>
      </c>
      <c r="J40" s="12">
        <v>5.2</v>
      </c>
      <c r="K40" s="11">
        <v>15789</v>
      </c>
      <c r="L40" s="13">
        <v>5.5E-2</v>
      </c>
      <c r="M40" s="23">
        <f>ROUND(K40*(1-L40),0)</f>
        <v>14921</v>
      </c>
      <c r="N40" s="14">
        <v>0.61</v>
      </c>
      <c r="O40" s="24">
        <f t="shared" ref="O40:O42" si="359">M40*N40</f>
        <v>9101.81</v>
      </c>
      <c r="P40" s="13">
        <v>0.32500000000000001</v>
      </c>
      <c r="Q40" s="24">
        <f t="shared" ref="Q40:Q42" si="360">M40*P40</f>
        <v>4849.3249999999998</v>
      </c>
      <c r="R40" s="15">
        <v>6.5000000000000002E-2</v>
      </c>
      <c r="S40" s="143">
        <v>0.2195</v>
      </c>
      <c r="T40" s="24">
        <f t="shared" ref="T40:T42" si="361">M40*R40</f>
        <v>969.86500000000001</v>
      </c>
      <c r="U40" s="25">
        <v>0.20100000000000001</v>
      </c>
      <c r="V40" s="24">
        <f t="shared" ref="V40:V42" si="362">M40*U40</f>
        <v>2999.1210000000001</v>
      </c>
      <c r="W40" s="15">
        <v>0.52900000000000003</v>
      </c>
      <c r="X40" s="24">
        <f t="shared" ref="X40:X42" si="363">M40*W40</f>
        <v>7893.2090000000007</v>
      </c>
      <c r="Y40" s="15">
        <v>0.42</v>
      </c>
      <c r="Z40" s="24">
        <f t="shared" ref="Z40:Z42" si="364">Y40*M40</f>
        <v>6266.82</v>
      </c>
      <c r="AA40" s="145">
        <v>2.5000000000000001E-3</v>
      </c>
      <c r="AB40" s="18">
        <f t="shared" ref="AB40" si="365">M40*AA40</f>
        <v>37.302500000000002</v>
      </c>
      <c r="AC40" s="16">
        <v>2.4099999999999998E-3</v>
      </c>
      <c r="AD40" s="17">
        <f t="shared" ref="AD40:AD42" si="366">M40*AC40</f>
        <v>35.959609999999998</v>
      </c>
      <c r="AE40" s="26">
        <f>IF(M40&gt;0,(AG40+AP40)/M40,0)</f>
        <v>2.7935955230882648E-3</v>
      </c>
      <c r="AF40" s="16">
        <v>2.5000000000000001E-4</v>
      </c>
      <c r="AG40" s="23">
        <f t="shared" ref="AG40:AG42" si="367">AF40*M40</f>
        <v>3.7302500000000003</v>
      </c>
      <c r="AH40" s="114">
        <v>0.21029999999999999</v>
      </c>
      <c r="AI40" s="29">
        <f t="shared" ref="AI40:AI42" si="368">AL40*(1-AM40)*AH40</f>
        <v>36.017660399999997</v>
      </c>
      <c r="AJ40" s="27">
        <f t="shared" ref="AJ40:AJ42" si="369">IF(AND(AH40&gt;0,AF40&gt;0,AC40&gt;0),((AC40-AF40)*AH40)/((AH40-AF40)*AC40),0)</f>
        <v>0.8973322889926425</v>
      </c>
      <c r="AK40" s="59">
        <f t="shared" si="6"/>
        <v>0.91153795273062643</v>
      </c>
      <c r="AL40" s="11">
        <v>188</v>
      </c>
      <c r="AM40" s="13">
        <v>8.8999999999999996E-2</v>
      </c>
      <c r="AN40" s="14">
        <v>0.22159999999999999</v>
      </c>
      <c r="AO40" s="130">
        <v>0.2162</v>
      </c>
      <c r="AP40" s="29">
        <f>AL40*(1-AM40)*AN40</f>
        <v>37.9529888</v>
      </c>
      <c r="AQ40" s="131">
        <f t="shared" ref="AQ40" si="370">AL40*(1-AM40)*AO40</f>
        <v>37.028141599999998</v>
      </c>
      <c r="AR40" s="18">
        <v>1.6</v>
      </c>
      <c r="AS40" s="18">
        <v>1002.42</v>
      </c>
      <c r="AT40" s="98">
        <f>AT38+AL40-AS40</f>
        <v>1889.8999999999996</v>
      </c>
      <c r="AU40" s="99"/>
      <c r="AV40" s="11"/>
      <c r="AW40" s="30"/>
      <c r="AX40" s="19"/>
      <c r="AY40" s="19"/>
      <c r="AZ40" s="19"/>
      <c r="BA40" s="19"/>
    </row>
    <row r="41" spans="1:53" s="31" customFormat="1" ht="12.75" x14ac:dyDescent="0.2">
      <c r="A41" s="184"/>
      <c r="B41" s="32">
        <v>2</v>
      </c>
      <c r="C41" s="10" t="s">
        <v>50</v>
      </c>
      <c r="D41" s="33">
        <v>22030</v>
      </c>
      <c r="E41" s="33">
        <v>1</v>
      </c>
      <c r="F41" s="33">
        <v>19590</v>
      </c>
      <c r="G41" s="34">
        <v>1.2</v>
      </c>
      <c r="H41" s="34">
        <v>7.1</v>
      </c>
      <c r="I41" s="33">
        <v>18910</v>
      </c>
      <c r="J41" s="34">
        <v>2.9</v>
      </c>
      <c r="K41" s="33">
        <v>16092</v>
      </c>
      <c r="L41" s="35">
        <v>5.6000000000000001E-2</v>
      </c>
      <c r="M41" s="36">
        <f>ROUND(K41*(1-L41),0)</f>
        <v>15191</v>
      </c>
      <c r="N41" s="37">
        <v>0.504</v>
      </c>
      <c r="O41" s="24">
        <f t="shared" si="359"/>
        <v>7656.2640000000001</v>
      </c>
      <c r="P41" s="35">
        <v>0.46300000000000002</v>
      </c>
      <c r="Q41" s="24">
        <f t="shared" si="360"/>
        <v>7033.433</v>
      </c>
      <c r="R41" s="38">
        <v>3.3000000000000002E-2</v>
      </c>
      <c r="S41" s="134">
        <v>0.22639999999999999</v>
      </c>
      <c r="T41" s="24">
        <f t="shared" si="361"/>
        <v>501.303</v>
      </c>
      <c r="U41" s="27">
        <v>0.20499999999999999</v>
      </c>
      <c r="V41" s="24">
        <f t="shared" si="362"/>
        <v>3114.1549999999997</v>
      </c>
      <c r="W41" s="38">
        <v>0.52700000000000002</v>
      </c>
      <c r="X41" s="24">
        <f t="shared" si="363"/>
        <v>8005.6570000000002</v>
      </c>
      <c r="Y41" s="38">
        <v>0.4</v>
      </c>
      <c r="Z41" s="24">
        <f t="shared" si="364"/>
        <v>6076.4000000000005</v>
      </c>
      <c r="AA41" s="146">
        <v>2.49E-3</v>
      </c>
      <c r="AB41" s="18">
        <f t="shared" si="61"/>
        <v>37.825589999999998</v>
      </c>
      <c r="AC41" s="39">
        <v>2.4099999999999998E-3</v>
      </c>
      <c r="AD41" s="17">
        <f t="shared" si="366"/>
        <v>36.610309999999998</v>
      </c>
      <c r="AE41" s="26">
        <f>IF(M41&gt;0,(AG41+AP41)/M41,0)</f>
        <v>2.4718720887367523E-3</v>
      </c>
      <c r="AF41" s="39">
        <v>2.5000000000000001E-4</v>
      </c>
      <c r="AG41" s="36">
        <f t="shared" si="367"/>
        <v>3.7977500000000002</v>
      </c>
      <c r="AH41" s="27">
        <v>0.2127</v>
      </c>
      <c r="AI41" s="40">
        <f t="shared" si="368"/>
        <v>31.584461099999999</v>
      </c>
      <c r="AJ41" s="27">
        <f t="shared" si="369"/>
        <v>0.89732023839634201</v>
      </c>
      <c r="AK41" s="28">
        <f t="shared" si="6"/>
        <v>0.89985179884400368</v>
      </c>
      <c r="AL41" s="33">
        <v>163</v>
      </c>
      <c r="AM41" s="35">
        <v>8.8999999999999996E-2</v>
      </c>
      <c r="AN41" s="37">
        <v>0.2273</v>
      </c>
      <c r="AO41" s="132">
        <v>0.2175</v>
      </c>
      <c r="AP41" s="40">
        <f>AL41*(1-AM41)*AN41</f>
        <v>33.752458900000001</v>
      </c>
      <c r="AQ41" s="133">
        <f t="shared" si="21"/>
        <v>32.297227499999998</v>
      </c>
      <c r="AR41" s="41">
        <v>1.55</v>
      </c>
      <c r="AS41" s="41"/>
      <c r="AT41" s="117">
        <f>AT40+AL41-AS41</f>
        <v>2052.8999999999996</v>
      </c>
      <c r="AU41" s="101"/>
      <c r="AV41" s="42"/>
      <c r="AW41" s="43"/>
      <c r="AX41" s="44"/>
      <c r="AY41" s="44"/>
      <c r="AZ41" s="44"/>
      <c r="BA41" s="44"/>
    </row>
    <row r="42" spans="1:53" s="31" customFormat="1" ht="12.75" x14ac:dyDescent="0.2">
      <c r="A42" s="184"/>
      <c r="B42" s="32">
        <v>3</v>
      </c>
      <c r="C42" s="45" t="s">
        <v>51</v>
      </c>
      <c r="D42" s="42">
        <v>15300</v>
      </c>
      <c r="E42" s="42">
        <v>0</v>
      </c>
      <c r="F42" s="42">
        <v>17045</v>
      </c>
      <c r="G42" s="36">
        <v>1</v>
      </c>
      <c r="H42" s="36">
        <v>6.5</v>
      </c>
      <c r="I42" s="42">
        <v>16669</v>
      </c>
      <c r="J42" s="36">
        <v>2.7</v>
      </c>
      <c r="K42" s="42">
        <v>16175</v>
      </c>
      <c r="L42" s="38">
        <v>5.8999999999999997E-2</v>
      </c>
      <c r="M42" s="36">
        <f>ROUND(K42*(1-L42),0)</f>
        <v>15221</v>
      </c>
      <c r="N42" s="27">
        <v>0.53100000000000003</v>
      </c>
      <c r="O42" s="24">
        <f t="shared" si="359"/>
        <v>8082.3510000000006</v>
      </c>
      <c r="P42" s="38">
        <v>0.42099999999999999</v>
      </c>
      <c r="Q42" s="24">
        <f t="shared" si="360"/>
        <v>6408.0410000000002</v>
      </c>
      <c r="R42" s="38">
        <v>4.8000000000000001E-2</v>
      </c>
      <c r="S42" s="134">
        <v>0.21920000000000001</v>
      </c>
      <c r="T42" s="24">
        <f t="shared" si="361"/>
        <v>730.60800000000006</v>
      </c>
      <c r="U42" s="27">
        <v>0.22</v>
      </c>
      <c r="V42" s="24">
        <f t="shared" si="362"/>
        <v>3348.62</v>
      </c>
      <c r="W42" s="38">
        <v>0.505</v>
      </c>
      <c r="X42" s="24">
        <f t="shared" si="363"/>
        <v>7686.6050000000005</v>
      </c>
      <c r="Y42" s="38">
        <v>0.41</v>
      </c>
      <c r="Z42" s="24">
        <f t="shared" si="364"/>
        <v>6240.61</v>
      </c>
      <c r="AA42" s="147">
        <v>2.4399999999999999E-3</v>
      </c>
      <c r="AB42" s="148">
        <f t="shared" si="61"/>
        <v>37.139240000000001</v>
      </c>
      <c r="AC42" s="46">
        <v>2.4199999999999998E-3</v>
      </c>
      <c r="AD42" s="17">
        <f t="shared" si="366"/>
        <v>36.834820000000001</v>
      </c>
      <c r="AE42" s="26">
        <f>IF(M42&gt;0,(AG42+AP42)/M42,0)</f>
        <v>2.5223988042835559E-3</v>
      </c>
      <c r="AF42" s="46">
        <v>2.5000000000000001E-4</v>
      </c>
      <c r="AG42" s="36">
        <f t="shared" si="367"/>
        <v>3.80525</v>
      </c>
      <c r="AH42" s="27">
        <v>0.21809999999999999</v>
      </c>
      <c r="AI42" s="40">
        <f t="shared" si="368"/>
        <v>33.246727800000002</v>
      </c>
      <c r="AJ42" s="27">
        <f t="shared" si="369"/>
        <v>0.89772324197595965</v>
      </c>
      <c r="AK42" s="28">
        <f t="shared" si="6"/>
        <v>0.90188169568303456</v>
      </c>
      <c r="AL42" s="42">
        <v>169</v>
      </c>
      <c r="AM42" s="38">
        <v>9.8000000000000004E-2</v>
      </c>
      <c r="AN42" s="27">
        <v>0.22689999999999999</v>
      </c>
      <c r="AO42" s="134">
        <v>0.2248</v>
      </c>
      <c r="AP42" s="40">
        <f>AL42*(1-AM42)*AN42</f>
        <v>34.588182200000006</v>
      </c>
      <c r="AQ42" s="135">
        <f t="shared" si="21"/>
        <v>34.268062400000005</v>
      </c>
      <c r="AR42" s="17">
        <v>1.5</v>
      </c>
      <c r="AS42" s="17"/>
      <c r="AT42" s="117">
        <f>AT41+AL42-AS42</f>
        <v>2221.8999999999996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1">SUM(D40:D42)</f>
        <v>43530</v>
      </c>
      <c r="E43" s="50"/>
      <c r="F43" s="50">
        <f t="shared" ref="F43" si="372">SUM(F40:F42)</f>
        <v>44468</v>
      </c>
      <c r="G43" s="51"/>
      <c r="H43" s="51"/>
      <c r="I43" s="50">
        <f t="shared" ref="I43:K43" si="373">SUM(I40:I42)</f>
        <v>43146</v>
      </c>
      <c r="J43" s="51"/>
      <c r="K43" s="50">
        <f t="shared" si="373"/>
        <v>48056</v>
      </c>
      <c r="L43" s="20">
        <f t="shared" ref="L43" si="374">IF(K43&gt;0,(K40*L40+K41*L41+K42*L42)/K43,0)</f>
        <v>5.6681205260529381E-2</v>
      </c>
      <c r="M43" s="51">
        <f t="shared" ref="M43" si="375">M40+M41+M42</f>
        <v>45333</v>
      </c>
      <c r="N43" s="52">
        <f t="shared" ref="N43" si="376">IF(M43&gt;0,O43/M43,0)</f>
        <v>0.54795458054838642</v>
      </c>
      <c r="O43" s="53">
        <f t="shared" ref="O43" si="377">O40+O41+O42</f>
        <v>24840.425000000003</v>
      </c>
      <c r="P43" s="20">
        <f t="shared" ref="P43" si="378">IF(M43&gt;0,Q43/M43,0)</f>
        <v>0.40347647409172122</v>
      </c>
      <c r="Q43" s="53">
        <f t="shared" ref="Q43" si="379">Q40+Q41+Q42</f>
        <v>18290.798999999999</v>
      </c>
      <c r="R43" s="20">
        <f t="shared" ref="R43" si="380">IF(M43&gt;0,T43/M43,0)</f>
        <v>4.8568945359892361E-2</v>
      </c>
      <c r="S43" s="136"/>
      <c r="T43" s="53">
        <f t="shared" ref="T43" si="381">T40+T41+T42</f>
        <v>2201.7760000000003</v>
      </c>
      <c r="U43" s="20">
        <f t="shared" ref="U43" si="382">IF(M43&gt;0,V43/M43,0)</f>
        <v>0.20871982882227078</v>
      </c>
      <c r="V43" s="53">
        <f t="shared" ref="V43" si="383">V40+V41+V42</f>
        <v>9461.8960000000006</v>
      </c>
      <c r="W43" s="20">
        <f t="shared" ref="W43" si="384">IF(M43&gt;0,X43/M43,0)</f>
        <v>0.52027156817329545</v>
      </c>
      <c r="X43" s="53">
        <f t="shared" ref="X43" si="385">X40+X41+X42</f>
        <v>23585.471000000001</v>
      </c>
      <c r="Y43" s="20">
        <f t="shared" ref="Y43" si="386">IF(M43&gt;0,Z43/M43,0)</f>
        <v>0.40994044073853486</v>
      </c>
      <c r="Z43" s="53">
        <f t="shared" ref="Z43" si="387">Z40+Z41+Z42</f>
        <v>18583.830000000002</v>
      </c>
      <c r="AA43" s="152">
        <f t="shared" ref="AA43" si="388">IF(M43&gt;0,AB43/M43,0)</f>
        <v>2.4765034301722807E-3</v>
      </c>
      <c r="AB43" s="55">
        <f t="shared" ref="AB43" si="389">SUM(AB40:AB42)</f>
        <v>112.26733</v>
      </c>
      <c r="AC43" s="54">
        <f t="shared" ref="AC43" si="390">IF(M43&gt;0,AD43/M43,0)</f>
        <v>2.4133575982176339E-3</v>
      </c>
      <c r="AD43" s="55">
        <f t="shared" ref="AD43" si="391">SUM(AD40:AD42)</f>
        <v>109.40474</v>
      </c>
      <c r="AE43" s="54">
        <f t="shared" ref="AE43" si="392">IF(M43&gt;0,(AE40*M40+AE41*M41+AE42*M42)/M43,0)</f>
        <v>2.594729664924007E-3</v>
      </c>
      <c r="AF43" s="54">
        <f t="shared" ref="AF43" si="393">IF(K43&gt;0,(K40*AF40+K41*AF41+K42*AF42)/K43,0)</f>
        <v>2.5000000000000001E-4</v>
      </c>
      <c r="AG43" s="51">
        <f t="shared" ref="AG43" si="394">SUM(AG40:AG42)</f>
        <v>11.33325</v>
      </c>
      <c r="AH43" s="52">
        <f t="shared" ref="AH43" si="395">IF(K43&gt;0,(K40*AH40+K41*AH41+K42*AH42)/K43,0)</f>
        <v>0.21372903695688361</v>
      </c>
      <c r="AI43" s="57">
        <f t="shared" ref="AI43" si="396">SUM(AI40:AI42)</f>
        <v>100.8488493</v>
      </c>
      <c r="AJ43" s="52">
        <f t="shared" ref="AJ43" si="397">IF(AND(AD43&gt;0),((AD40*AJ40+AD41*AJ41+AD42*AJ42)/AD43),0)</f>
        <v>0.89745988407401367</v>
      </c>
      <c r="AK43" s="56">
        <f t="shared" si="6"/>
        <v>0.90465471551619381</v>
      </c>
      <c r="AL43" s="50">
        <f t="shared" ref="AL43" si="398">SUM(AL40:AL42)</f>
        <v>520</v>
      </c>
      <c r="AM43" s="20">
        <f t="shared" ref="AM43" si="399">IF(AL43&gt;0,(AM40*AL40+AM41*AL41+AM42*AL42)/AL43,0)</f>
        <v>9.1925000000000007E-2</v>
      </c>
      <c r="AN43" s="52">
        <f>IF(K43&gt;0,(AN40*K40+AN41*K41+AN42*K42)/K43,0)</f>
        <v>0.22529260654236724</v>
      </c>
      <c r="AO43" s="136">
        <f>IF(L43&gt;0,(AO40*K40+AO41*K41+AO42*K42)/K43,0)</f>
        <v>0.21952996087897453</v>
      </c>
      <c r="AP43" s="57">
        <f t="shared" ref="AP43" si="400">SUM(AP40:AP42)</f>
        <v>106.29362990000001</v>
      </c>
      <c r="AQ43" s="137">
        <f t="shared" si="52"/>
        <v>103.59343149999999</v>
      </c>
      <c r="AR43" s="55"/>
      <c r="AS43" s="55">
        <f t="shared" ref="AS43" si="401">SUM(AS40:AS42)</f>
        <v>1002.42</v>
      </c>
      <c r="AT43" s="102"/>
      <c r="AU43" s="103">
        <f>AT42</f>
        <v>2221.8999999999996</v>
      </c>
      <c r="AV43" s="50">
        <f t="shared" ref="AV43" si="402">SUM(AV40:AV42)</f>
        <v>0</v>
      </c>
      <c r="AW43" s="58"/>
      <c r="AX43" s="57"/>
      <c r="AY43" s="57"/>
      <c r="AZ43" s="57"/>
      <c r="BA43" s="57"/>
    </row>
    <row r="44" spans="1:53" s="31" customFormat="1" ht="13.5" thickBot="1" x14ac:dyDescent="0.25">
      <c r="A44" s="186">
        <v>11</v>
      </c>
      <c r="B44" s="22">
        <v>1</v>
      </c>
      <c r="C44" s="10" t="s">
        <v>52</v>
      </c>
      <c r="D44" s="11">
        <v>4624</v>
      </c>
      <c r="E44" s="11">
        <v>0</v>
      </c>
      <c r="F44" s="11">
        <v>10067</v>
      </c>
      <c r="G44" s="12">
        <v>0.7</v>
      </c>
      <c r="H44" s="12">
        <v>5.8</v>
      </c>
      <c r="I44" s="11">
        <v>10173</v>
      </c>
      <c r="J44" s="12">
        <v>4.8</v>
      </c>
      <c r="K44" s="11">
        <v>15863</v>
      </c>
      <c r="L44" s="13">
        <v>5.7000000000000002E-2</v>
      </c>
      <c r="M44" s="23">
        <f>ROUND(K44*(1-L44),0)</f>
        <v>14959</v>
      </c>
      <c r="N44" s="14">
        <v>0.65300000000000002</v>
      </c>
      <c r="O44" s="24">
        <f t="shared" ref="O44:O46" si="403">M44*N44</f>
        <v>9768.2270000000008</v>
      </c>
      <c r="P44" s="13">
        <v>0.3</v>
      </c>
      <c r="Q44" s="24">
        <f t="shared" ref="Q44:Q46" si="404">M44*P44</f>
        <v>4487.7</v>
      </c>
      <c r="R44" s="15">
        <v>4.7E-2</v>
      </c>
      <c r="S44" s="143">
        <v>0.1958</v>
      </c>
      <c r="T44" s="24">
        <f t="shared" ref="T44:T46" si="405">M44*R44</f>
        <v>703.07299999999998</v>
      </c>
      <c r="U44" s="25">
        <v>0.218</v>
      </c>
      <c r="V44" s="24">
        <f t="shared" ref="V44:V46" si="406">M44*U44</f>
        <v>3261.0619999999999</v>
      </c>
      <c r="W44" s="15">
        <v>0.49199999999999999</v>
      </c>
      <c r="X44" s="24">
        <f t="shared" ref="X44:X46" si="407">M44*W44</f>
        <v>7359.8279999999995</v>
      </c>
      <c r="Y44" s="15">
        <v>0.4</v>
      </c>
      <c r="Z44" s="24">
        <f t="shared" ref="Z44:Z46" si="408">Y44*M44</f>
        <v>5983.6</v>
      </c>
      <c r="AA44" s="145">
        <v>2.4299999999999999E-3</v>
      </c>
      <c r="AB44" s="18">
        <f t="shared" ref="AB44" si="409">M44*AA44</f>
        <v>36.350369999999998</v>
      </c>
      <c r="AC44" s="16">
        <v>2.4299999999999999E-3</v>
      </c>
      <c r="AD44" s="17">
        <f t="shared" ref="AD44:AD46" si="410">M44*AC44</f>
        <v>36.350369999999998</v>
      </c>
      <c r="AE44" s="26">
        <f>IF(M44&gt;0,(AG44+AP44)/M44,0)</f>
        <v>2.7674767029881673E-3</v>
      </c>
      <c r="AF44" s="16">
        <v>2.4000000000000001E-4</v>
      </c>
      <c r="AG44" s="23">
        <f t="shared" ref="AG44:AG46" si="411">AF44*M44</f>
        <v>3.59016</v>
      </c>
      <c r="AH44" s="114">
        <v>0.2064</v>
      </c>
      <c r="AI44" s="29">
        <f t="shared" ref="AI44:AI46" si="412">AL44*(1-AM44)*AH44</f>
        <v>34.900176000000002</v>
      </c>
      <c r="AJ44" s="27">
        <f t="shared" ref="AJ44:AJ46" si="413">IF(AND(AH44&gt;0,AF44&gt;0,AC44&gt;0),((AC44-AF44)*AH44)/((AH44-AF44)*AC44),0)</f>
        <v>0.90228373503499593</v>
      </c>
      <c r="AK44" s="59">
        <f t="shared" si="6"/>
        <v>0.91425971909810122</v>
      </c>
      <c r="AL44" s="11">
        <v>185</v>
      </c>
      <c r="AM44" s="13">
        <v>8.5999999999999993E-2</v>
      </c>
      <c r="AN44" s="14">
        <v>0.22359999999999999</v>
      </c>
      <c r="AO44" s="130">
        <v>0.21929999999999999</v>
      </c>
      <c r="AP44" s="29">
        <f>AL44*(1-AM44)*AN44</f>
        <v>37.808523999999998</v>
      </c>
      <c r="AQ44" s="131">
        <f t="shared" ref="AQ44" si="414">AL44*(1-AM44)*AO44</f>
        <v>37.081437000000001</v>
      </c>
      <c r="AR44" s="18">
        <v>1.6</v>
      </c>
      <c r="AS44" s="18">
        <v>1016</v>
      </c>
      <c r="AT44" s="98">
        <f>AT42+AL44-AS44</f>
        <v>1390.8999999999996</v>
      </c>
      <c r="AU44" s="99"/>
      <c r="AV44" s="11"/>
      <c r="AW44" s="30"/>
      <c r="AX44" s="19"/>
      <c r="AY44" s="19"/>
      <c r="AZ44" s="19"/>
      <c r="BA44" s="19"/>
    </row>
    <row r="45" spans="1:53" s="31" customFormat="1" ht="12.75" x14ac:dyDescent="0.2">
      <c r="A45" s="184"/>
      <c r="B45" s="32">
        <v>2</v>
      </c>
      <c r="C45" s="10" t="s">
        <v>63</v>
      </c>
      <c r="D45" s="33">
        <v>19746</v>
      </c>
      <c r="E45" s="33">
        <v>4</v>
      </c>
      <c r="F45" s="33">
        <v>19216</v>
      </c>
      <c r="G45" s="34">
        <v>0.5</v>
      </c>
      <c r="H45" s="34">
        <v>5.8</v>
      </c>
      <c r="I45" s="33">
        <v>18207</v>
      </c>
      <c r="J45" s="34">
        <v>3.1</v>
      </c>
      <c r="K45" s="33">
        <v>16138</v>
      </c>
      <c r="L45" s="35">
        <v>5.8999999999999997E-2</v>
      </c>
      <c r="M45" s="36">
        <f>ROUND(K45*(1-L45),0)</f>
        <v>15186</v>
      </c>
      <c r="N45" s="37">
        <v>0.66800000000000004</v>
      </c>
      <c r="O45" s="24">
        <f t="shared" si="403"/>
        <v>10144.248000000001</v>
      </c>
      <c r="P45" s="35">
        <v>0.28599999999999998</v>
      </c>
      <c r="Q45" s="24">
        <f t="shared" si="404"/>
        <v>4343.1959999999999</v>
      </c>
      <c r="R45" s="38">
        <v>4.5999999999999999E-2</v>
      </c>
      <c r="S45" s="134">
        <v>0.19570000000000001</v>
      </c>
      <c r="T45" s="24">
        <f t="shared" si="405"/>
        <v>698.55600000000004</v>
      </c>
      <c r="U45" s="27">
        <v>0.20399999999999999</v>
      </c>
      <c r="V45" s="24">
        <f t="shared" si="406"/>
        <v>3097.944</v>
      </c>
      <c r="W45" s="38">
        <v>0.53100000000000003</v>
      </c>
      <c r="X45" s="24">
        <f t="shared" si="407"/>
        <v>8063.7660000000005</v>
      </c>
      <c r="Y45" s="38">
        <v>0.4</v>
      </c>
      <c r="Z45" s="24">
        <f t="shared" si="408"/>
        <v>6074.4000000000005</v>
      </c>
      <c r="AA45" s="146">
        <v>2.47E-3</v>
      </c>
      <c r="AB45" s="18">
        <f t="shared" si="61"/>
        <v>37.509419999999999</v>
      </c>
      <c r="AC45" s="39">
        <v>2.48E-3</v>
      </c>
      <c r="AD45" s="17">
        <f t="shared" si="410"/>
        <v>37.661279999999998</v>
      </c>
      <c r="AE45" s="26">
        <f>IF(M45&gt;0,(AG45+AP45)/M45,0)</f>
        <v>2.4119094429079419E-3</v>
      </c>
      <c r="AF45" s="39">
        <v>2.4000000000000001E-4</v>
      </c>
      <c r="AG45" s="36">
        <f t="shared" si="411"/>
        <v>3.6446399999999999</v>
      </c>
      <c r="AH45" s="27">
        <v>0.2087</v>
      </c>
      <c r="AI45" s="40">
        <f t="shared" si="412"/>
        <v>32.225993100000004</v>
      </c>
      <c r="AJ45" s="27">
        <f t="shared" si="413"/>
        <v>0.90426569033124615</v>
      </c>
      <c r="AK45" s="28">
        <f t="shared" si="6"/>
        <v>0.90150670541887823</v>
      </c>
      <c r="AL45" s="33">
        <v>171</v>
      </c>
      <c r="AM45" s="35">
        <v>9.7000000000000003E-2</v>
      </c>
      <c r="AN45" s="37">
        <v>0.21360000000000001</v>
      </c>
      <c r="AO45" s="132">
        <v>0.2077</v>
      </c>
      <c r="AP45" s="40">
        <f>AL45*(1-AM45)*AN45</f>
        <v>32.982616800000002</v>
      </c>
      <c r="AQ45" s="133">
        <f t="shared" si="21"/>
        <v>32.071580099999998</v>
      </c>
      <c r="AR45" s="41">
        <v>1.6</v>
      </c>
      <c r="AS45" s="41"/>
      <c r="AT45" s="117">
        <f>AT44+AL45-AS45</f>
        <v>1561.8999999999996</v>
      </c>
      <c r="AU45" s="101"/>
      <c r="AV45" s="42"/>
      <c r="AW45" s="43"/>
      <c r="AX45" s="44"/>
      <c r="AY45" s="44"/>
      <c r="AZ45" s="44"/>
      <c r="BA45" s="44"/>
    </row>
    <row r="46" spans="1:53" s="31" customFormat="1" ht="12.75" x14ac:dyDescent="0.2">
      <c r="A46" s="184"/>
      <c r="B46" s="32">
        <v>3</v>
      </c>
      <c r="C46" s="45" t="s">
        <v>51</v>
      </c>
      <c r="D46" s="42">
        <v>20640</v>
      </c>
      <c r="E46" s="42">
        <v>1</v>
      </c>
      <c r="F46" s="42">
        <v>18630</v>
      </c>
      <c r="G46" s="36">
        <v>0.6</v>
      </c>
      <c r="H46" s="36">
        <v>5.0999999999999996</v>
      </c>
      <c r="I46" s="42">
        <v>17999</v>
      </c>
      <c r="J46" s="36">
        <v>2.4</v>
      </c>
      <c r="K46" s="42">
        <v>16119</v>
      </c>
      <c r="L46" s="38">
        <v>5.8999999999999997E-2</v>
      </c>
      <c r="M46" s="36">
        <f>ROUND(K46*(1-L46),0)</f>
        <v>15168</v>
      </c>
      <c r="N46" s="27">
        <v>0.58699999999999997</v>
      </c>
      <c r="O46" s="24">
        <f t="shared" si="403"/>
        <v>8903.616</v>
      </c>
      <c r="P46" s="38">
        <v>0.33800000000000002</v>
      </c>
      <c r="Q46" s="24">
        <f t="shared" si="404"/>
        <v>5126.7840000000006</v>
      </c>
      <c r="R46" s="38">
        <v>7.4999999999999997E-2</v>
      </c>
      <c r="S46" s="134">
        <v>0.21829999999999999</v>
      </c>
      <c r="T46" s="24">
        <f t="shared" si="405"/>
        <v>1137.5999999999999</v>
      </c>
      <c r="U46" s="27">
        <v>0.217</v>
      </c>
      <c r="V46" s="24">
        <f t="shared" si="406"/>
        <v>3291.4560000000001</v>
      </c>
      <c r="W46" s="38">
        <v>0.50900000000000001</v>
      </c>
      <c r="X46" s="24">
        <f t="shared" si="407"/>
        <v>7720.5119999999997</v>
      </c>
      <c r="Y46" s="38">
        <v>0.41</v>
      </c>
      <c r="Z46" s="24">
        <f t="shared" si="408"/>
        <v>6218.8799999999992</v>
      </c>
      <c r="AA46" s="147">
        <v>2.47E-3</v>
      </c>
      <c r="AB46" s="148">
        <f t="shared" si="61"/>
        <v>37.464959999999998</v>
      </c>
      <c r="AC46" s="46">
        <v>2.4599999999999999E-3</v>
      </c>
      <c r="AD46" s="17">
        <f t="shared" si="410"/>
        <v>37.313279999999999</v>
      </c>
      <c r="AE46" s="26">
        <f>IF(M46&gt;0,(AG46+AP46)/M46,0)</f>
        <v>2.5527128560126583E-3</v>
      </c>
      <c r="AF46" s="46">
        <v>2.4000000000000001E-4</v>
      </c>
      <c r="AG46" s="36">
        <f t="shared" si="411"/>
        <v>3.64032</v>
      </c>
      <c r="AH46" s="27">
        <v>0.21970000000000001</v>
      </c>
      <c r="AI46" s="40">
        <f t="shared" si="412"/>
        <v>33.936180200000003</v>
      </c>
      <c r="AJ46" s="27">
        <f t="shared" si="413"/>
        <v>0.9034259257201156</v>
      </c>
      <c r="AK46" s="28">
        <f t="shared" si="6"/>
        <v>0.90694083295911399</v>
      </c>
      <c r="AL46" s="42">
        <v>169</v>
      </c>
      <c r="AM46" s="38">
        <v>8.5999999999999993E-2</v>
      </c>
      <c r="AN46" s="27">
        <v>0.2271</v>
      </c>
      <c r="AO46" s="134">
        <v>0.2177</v>
      </c>
      <c r="AP46" s="40">
        <f>AL46*(1-AM46)*AN46</f>
        <v>35.0792286</v>
      </c>
      <c r="AQ46" s="135">
        <f t="shared" si="21"/>
        <v>33.627248200000004</v>
      </c>
      <c r="AR46" s="17">
        <v>1.6</v>
      </c>
      <c r="AS46" s="17"/>
      <c r="AT46" s="117">
        <f>AT45+AL46-AS46</f>
        <v>1730.8999999999996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5">SUM(D44:D46)</f>
        <v>45010</v>
      </c>
      <c r="E47" s="50"/>
      <c r="F47" s="50">
        <f t="shared" ref="F47" si="416">SUM(F44:F46)</f>
        <v>47913</v>
      </c>
      <c r="G47" s="51"/>
      <c r="H47" s="51"/>
      <c r="I47" s="50">
        <f t="shared" ref="I47:K47" si="417">SUM(I44:I46)</f>
        <v>46379</v>
      </c>
      <c r="J47" s="51"/>
      <c r="K47" s="50">
        <f t="shared" si="417"/>
        <v>48120</v>
      </c>
      <c r="L47" s="20">
        <f t="shared" ref="L47" si="418">IF(K47&gt;0,(K44*L44+K45*L45+K46*L46)/K47,0)</f>
        <v>5.8340689941812143E-2</v>
      </c>
      <c r="M47" s="51">
        <f t="shared" ref="M47" si="419">M44+M45+M46</f>
        <v>45313</v>
      </c>
      <c r="N47" s="52">
        <f t="shared" ref="N47" si="420">IF(M47&gt;0,O47/M47,0)</f>
        <v>0.63593430141460505</v>
      </c>
      <c r="O47" s="53">
        <f t="shared" ref="O47" si="421">O44+O45+O46</f>
        <v>28816.091</v>
      </c>
      <c r="P47" s="20">
        <f t="shared" ref="P47" si="422">IF(M47&gt;0,Q47/M47,0)</f>
        <v>0.30802815968927238</v>
      </c>
      <c r="Q47" s="53">
        <f t="shared" ref="Q47" si="423">Q44+Q45+Q46</f>
        <v>13957.68</v>
      </c>
      <c r="R47" s="20">
        <f t="shared" ref="R47" si="424">IF(M47&gt;0,T47/M47,0)</f>
        <v>5.6037538896122521E-2</v>
      </c>
      <c r="S47" s="136"/>
      <c r="T47" s="53">
        <f t="shared" ref="T47" si="425">T44+T45+T46</f>
        <v>2539.2289999999998</v>
      </c>
      <c r="U47" s="20">
        <f t="shared" ref="U47" si="426">IF(M47&gt;0,V47/M47,0)</f>
        <v>0.21297336305254561</v>
      </c>
      <c r="V47" s="53">
        <f t="shared" ref="V47" si="427">V44+V45+V46</f>
        <v>9650.4619999999995</v>
      </c>
      <c r="W47" s="20">
        <f t="shared" ref="W47" si="428">IF(M47&gt;0,X47/M47,0)</f>
        <v>0.51076084125968269</v>
      </c>
      <c r="X47" s="53">
        <f t="shared" ref="X47" si="429">X44+X45+X46</f>
        <v>23144.106</v>
      </c>
      <c r="Y47" s="20">
        <f t="shared" ref="Y47" si="430">IF(M47&gt;0,Z47/M47,0)</f>
        <v>0.40334738375300683</v>
      </c>
      <c r="Z47" s="53">
        <f t="shared" ref="Z47" si="431">Z44+Z45+Z46</f>
        <v>18276.879999999997</v>
      </c>
      <c r="AA47" s="152">
        <f t="shared" ref="AA47" si="432">IF(M47&gt;0,AB47/M47,0)</f>
        <v>2.4567949595038952E-3</v>
      </c>
      <c r="AB47" s="55">
        <f t="shared" ref="AB47" si="433">SUM(AB44:AB46)</f>
        <v>111.32474999999999</v>
      </c>
      <c r="AC47" s="54">
        <f t="shared" ref="AC47" si="434">IF(M47&gt;0,AD47/M47,0)</f>
        <v>2.456798931873855E-3</v>
      </c>
      <c r="AD47" s="55">
        <f t="shared" ref="AD47" si="435">SUM(AD44:AD46)</f>
        <v>111.32492999999999</v>
      </c>
      <c r="AE47" s="54">
        <f t="shared" ref="AE47" si="436">IF(M47&gt;0,(AE44*M44+AE45*M45+AE46*M46)/M47,0)</f>
        <v>2.5764237503586168E-3</v>
      </c>
      <c r="AF47" s="54">
        <f t="shared" ref="AF47" si="437">IF(K47&gt;0,(K44*AF44+K45*AF45+K46*AF46)/K47,0)</f>
        <v>2.4000000000000001E-4</v>
      </c>
      <c r="AG47" s="51">
        <f t="shared" ref="AG47" si="438">SUM(AG44:AG46)</f>
        <v>10.875119999999999</v>
      </c>
      <c r="AH47" s="52">
        <f t="shared" ref="AH47" si="439">IF(K47&gt;0,(K44*AH44+K45*AH45+K46*AH46)/K47,0)</f>
        <v>0.21162651911886948</v>
      </c>
      <c r="AI47" s="57">
        <f t="shared" ref="AI47" si="440">SUM(AI44:AI46)</f>
        <v>101.06234929999999</v>
      </c>
      <c r="AJ47" s="52">
        <f t="shared" ref="AJ47" si="441">IF(AND(AD47&gt;0),((AD44*AJ44+AD45*AJ45+AD46*AJ46)/AD47),0)</f>
        <v>0.90333706472679831</v>
      </c>
      <c r="AK47" s="56">
        <f t="shared" si="6"/>
        <v>0.90783163780683984</v>
      </c>
      <c r="AL47" s="50">
        <f t="shared" ref="AL47" si="442">SUM(AL44:AL46)</f>
        <v>525</v>
      </c>
      <c r="AM47" s="20">
        <f t="shared" ref="AM47" si="443">IF(AL47&gt;0,(AM44*AL44+AM45*AL45+AM46*AL46)/AL47,0)</f>
        <v>8.9582857142857145E-2</v>
      </c>
      <c r="AN47" s="52">
        <f>IF(K47&gt;0,(AN44*K44+AN45*K45+AN46*K46)/K47,0)</f>
        <v>0.2214187136325852</v>
      </c>
      <c r="AO47" s="136">
        <f>IF(L47&gt;0,(AO44*K44+AO45*K45+AO46*K46)/K47,0)</f>
        <v>0.214873748960931</v>
      </c>
      <c r="AP47" s="57">
        <f t="shared" ref="AP47" si="444">SUM(AP44:AP46)</f>
        <v>105.87036939999999</v>
      </c>
      <c r="AQ47" s="137">
        <f t="shared" si="52"/>
        <v>102.7802653</v>
      </c>
      <c r="AR47" s="55"/>
      <c r="AS47" s="55">
        <f t="shared" ref="AS47" si="445">SUM(AS44:AS46)</f>
        <v>1016</v>
      </c>
      <c r="AT47" s="102"/>
      <c r="AU47" s="103">
        <f>AT46</f>
        <v>1730.8999999999996</v>
      </c>
      <c r="AV47" s="50">
        <f t="shared" ref="AV47" si="446">SUM(AV44:AV46)</f>
        <v>0</v>
      </c>
      <c r="AW47" s="58"/>
      <c r="AX47" s="57"/>
      <c r="AY47" s="57"/>
      <c r="AZ47" s="57"/>
      <c r="BA47" s="57"/>
    </row>
    <row r="48" spans="1:53" s="31" customFormat="1" ht="13.5" thickBot="1" x14ac:dyDescent="0.25">
      <c r="A48" s="186">
        <v>12</v>
      </c>
      <c r="B48" s="22">
        <v>1</v>
      </c>
      <c r="C48" s="10" t="s">
        <v>52</v>
      </c>
      <c r="D48" s="11">
        <v>4332</v>
      </c>
      <c r="E48" s="11">
        <v>1</v>
      </c>
      <c r="F48" s="11">
        <v>8356</v>
      </c>
      <c r="G48" s="12">
        <v>0.5</v>
      </c>
      <c r="H48" s="12">
        <v>6.1</v>
      </c>
      <c r="I48" s="11">
        <v>8600</v>
      </c>
      <c r="J48" s="12">
        <v>6.2</v>
      </c>
      <c r="K48" s="11">
        <v>16143</v>
      </c>
      <c r="L48" s="13">
        <v>5.2999999999999999E-2</v>
      </c>
      <c r="M48" s="23">
        <f>ROUND(K48*(1-L48),0)</f>
        <v>15287</v>
      </c>
      <c r="N48" s="14">
        <v>0.8</v>
      </c>
      <c r="O48" s="24">
        <f t="shared" ref="O48:O50" si="447">M48*N48</f>
        <v>12229.6</v>
      </c>
      <c r="P48" s="13">
        <v>0.156</v>
      </c>
      <c r="Q48" s="24">
        <f t="shared" ref="Q48:Q50" si="448">M48*P48</f>
        <v>2384.7719999999999</v>
      </c>
      <c r="R48" s="15">
        <v>4.3999999999999997E-2</v>
      </c>
      <c r="S48" s="143">
        <v>0.20949999999999999</v>
      </c>
      <c r="T48" s="24">
        <f t="shared" ref="T48:T50" si="449">M48*R48</f>
        <v>672.62799999999993</v>
      </c>
      <c r="U48" s="25">
        <v>0.20599999999999999</v>
      </c>
      <c r="V48" s="24">
        <f t="shared" ref="V48:V50" si="450">M48*U48</f>
        <v>3149.1219999999998</v>
      </c>
      <c r="W48" s="15">
        <v>0.50900000000000001</v>
      </c>
      <c r="X48" s="24">
        <f t="shared" ref="X48:X50" si="451">M48*W48</f>
        <v>7781.0830000000005</v>
      </c>
      <c r="Y48" s="15">
        <v>0.4</v>
      </c>
      <c r="Z48" s="24">
        <f t="shared" ref="Z48:Z50" si="452">Y48*M48</f>
        <v>6114.8</v>
      </c>
      <c r="AA48" s="145">
        <v>2.5100000000000001E-3</v>
      </c>
      <c r="AB48" s="18">
        <f t="shared" ref="AB48" si="453">M48*AA48</f>
        <v>38.370370000000001</v>
      </c>
      <c r="AC48" s="16">
        <v>2.5100000000000001E-3</v>
      </c>
      <c r="AD48" s="17">
        <f t="shared" ref="AD48:AD50" si="454">M48*AC48</f>
        <v>38.370370000000001</v>
      </c>
      <c r="AE48" s="26">
        <f>IF(M48&gt;0,(AG48+AP48)/M48,0)</f>
        <v>2.5730764505789237E-3</v>
      </c>
      <c r="AF48" s="16">
        <v>2.5000000000000001E-4</v>
      </c>
      <c r="AG48" s="23">
        <f t="shared" ref="AG48:AG50" si="455">AF48*M48</f>
        <v>3.8217500000000002</v>
      </c>
      <c r="AH48" s="114">
        <v>0.20280000000000001</v>
      </c>
      <c r="AI48" s="29">
        <f t="shared" ref="AI48:AI50" si="456">AL48*(1-AM48)*AH48</f>
        <v>33.513308400000007</v>
      </c>
      <c r="AJ48" s="27">
        <f t="shared" ref="AJ48:AJ50" si="457">IF(AND(AH48&gt;0,AF48&gt;0,AC48&gt;0),((AC48-AF48)*AH48)/((AH48-AF48)*AC48),0)</f>
        <v>0.90150973494321884</v>
      </c>
      <c r="AK48" s="59">
        <f t="shared" si="6"/>
        <v>0.90389156773753632</v>
      </c>
      <c r="AL48" s="11">
        <v>181</v>
      </c>
      <c r="AM48" s="13">
        <v>8.6999999999999994E-2</v>
      </c>
      <c r="AN48" s="14">
        <v>0.21490000000000001</v>
      </c>
      <c r="AO48" s="130">
        <v>0.21390000000000001</v>
      </c>
      <c r="AP48" s="29">
        <f>AL48*(1-AM48)*AN48</f>
        <v>35.512869700000003</v>
      </c>
      <c r="AQ48" s="131">
        <f t="shared" ref="AQ48" si="458">AL48*(1-AM48)*AO48</f>
        <v>35.347616700000003</v>
      </c>
      <c r="AR48" s="18">
        <v>1.6</v>
      </c>
      <c r="AS48" s="18">
        <v>1011.96</v>
      </c>
      <c r="AT48" s="98">
        <f>AT46+AL48-AS48+AU48</f>
        <v>953.25999999999965</v>
      </c>
      <c r="AU48" s="99">
        <v>53.32</v>
      </c>
      <c r="AV48" s="11"/>
      <c r="AW48" s="30"/>
      <c r="AX48" s="19"/>
      <c r="AY48" s="19"/>
      <c r="AZ48" s="19"/>
      <c r="BA48" s="19"/>
    </row>
    <row r="49" spans="1:53" s="31" customFormat="1" ht="12.75" x14ac:dyDescent="0.2">
      <c r="A49" s="184"/>
      <c r="B49" s="32">
        <v>2</v>
      </c>
      <c r="C49" s="10" t="s">
        <v>63</v>
      </c>
      <c r="D49" s="33">
        <v>20100</v>
      </c>
      <c r="E49" s="33">
        <v>4</v>
      </c>
      <c r="F49" s="33">
        <v>19423</v>
      </c>
      <c r="G49" s="34">
        <v>0.9</v>
      </c>
      <c r="H49" s="34">
        <v>7.3</v>
      </c>
      <c r="I49" s="33">
        <v>17945</v>
      </c>
      <c r="J49" s="34">
        <v>3.4</v>
      </c>
      <c r="K49" s="33">
        <v>15923</v>
      </c>
      <c r="L49" s="35">
        <v>5.0999999999999997E-2</v>
      </c>
      <c r="M49" s="36">
        <f>ROUND(K49*(1-L49),0)</f>
        <v>15111</v>
      </c>
      <c r="N49" s="37">
        <v>0.69399999999999995</v>
      </c>
      <c r="O49" s="24">
        <f t="shared" si="447"/>
        <v>10487.034</v>
      </c>
      <c r="P49" s="35">
        <v>0.27600000000000002</v>
      </c>
      <c r="Q49" s="24">
        <f t="shared" si="448"/>
        <v>4170.6360000000004</v>
      </c>
      <c r="R49" s="38">
        <v>0.03</v>
      </c>
      <c r="S49" s="134">
        <v>0.21160000000000001</v>
      </c>
      <c r="T49" s="24">
        <f t="shared" si="449"/>
        <v>453.33</v>
      </c>
      <c r="U49" s="27">
        <v>0.20100000000000001</v>
      </c>
      <c r="V49" s="24">
        <f t="shared" si="450"/>
        <v>3037.3110000000001</v>
      </c>
      <c r="W49" s="38">
        <v>0.50900000000000001</v>
      </c>
      <c r="X49" s="24">
        <f t="shared" si="451"/>
        <v>7691.4989999999998</v>
      </c>
      <c r="Y49" s="38">
        <v>0.41</v>
      </c>
      <c r="Z49" s="24">
        <f t="shared" si="452"/>
        <v>6195.5099999999993</v>
      </c>
      <c r="AA49" s="146">
        <v>2.49E-3</v>
      </c>
      <c r="AB49" s="18">
        <f t="shared" si="61"/>
        <v>37.626390000000001</v>
      </c>
      <c r="AC49" s="39">
        <v>2.48E-3</v>
      </c>
      <c r="AD49" s="17">
        <f t="shared" si="454"/>
        <v>37.475279999999998</v>
      </c>
      <c r="AE49" s="26">
        <f>IF(M49&gt;0,(AG49+AP49)/M49,0)</f>
        <v>2.482104043412084E-3</v>
      </c>
      <c r="AF49" s="39">
        <v>2.5000000000000001E-4</v>
      </c>
      <c r="AG49" s="36">
        <f t="shared" si="455"/>
        <v>3.7777500000000002</v>
      </c>
      <c r="AH49" s="27">
        <v>0.2084</v>
      </c>
      <c r="AI49" s="40">
        <f t="shared" si="456"/>
        <v>32.1554948</v>
      </c>
      <c r="AJ49" s="27">
        <f t="shared" si="457"/>
        <v>0.90027353102988694</v>
      </c>
      <c r="AK49" s="28">
        <f t="shared" si="6"/>
        <v>0.90030863072804357</v>
      </c>
      <c r="AL49" s="33">
        <v>169</v>
      </c>
      <c r="AM49" s="35">
        <v>8.6999999999999994E-2</v>
      </c>
      <c r="AN49" s="37">
        <v>0.21859999999999999</v>
      </c>
      <c r="AO49" s="132">
        <v>0.2225</v>
      </c>
      <c r="AP49" s="40">
        <f>AL49*(1-AM49)*AN49</f>
        <v>33.729324200000001</v>
      </c>
      <c r="AQ49" s="133">
        <f t="shared" si="21"/>
        <v>34.331082500000001</v>
      </c>
      <c r="AR49" s="41">
        <v>1.56</v>
      </c>
      <c r="AS49" s="41"/>
      <c r="AT49" s="117">
        <f>AT48+AL49-AS49</f>
        <v>1122.2599999999998</v>
      </c>
      <c r="AU49" s="101"/>
      <c r="AV49" s="42"/>
      <c r="AW49" s="43"/>
      <c r="AX49" s="44"/>
      <c r="AY49" s="44"/>
      <c r="AZ49" s="44"/>
      <c r="BA49" s="44"/>
    </row>
    <row r="50" spans="1:53" s="31" customFormat="1" ht="12.75" x14ac:dyDescent="0.2">
      <c r="A50" s="184"/>
      <c r="B50" s="32">
        <v>3</v>
      </c>
      <c r="C50" s="10" t="s">
        <v>50</v>
      </c>
      <c r="D50" s="42">
        <v>19113</v>
      </c>
      <c r="E50" s="42">
        <v>3</v>
      </c>
      <c r="F50" s="42">
        <v>20461</v>
      </c>
      <c r="G50" s="36">
        <v>1</v>
      </c>
      <c r="H50" s="36">
        <v>5.7</v>
      </c>
      <c r="I50" s="42">
        <v>19430</v>
      </c>
      <c r="J50" s="36">
        <v>1.9</v>
      </c>
      <c r="K50" s="42">
        <v>15900</v>
      </c>
      <c r="L50" s="38">
        <v>5.6000000000000001E-2</v>
      </c>
      <c r="M50" s="36">
        <f>ROUND(K50*(1-L50),0)</f>
        <v>15010</v>
      </c>
      <c r="N50" s="27">
        <v>0.60499999999999998</v>
      </c>
      <c r="O50" s="24">
        <f t="shared" si="447"/>
        <v>9081.0499999999993</v>
      </c>
      <c r="P50" s="38">
        <v>0.35</v>
      </c>
      <c r="Q50" s="24">
        <f t="shared" si="448"/>
        <v>5253.5</v>
      </c>
      <c r="R50" s="38">
        <v>4.4999999999999998E-2</v>
      </c>
      <c r="S50" s="134">
        <v>0.21310000000000001</v>
      </c>
      <c r="T50" s="24">
        <f t="shared" si="449"/>
        <v>675.44999999999993</v>
      </c>
      <c r="U50" s="27">
        <v>0.19500000000000001</v>
      </c>
      <c r="V50" s="24">
        <f t="shared" si="450"/>
        <v>2926.9500000000003</v>
      </c>
      <c r="W50" s="38">
        <v>0.52200000000000002</v>
      </c>
      <c r="X50" s="24">
        <f t="shared" si="451"/>
        <v>7835.22</v>
      </c>
      <c r="Y50" s="38">
        <v>0.4</v>
      </c>
      <c r="Z50" s="24">
        <f t="shared" si="452"/>
        <v>6004</v>
      </c>
      <c r="AA50" s="147">
        <v>2.5600000000000002E-3</v>
      </c>
      <c r="AB50" s="148">
        <f t="shared" si="61"/>
        <v>38.425600000000003</v>
      </c>
      <c r="AC50" s="46">
        <v>2.5799999999999998E-3</v>
      </c>
      <c r="AD50" s="17">
        <f t="shared" si="454"/>
        <v>38.7258</v>
      </c>
      <c r="AE50" s="26">
        <f>IF(M50&gt;0,(AG50+AP50)/M50,0)</f>
        <v>2.6531425716189209E-3</v>
      </c>
      <c r="AF50" s="46">
        <v>2.5999999999999998E-4</v>
      </c>
      <c r="AG50" s="36">
        <f t="shared" si="455"/>
        <v>3.9025999999999996</v>
      </c>
      <c r="AH50" s="27">
        <v>0.20660000000000001</v>
      </c>
      <c r="AI50" s="40">
        <f t="shared" si="456"/>
        <v>34.027020000000007</v>
      </c>
      <c r="AJ50" s="27">
        <f t="shared" si="457"/>
        <v>0.90035788000988815</v>
      </c>
      <c r="AK50" s="28">
        <f t="shared" si="6"/>
        <v>0.9030795782915475</v>
      </c>
      <c r="AL50" s="42">
        <v>180</v>
      </c>
      <c r="AM50" s="38">
        <v>8.5000000000000006E-2</v>
      </c>
      <c r="AN50" s="27">
        <v>0.21809999999999999</v>
      </c>
      <c r="AO50" s="134">
        <v>0.22389999999999999</v>
      </c>
      <c r="AP50" s="40">
        <f>AL50*(1-AM50)*AN50</f>
        <v>35.92107</v>
      </c>
      <c r="AQ50" s="135">
        <f t="shared" si="21"/>
        <v>36.876330000000003</v>
      </c>
      <c r="AR50" s="17">
        <v>1.56</v>
      </c>
      <c r="AS50" s="17"/>
      <c r="AT50" s="117">
        <f>AT49+AL50-AS50</f>
        <v>1302.2599999999998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59">SUM(D48:D50)</f>
        <v>43545</v>
      </c>
      <c r="E51" s="50"/>
      <c r="F51" s="50">
        <f t="shared" ref="F51" si="460">SUM(F48:F50)</f>
        <v>48240</v>
      </c>
      <c r="G51" s="51"/>
      <c r="H51" s="51"/>
      <c r="I51" s="50">
        <f t="shared" ref="I51:K51" si="461">SUM(I48:I50)</f>
        <v>45975</v>
      </c>
      <c r="J51" s="51"/>
      <c r="K51" s="50">
        <f t="shared" si="461"/>
        <v>47966</v>
      </c>
      <c r="L51" s="20">
        <f t="shared" ref="L51" si="462">IF(K51&gt;0,(K48*L48+K49*L49+K50*L50)/K51,0)</f>
        <v>5.3330525789100615E-2</v>
      </c>
      <c r="M51" s="51">
        <f t="shared" ref="M51" si="463">M48+M49+M50</f>
        <v>45408</v>
      </c>
      <c r="N51" s="52">
        <f t="shared" ref="N51" si="464">IF(M51&gt;0,O51/M51,0)</f>
        <v>0.70026612050739956</v>
      </c>
      <c r="O51" s="53">
        <f t="shared" ref="O51" si="465">O48+O49+O50</f>
        <v>31797.683999999997</v>
      </c>
      <c r="P51" s="20">
        <f t="shared" ref="P51" si="466">IF(M51&gt;0,Q51/M51,0)</f>
        <v>0.26006227977448909</v>
      </c>
      <c r="Q51" s="53">
        <f t="shared" ref="Q51" si="467">Q48+Q49+Q50</f>
        <v>11808.907999999999</v>
      </c>
      <c r="R51" s="20">
        <f t="shared" ref="R51" si="468">IF(M51&gt;0,T51/M51,0)</f>
        <v>3.9671599718111343E-2</v>
      </c>
      <c r="S51" s="136"/>
      <c r="T51" s="53">
        <f t="shared" ref="T51" si="469">T48+T49+T50</f>
        <v>1801.4079999999999</v>
      </c>
      <c r="U51" s="20">
        <f t="shared" ref="U51" si="470">IF(M51&gt;0,V51/M51,0)</f>
        <v>0.20069994274136715</v>
      </c>
      <c r="V51" s="53">
        <f t="shared" ref="V51" si="471">V48+V49+V50</f>
        <v>9113.3829999999998</v>
      </c>
      <c r="W51" s="20">
        <f t="shared" ref="W51" si="472">IF(M51&gt;0,X51/M51,0)</f>
        <v>0.51329726039464407</v>
      </c>
      <c r="X51" s="53">
        <f t="shared" ref="X51" si="473">X48+X49+X50</f>
        <v>23307.802</v>
      </c>
      <c r="Y51" s="20">
        <f t="shared" ref="Y51" si="474">IF(M51&gt;0,Z51/M51,0)</f>
        <v>0.40332782769556019</v>
      </c>
      <c r="Z51" s="53">
        <f t="shared" ref="Z51" si="475">Z48+Z49+Z50</f>
        <v>18314.309999999998</v>
      </c>
      <c r="AA51" s="152">
        <f t="shared" ref="AA51" si="476">IF(M51&gt;0,AB51/M51,0)</f>
        <v>2.5198722692036644E-3</v>
      </c>
      <c r="AB51" s="55">
        <f t="shared" ref="AB51" si="477">SUM(AB48:AB50)</f>
        <v>114.42236</v>
      </c>
      <c r="AC51" s="54">
        <f t="shared" ref="AC51" si="478">IF(M51&gt;0,AD51/M51,0)</f>
        <v>2.5231556113460181E-3</v>
      </c>
      <c r="AD51" s="55">
        <f t="shared" ref="AD51" si="479">SUM(AD48:AD50)</f>
        <v>114.57145</v>
      </c>
      <c r="AE51" s="54">
        <f t="shared" ref="AE51" si="480">IF(M51&gt;0,(AE48*M48+AE49*M49+AE50*M50)/M51,0)</f>
        <v>2.5692689371916841E-3</v>
      </c>
      <c r="AF51" s="54">
        <f t="shared" ref="AF51" si="481">IF(K51&gt;0,(K48*AF48+K49*AF49+K50*AF50)/K51,0)</f>
        <v>2.5331484801734562E-4</v>
      </c>
      <c r="AG51" s="51">
        <f t="shared" ref="AG51" si="482">SUM(AG48:AG50)</f>
        <v>11.5021</v>
      </c>
      <c r="AH51" s="52">
        <f t="shared" ref="AH51" si="483">IF(K51&gt;0,(K48*AH48+K49*AH49+K50*AH50)/K51,0)</f>
        <v>0.20591864237167995</v>
      </c>
      <c r="AI51" s="57">
        <f t="shared" ref="AI51" si="484">SUM(AI48:AI50)</f>
        <v>99.695823200000021</v>
      </c>
      <c r="AJ51" s="52">
        <f t="shared" ref="AJ51" si="485">IF(AND(AD51&gt;0),((AD48*AJ48+AD49*AJ49+AD50*AJ50)/AD51),0)</f>
        <v>0.90071605037724389</v>
      </c>
      <c r="AK51" s="56">
        <f t="shared" si="6"/>
        <v>0.90245843274765769</v>
      </c>
      <c r="AL51" s="50">
        <f t="shared" ref="AL51" si="486">SUM(AL48:AL50)</f>
        <v>530</v>
      </c>
      <c r="AM51" s="20">
        <f t="shared" ref="AM51" si="487">IF(AL51&gt;0,(AM48*AL48+AM49*AL49+AM50*AL50)/AL51,0)</f>
        <v>8.6320754716981127E-2</v>
      </c>
      <c r="AN51" s="52">
        <f>IF(K51&gt;0,(AN48*K48+AN49*K49+AN50*K50)/K51,0)</f>
        <v>0.21718901930534129</v>
      </c>
      <c r="AO51" s="136">
        <f>IF(L51&gt;0,(AO48*K48+AO49*K49+AO50*K50)/K51,0)</f>
        <v>0.22006974106658883</v>
      </c>
      <c r="AP51" s="57">
        <f t="shared" ref="AP51" si="488">SUM(AP48:AP50)</f>
        <v>105.1632639</v>
      </c>
      <c r="AQ51" s="137">
        <f t="shared" si="52"/>
        <v>106.55502920000001</v>
      </c>
      <c r="AR51" s="55"/>
      <c r="AS51" s="55">
        <f t="shared" ref="AS51" si="489">SUM(AS48:AS50)</f>
        <v>1011.96</v>
      </c>
      <c r="AT51" s="102"/>
      <c r="AU51" s="103">
        <f>AT50</f>
        <v>1302.2599999999998</v>
      </c>
      <c r="AV51" s="50">
        <f t="shared" ref="AV51" si="490">SUM(AV48:AV50)</f>
        <v>0</v>
      </c>
      <c r="AW51" s="58"/>
      <c r="AX51" s="57"/>
      <c r="AY51" s="57"/>
      <c r="AZ51" s="57"/>
      <c r="BA51" s="57"/>
    </row>
    <row r="52" spans="1:53" s="31" customFormat="1" ht="13.5" thickBot="1" x14ac:dyDescent="0.25">
      <c r="A52" s="186">
        <v>13</v>
      </c>
      <c r="B52" s="22">
        <v>1</v>
      </c>
      <c r="C52" s="10" t="s">
        <v>48</v>
      </c>
      <c r="D52" s="11">
        <v>15160</v>
      </c>
      <c r="E52" s="11">
        <v>0</v>
      </c>
      <c r="F52" s="11">
        <v>15241</v>
      </c>
      <c r="G52" s="12">
        <v>0.7</v>
      </c>
      <c r="H52" s="12">
        <v>7.1</v>
      </c>
      <c r="I52" s="11">
        <v>14377</v>
      </c>
      <c r="J52" s="12">
        <v>2.7</v>
      </c>
      <c r="K52" s="11">
        <v>15822</v>
      </c>
      <c r="L52" s="13">
        <v>5.8000000000000003E-2</v>
      </c>
      <c r="M52" s="23">
        <f>ROUND(K52*(1-L52),0)</f>
        <v>14904</v>
      </c>
      <c r="N52" s="14">
        <v>0.73199999999999998</v>
      </c>
      <c r="O52" s="24">
        <f t="shared" ref="O52:O54" si="491">M52*N52</f>
        <v>10909.727999999999</v>
      </c>
      <c r="P52" s="13">
        <v>0.249</v>
      </c>
      <c r="Q52" s="24">
        <f t="shared" ref="Q52:Q54" si="492">M52*P52</f>
        <v>3711.096</v>
      </c>
      <c r="R52" s="15">
        <v>1.9E-2</v>
      </c>
      <c r="S52" s="143">
        <v>0.2165</v>
      </c>
      <c r="T52" s="24">
        <f t="shared" ref="T52:T54" si="493">M52*R52</f>
        <v>283.17599999999999</v>
      </c>
      <c r="U52" s="25">
        <v>0.20300000000000001</v>
      </c>
      <c r="V52" s="24">
        <f t="shared" ref="V52:V54" si="494">M52*U52</f>
        <v>3025.5120000000002</v>
      </c>
      <c r="W52" s="15">
        <v>0.48799999999999999</v>
      </c>
      <c r="X52" s="24">
        <f t="shared" ref="X52:X54" si="495">M52*W52</f>
        <v>7273.152</v>
      </c>
      <c r="Y52" s="15">
        <v>0.4</v>
      </c>
      <c r="Z52" s="24">
        <f t="shared" ref="Z52:Z54" si="496">Y52*M52</f>
        <v>5961.6</v>
      </c>
      <c r="AA52" s="145">
        <v>2.81E-3</v>
      </c>
      <c r="AB52" s="18">
        <f t="shared" ref="AB52" si="497">M52*AA52</f>
        <v>41.880240000000001</v>
      </c>
      <c r="AC52" s="16">
        <v>2.7200000000000002E-3</v>
      </c>
      <c r="AD52" s="17">
        <f t="shared" ref="AD52:AD54" si="498">M52*AC52</f>
        <v>40.538880000000006</v>
      </c>
      <c r="AE52" s="26">
        <f>IF(M52&gt;0,(AG52+AP52)/M52,0)</f>
        <v>2.7661594202898548E-3</v>
      </c>
      <c r="AF52" s="16">
        <v>2.7E-4</v>
      </c>
      <c r="AG52" s="23">
        <f t="shared" ref="AG52:AG54" si="499">AF52*M52</f>
        <v>4.0240799999999997</v>
      </c>
      <c r="AH52" s="114">
        <v>0.20960000000000001</v>
      </c>
      <c r="AI52" s="29">
        <f t="shared" ref="AI52:AI54" si="500">AL52*(1-AM52)*AH52</f>
        <v>35.363712</v>
      </c>
      <c r="AJ52" s="27">
        <f t="shared" ref="AJ52:AJ54" si="501">IF(AND(AH52&gt;0,AF52&gt;0,AC52&gt;0),((AC52-AF52)*AH52)/((AH52-AF52)*AC52),0)</f>
        <v>0.90189708903195343</v>
      </c>
      <c r="AK52" s="59">
        <f t="shared" si="6"/>
        <v>0.90349806701859359</v>
      </c>
      <c r="AL52" s="11">
        <v>185</v>
      </c>
      <c r="AM52" s="13">
        <v>8.7999999999999995E-2</v>
      </c>
      <c r="AN52" s="14">
        <v>0.2205</v>
      </c>
      <c r="AO52" s="130">
        <v>0.2268</v>
      </c>
      <c r="AP52" s="29">
        <f>AL52*(1-AM52)*AN52</f>
        <v>37.202759999999998</v>
      </c>
      <c r="AQ52" s="131">
        <f t="shared" ref="AQ52" si="502">AL52*(1-AM52)*AO52</f>
        <v>38.265695999999998</v>
      </c>
      <c r="AR52" s="18">
        <v>1.56</v>
      </c>
      <c r="AS52" s="18"/>
      <c r="AT52" s="98">
        <f>AT50+AL52-AS52</f>
        <v>1487.2599999999998</v>
      </c>
      <c r="AU52" s="99"/>
      <c r="AV52" s="11"/>
      <c r="AW52" s="30"/>
      <c r="AX52" s="19"/>
      <c r="AY52" s="19"/>
      <c r="AZ52" s="19"/>
      <c r="BA52" s="19"/>
    </row>
    <row r="53" spans="1:53" s="31" customFormat="1" ht="12.75" x14ac:dyDescent="0.2">
      <c r="A53" s="184"/>
      <c r="B53" s="32">
        <v>2</v>
      </c>
      <c r="C53" s="10" t="s">
        <v>63</v>
      </c>
      <c r="D53" s="33">
        <v>20700</v>
      </c>
      <c r="E53" s="33">
        <v>2</v>
      </c>
      <c r="F53" s="33">
        <v>18108</v>
      </c>
      <c r="G53" s="34">
        <v>0.6</v>
      </c>
      <c r="H53" s="34">
        <v>4.3</v>
      </c>
      <c r="I53" s="33">
        <v>17425</v>
      </c>
      <c r="J53" s="34">
        <v>1.9</v>
      </c>
      <c r="K53" s="33">
        <v>16576</v>
      </c>
      <c r="L53" s="35">
        <v>5.8999999999999997E-2</v>
      </c>
      <c r="M53" s="36">
        <f>ROUND(K53*(1-L53),0)</f>
        <v>15598</v>
      </c>
      <c r="N53" s="37">
        <v>0.65100000000000002</v>
      </c>
      <c r="O53" s="24">
        <f t="shared" si="491"/>
        <v>10154.298000000001</v>
      </c>
      <c r="P53" s="35">
        <v>0.32800000000000001</v>
      </c>
      <c r="Q53" s="24">
        <f t="shared" si="492"/>
        <v>5116.1440000000002</v>
      </c>
      <c r="R53" s="38">
        <v>2.1000000000000001E-2</v>
      </c>
      <c r="S53" s="134">
        <v>0.22140000000000001</v>
      </c>
      <c r="T53" s="24">
        <f t="shared" si="493"/>
        <v>327.55799999999999</v>
      </c>
      <c r="U53" s="27">
        <v>0.21199999999999999</v>
      </c>
      <c r="V53" s="24">
        <f t="shared" si="494"/>
        <v>3306.7759999999998</v>
      </c>
      <c r="W53" s="38">
        <v>0.47699999999999998</v>
      </c>
      <c r="X53" s="24">
        <f t="shared" si="495"/>
        <v>7440.2460000000001</v>
      </c>
      <c r="Y53" s="38">
        <v>0.41</v>
      </c>
      <c r="Z53" s="24">
        <f t="shared" si="496"/>
        <v>6395.1799999999994</v>
      </c>
      <c r="AA53" s="146">
        <v>2.6700000000000001E-3</v>
      </c>
      <c r="AB53" s="18">
        <f t="shared" si="61"/>
        <v>41.646660000000004</v>
      </c>
      <c r="AC53" s="39">
        <v>2.6800000000000001E-3</v>
      </c>
      <c r="AD53" s="17">
        <f t="shared" si="498"/>
        <v>41.802640000000004</v>
      </c>
      <c r="AE53" s="26">
        <f>IF(M53&gt;0,(AG53+AP53)/M53,0)</f>
        <v>2.7077416976535452E-3</v>
      </c>
      <c r="AF53" s="39">
        <v>2.7E-4</v>
      </c>
      <c r="AG53" s="36">
        <f t="shared" si="499"/>
        <v>4.2114599999999998</v>
      </c>
      <c r="AH53" s="27">
        <v>0.20200000000000001</v>
      </c>
      <c r="AI53" s="40">
        <f t="shared" si="500"/>
        <v>35.477260000000001</v>
      </c>
      <c r="AJ53" s="27">
        <f t="shared" si="501"/>
        <v>0.90045731290013031</v>
      </c>
      <c r="AK53" s="28">
        <f t="shared" si="6"/>
        <v>0.90141007011957408</v>
      </c>
      <c r="AL53" s="33">
        <v>193</v>
      </c>
      <c r="AM53" s="35">
        <v>0.09</v>
      </c>
      <c r="AN53" s="37">
        <v>0.2165</v>
      </c>
      <c r="AO53" s="132">
        <v>0.2218</v>
      </c>
      <c r="AP53" s="40">
        <f>AL53*(1-AM53)*AN53</f>
        <v>38.023894999999996</v>
      </c>
      <c r="AQ53" s="133">
        <f t="shared" si="21"/>
        <v>38.954734000000002</v>
      </c>
      <c r="AR53" s="41">
        <v>1.56</v>
      </c>
      <c r="AS53" s="41"/>
      <c r="AT53" s="117">
        <f>AT52+AL53-AS53</f>
        <v>1680.2599999999998</v>
      </c>
      <c r="AU53" s="101"/>
      <c r="AV53" s="42"/>
      <c r="AW53" s="43"/>
      <c r="AX53" s="44"/>
      <c r="AY53" s="44"/>
      <c r="AZ53" s="44"/>
      <c r="BA53" s="44"/>
    </row>
    <row r="54" spans="1:53" s="31" customFormat="1" ht="12.75" x14ac:dyDescent="0.2">
      <c r="A54" s="184"/>
      <c r="B54" s="32">
        <v>3</v>
      </c>
      <c r="C54" s="45" t="s">
        <v>50</v>
      </c>
      <c r="D54" s="42">
        <v>17810</v>
      </c>
      <c r="E54" s="42">
        <v>0</v>
      </c>
      <c r="F54" s="42">
        <v>17775</v>
      </c>
      <c r="G54" s="36">
        <v>0.6</v>
      </c>
      <c r="H54" s="36">
        <v>4.4000000000000004</v>
      </c>
      <c r="I54" s="42">
        <v>17139</v>
      </c>
      <c r="J54" s="36">
        <v>1.6</v>
      </c>
      <c r="K54" s="42">
        <v>16581</v>
      </c>
      <c r="L54" s="38">
        <v>6.5000000000000002E-2</v>
      </c>
      <c r="M54" s="36">
        <f>ROUND(K54*(1-L54),0)</f>
        <v>15503</v>
      </c>
      <c r="N54" s="27">
        <v>0.76</v>
      </c>
      <c r="O54" s="24">
        <f t="shared" si="491"/>
        <v>11782.28</v>
      </c>
      <c r="P54" s="38">
        <v>0.17899999999999999</v>
      </c>
      <c r="Q54" s="24">
        <f t="shared" si="492"/>
        <v>2775.0369999999998</v>
      </c>
      <c r="R54" s="38">
        <v>6.0999999999999999E-2</v>
      </c>
      <c r="S54" s="134">
        <v>0.2142</v>
      </c>
      <c r="T54" s="24">
        <f t="shared" si="493"/>
        <v>945.68299999999999</v>
      </c>
      <c r="U54" s="27">
        <v>0.217</v>
      </c>
      <c r="V54" s="24">
        <f t="shared" si="494"/>
        <v>3364.1509999999998</v>
      </c>
      <c r="W54" s="38">
        <v>0.495</v>
      </c>
      <c r="X54" s="24">
        <f t="shared" si="495"/>
        <v>7673.9849999999997</v>
      </c>
      <c r="Y54" s="38">
        <v>0.4</v>
      </c>
      <c r="Z54" s="24">
        <f t="shared" si="496"/>
        <v>6201.2000000000007</v>
      </c>
      <c r="AA54" s="147">
        <v>2.5799999999999998E-3</v>
      </c>
      <c r="AB54" s="148">
        <f t="shared" si="61"/>
        <v>39.99774</v>
      </c>
      <c r="AC54" s="46">
        <v>2.3500000000000001E-3</v>
      </c>
      <c r="AD54" s="17">
        <f t="shared" si="498"/>
        <v>36.432050000000004</v>
      </c>
      <c r="AE54" s="26">
        <f>IF(M54&gt;0,(AG54+AP54)/M54,0)</f>
        <v>2.4880064632651746E-3</v>
      </c>
      <c r="AF54" s="46">
        <v>2.7999999999999998E-4</v>
      </c>
      <c r="AG54" s="36">
        <f t="shared" si="499"/>
        <v>4.34084</v>
      </c>
      <c r="AH54" s="27">
        <v>0.19700000000000001</v>
      </c>
      <c r="AI54" s="40">
        <f t="shared" si="500"/>
        <v>31.090146000000004</v>
      </c>
      <c r="AJ54" s="27">
        <f t="shared" si="501"/>
        <v>0.88210481686899189</v>
      </c>
      <c r="AK54" s="28">
        <f t="shared" si="6"/>
        <v>0.8886072180121406</v>
      </c>
      <c r="AL54" s="42">
        <v>174</v>
      </c>
      <c r="AM54" s="38">
        <v>9.2999999999999999E-2</v>
      </c>
      <c r="AN54" s="27">
        <v>0.21690000000000001</v>
      </c>
      <c r="AO54" s="134">
        <v>0.21659999999999999</v>
      </c>
      <c r="AP54" s="40">
        <f>AL54*(1-AM54)*AN54</f>
        <v>34.230724200000004</v>
      </c>
      <c r="AQ54" s="135">
        <f t="shared" si="21"/>
        <v>34.1833788</v>
      </c>
      <c r="AR54" s="17">
        <v>1.56</v>
      </c>
      <c r="AS54" s="17"/>
      <c r="AT54" s="117">
        <f>AT53+AL54-AS54</f>
        <v>1854.2599999999998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 t="shared" ref="D55" si="503">SUM(D52:D54)</f>
        <v>53670</v>
      </c>
      <c r="E55" s="50"/>
      <c r="F55" s="50">
        <f t="shared" ref="F55" si="504">SUM(F52:F54)</f>
        <v>51124</v>
      </c>
      <c r="G55" s="51"/>
      <c r="H55" s="51"/>
      <c r="I55" s="50">
        <f t="shared" ref="I55:K55" si="505">SUM(I52:I54)</f>
        <v>48941</v>
      </c>
      <c r="J55" s="51"/>
      <c r="K55" s="50">
        <f t="shared" si="505"/>
        <v>48979</v>
      </c>
      <c r="L55" s="20">
        <f t="shared" ref="L55" si="506">IF(K55&gt;0,(K52*L52+K53*L53+K54*L54)/K55,0)</f>
        <v>6.0708160640274407E-2</v>
      </c>
      <c r="M55" s="51">
        <f t="shared" ref="M55" si="507">M52+M53+M54</f>
        <v>46005</v>
      </c>
      <c r="N55" s="52">
        <f t="shared" ref="N55" si="508">IF(M55&gt;0,O55/M55,0)</f>
        <v>0.71397252472557327</v>
      </c>
      <c r="O55" s="53">
        <f t="shared" ref="O55" si="509">O52+O53+O54</f>
        <v>32846.305999999997</v>
      </c>
      <c r="P55" s="20">
        <f t="shared" ref="P55" si="510">IF(M55&gt;0,Q55/M55,0)</f>
        <v>0.25219600043473533</v>
      </c>
      <c r="Q55" s="53">
        <f t="shared" ref="Q55" si="511">Q52+Q53+Q54</f>
        <v>11602.277</v>
      </c>
      <c r="R55" s="20">
        <f t="shared" ref="R55" si="512">IF(M55&gt;0,T55/M55,0)</f>
        <v>3.3831474839691338E-2</v>
      </c>
      <c r="S55" s="136"/>
      <c r="T55" s="53">
        <f t="shared" ref="T55" si="513">T52+T53+T54</f>
        <v>1556.4169999999999</v>
      </c>
      <c r="U55" s="20">
        <f t="shared" ref="U55" si="514">IF(M55&gt;0,V55/M55,0)</f>
        <v>0.21076924247364417</v>
      </c>
      <c r="V55" s="53">
        <f t="shared" ref="V55" si="515">V52+V53+V54</f>
        <v>9696.4390000000003</v>
      </c>
      <c r="W55" s="20">
        <f t="shared" ref="W55" si="516">IF(M55&gt;0,X55/M55,0)</f>
        <v>0.48662934463645258</v>
      </c>
      <c r="X55" s="53">
        <f t="shared" ref="X55" si="517">X52+X53+X54</f>
        <v>22387.383000000002</v>
      </c>
      <c r="Y55" s="20">
        <f t="shared" ref="Y55" si="518">IF(M55&gt;0,Z55/M55,0)</f>
        <v>0.40339050103249646</v>
      </c>
      <c r="Z55" s="53">
        <f t="shared" ref="Z55" si="519">Z52+Z53+Z54</f>
        <v>18557.98</v>
      </c>
      <c r="AA55" s="152">
        <f t="shared" ref="AA55" si="520">IF(M55&gt;0,AB55/M55,0)</f>
        <v>2.6850264101728073E-3</v>
      </c>
      <c r="AB55" s="55">
        <f t="shared" ref="AB55" si="521">SUM(AB52:AB54)</f>
        <v>123.52464000000001</v>
      </c>
      <c r="AC55" s="54">
        <f t="shared" ref="AC55" si="522">IF(M55&gt;0,AD55/M55,0)</f>
        <v>2.5817535050537987E-3</v>
      </c>
      <c r="AD55" s="55">
        <f t="shared" ref="AD55" si="523">SUM(AD52:AD54)</f>
        <v>118.77357000000001</v>
      </c>
      <c r="AE55" s="54">
        <f t="shared" ref="AE55" si="524">IF(M55&gt;0,(AE52*M52+AE53*M53+AE54*M54)/M55,0)</f>
        <v>2.6526194804912507E-3</v>
      </c>
      <c r="AF55" s="54">
        <f t="shared" ref="AF55" si="525">IF(K55&gt;0,(K52*AF52+K53*AF53+K54*AF54)/K55,0)</f>
        <v>2.7338532840605155E-4</v>
      </c>
      <c r="AG55" s="51">
        <f t="shared" ref="AG55" si="526">SUM(AG52:AG54)</f>
        <v>12.57638</v>
      </c>
      <c r="AH55" s="52">
        <f t="shared" ref="AH55" si="527">IF(K55&gt;0,(K52*AH52+K53*AH53+K54*AH54)/K55,0)</f>
        <v>0.20276241246248394</v>
      </c>
      <c r="AI55" s="57">
        <f t="shared" ref="AI55" si="528">SUM(AI52:AI54)</f>
        <v>101.931118</v>
      </c>
      <c r="AJ55" s="52">
        <f t="shared" ref="AJ55" si="529">IF(AND(AD55&gt;0),((AD52*AJ52+AD53*AJ53+AD54*AJ54)/AD55),0)</f>
        <v>0.89531936730165773</v>
      </c>
      <c r="AK55" s="56">
        <f t="shared" si="6"/>
        <v>0.8980642023665506</v>
      </c>
      <c r="AL55" s="50">
        <f t="shared" ref="AL55" si="530">SUM(AL52:AL54)</f>
        <v>552</v>
      </c>
      <c r="AM55" s="20">
        <f t="shared" ref="AM55" si="531">IF(AL55&gt;0,(AM52*AL52+AM53*AL53+AM54*AL54)/AL55,0)</f>
        <v>9.0275362318840563E-2</v>
      </c>
      <c r="AN55" s="52">
        <f>IF(K55&gt;0,(AN52*K52+AN53*K53+AN54*K54)/K55,0)</f>
        <v>0.21792755874966824</v>
      </c>
      <c r="AO55" s="136">
        <f>IF(L55&gt;0,(AO52*K52+AO53*K53+AO54*K54)/K55,0)</f>
        <v>0.22165481124563591</v>
      </c>
      <c r="AP55" s="57">
        <f t="shared" ref="AP55" si="532">SUM(AP52:AP54)</f>
        <v>109.45737919999999</v>
      </c>
      <c r="AQ55" s="137">
        <f t="shared" si="52"/>
        <v>111.40380879999999</v>
      </c>
      <c r="AR55" s="55"/>
      <c r="AS55" s="55">
        <f t="shared" ref="AS55" si="533">SUM(AS52:AS54)</f>
        <v>0</v>
      </c>
      <c r="AT55" s="102"/>
      <c r="AU55" s="103">
        <f>AT54</f>
        <v>1854.2599999999998</v>
      </c>
      <c r="AV55" s="50">
        <f t="shared" ref="AV55" si="534">SUM(AV52:AV54)</f>
        <v>0</v>
      </c>
      <c r="AW55" s="58"/>
      <c r="AX55" s="57"/>
      <c r="AY55" s="57"/>
      <c r="AZ55" s="57"/>
      <c r="BA55" s="57"/>
    </row>
    <row r="56" spans="1:53" s="31" customFormat="1" ht="13.5" thickBot="1" x14ac:dyDescent="0.25">
      <c r="A56" s="186">
        <v>14</v>
      </c>
      <c r="B56" s="22">
        <v>1</v>
      </c>
      <c r="C56" s="45" t="s">
        <v>51</v>
      </c>
      <c r="D56" s="11">
        <v>9957</v>
      </c>
      <c r="E56" s="11">
        <v>0</v>
      </c>
      <c r="F56" s="11">
        <v>13363</v>
      </c>
      <c r="G56" s="12">
        <v>0.7</v>
      </c>
      <c r="H56" s="12">
        <v>6.5</v>
      </c>
      <c r="I56" s="11">
        <v>12449</v>
      </c>
      <c r="J56" s="12">
        <v>3.1</v>
      </c>
      <c r="K56" s="11">
        <v>16502</v>
      </c>
      <c r="L56" s="13">
        <v>6.8000000000000005E-2</v>
      </c>
      <c r="M56" s="23">
        <f>ROUND(K56*(1-L56),0)</f>
        <v>15380</v>
      </c>
      <c r="N56" s="14">
        <v>0.67500000000000004</v>
      </c>
      <c r="O56" s="24">
        <f t="shared" ref="O56:O58" si="535">M56*N56</f>
        <v>10381.5</v>
      </c>
      <c r="P56" s="13">
        <v>0.27500000000000002</v>
      </c>
      <c r="Q56" s="24">
        <f t="shared" ref="Q56:Q58" si="536">M56*P56</f>
        <v>4229.5</v>
      </c>
      <c r="R56" s="15">
        <v>0.05</v>
      </c>
      <c r="S56" s="143"/>
      <c r="T56" s="24">
        <f t="shared" ref="T56:T58" si="537">M56*R56</f>
        <v>769</v>
      </c>
      <c r="U56" s="25">
        <v>0.22800000000000001</v>
      </c>
      <c r="V56" s="24">
        <f t="shared" ref="V56:V58" si="538">M56*U56</f>
        <v>3506.6400000000003</v>
      </c>
      <c r="W56" s="15">
        <v>0.49199999999999999</v>
      </c>
      <c r="X56" s="24">
        <f t="shared" ref="X56:X58" si="539">M56*W56</f>
        <v>7566.96</v>
      </c>
      <c r="Y56" s="15">
        <v>0.41</v>
      </c>
      <c r="Z56" s="24">
        <f t="shared" ref="Z56:Z58" si="540">Y56*M56</f>
        <v>6305.7999999999993</v>
      </c>
      <c r="AA56" s="145">
        <v>2.48E-3</v>
      </c>
      <c r="AB56" s="18">
        <f t="shared" ref="AB56" si="541">M56*AA56</f>
        <v>38.142400000000002</v>
      </c>
      <c r="AC56" s="16">
        <v>2.3800000000000002E-3</v>
      </c>
      <c r="AD56" s="17">
        <f t="shared" ref="AD56:AD58" si="542">M56*AC56</f>
        <v>36.604400000000005</v>
      </c>
      <c r="AE56" s="26">
        <f>IF(M56&gt;0,(AG56+AP56)/M56,0)</f>
        <v>2.4503042912873865E-3</v>
      </c>
      <c r="AF56" s="16">
        <v>2.7999999999999998E-4</v>
      </c>
      <c r="AG56" s="23">
        <f t="shared" ref="AG56:AG58" si="543">AF56*M56</f>
        <v>4.3064</v>
      </c>
      <c r="AH56" s="114">
        <v>0.21310000000000001</v>
      </c>
      <c r="AI56" s="29">
        <f t="shared" ref="AI56:AI58" si="544">AL56*(1-AM56)*AH56</f>
        <v>31.129648000000003</v>
      </c>
      <c r="AJ56" s="27">
        <f t="shared" ref="AJ56:AJ58" si="545">IF(AND(AH56&gt;0,AF56&gt;0,AC56&gt;0),((AC56-AF56)*AH56)/((AH56-AF56)*AC56),0)</f>
        <v>0.88351382278313084</v>
      </c>
      <c r="AK56" s="59">
        <f t="shared" si="6"/>
        <v>0.88681516646630076</v>
      </c>
      <c r="AL56" s="11">
        <v>160</v>
      </c>
      <c r="AM56" s="13">
        <v>8.6999999999999994E-2</v>
      </c>
      <c r="AN56" s="14">
        <v>0.22850000000000001</v>
      </c>
      <c r="AO56" s="130">
        <v>0.2311</v>
      </c>
      <c r="AP56" s="29">
        <f>AL56*(1-AM56)*AN56</f>
        <v>33.379280000000001</v>
      </c>
      <c r="AQ56" s="131">
        <f t="shared" ref="AQ56" si="546">AL56*(1-AM56)*AO56</f>
        <v>33.759088000000006</v>
      </c>
      <c r="AR56" s="18">
        <v>1.58</v>
      </c>
      <c r="AS56" s="18"/>
      <c r="AT56" s="98">
        <f>AT54+AL56-AS56</f>
        <v>2014.2599999999998</v>
      </c>
      <c r="AU56" s="99"/>
      <c r="AV56" s="11"/>
      <c r="AW56" s="30"/>
      <c r="AX56" s="19"/>
      <c r="AY56" s="19"/>
      <c r="AZ56" s="19"/>
      <c r="BA56" s="19"/>
    </row>
    <row r="57" spans="1:53" s="31" customFormat="1" ht="12.75" x14ac:dyDescent="0.2">
      <c r="A57" s="184"/>
      <c r="B57" s="32">
        <v>2</v>
      </c>
      <c r="C57" s="10" t="s">
        <v>48</v>
      </c>
      <c r="D57" s="33">
        <v>20200</v>
      </c>
      <c r="E57" s="33">
        <v>2</v>
      </c>
      <c r="F57" s="33">
        <v>17433</v>
      </c>
      <c r="G57" s="34">
        <v>0.7</v>
      </c>
      <c r="H57" s="34">
        <v>6.3</v>
      </c>
      <c r="I57" s="33">
        <v>16761</v>
      </c>
      <c r="J57" s="34">
        <v>2.4</v>
      </c>
      <c r="K57" s="33">
        <v>16502</v>
      </c>
      <c r="L57" s="35">
        <v>6.4000000000000001E-2</v>
      </c>
      <c r="M57" s="36">
        <f>ROUND(K57*(1-L57),0)</f>
        <v>15446</v>
      </c>
      <c r="N57" s="37">
        <v>0.65600000000000003</v>
      </c>
      <c r="O57" s="24">
        <f t="shared" si="535"/>
        <v>10132.576000000001</v>
      </c>
      <c r="P57" s="35">
        <v>0.28899999999999998</v>
      </c>
      <c r="Q57" s="24">
        <f t="shared" si="536"/>
        <v>4463.8939999999993</v>
      </c>
      <c r="R57" s="38">
        <v>5.5E-2</v>
      </c>
      <c r="S57" s="134"/>
      <c r="T57" s="24">
        <f t="shared" si="537"/>
        <v>849.53</v>
      </c>
      <c r="U57" s="27">
        <v>0.222</v>
      </c>
      <c r="V57" s="24">
        <f t="shared" si="538"/>
        <v>3429.0120000000002</v>
      </c>
      <c r="W57" s="38">
        <v>0.48399999999999999</v>
      </c>
      <c r="X57" s="24">
        <f t="shared" si="539"/>
        <v>7475.8639999999996</v>
      </c>
      <c r="Y57" s="38">
        <v>0.41</v>
      </c>
      <c r="Z57" s="24">
        <f t="shared" si="540"/>
        <v>6332.86</v>
      </c>
      <c r="AA57" s="146">
        <v>2.5899999999999999E-3</v>
      </c>
      <c r="AB57" s="18">
        <f t="shared" si="61"/>
        <v>40.005139999999997</v>
      </c>
      <c r="AC57" s="39">
        <v>2.49E-3</v>
      </c>
      <c r="AD57" s="17">
        <f t="shared" si="542"/>
        <v>38.460540000000002</v>
      </c>
      <c r="AE57" s="26">
        <f>IF(M57&gt;0,(AG57+AP57)/M57,0)</f>
        <v>2.5629189175190989E-3</v>
      </c>
      <c r="AF57" s="39">
        <v>2.7E-4</v>
      </c>
      <c r="AG57" s="36">
        <f t="shared" si="543"/>
        <v>4.17042</v>
      </c>
      <c r="AH57" s="27">
        <v>0.2074</v>
      </c>
      <c r="AI57" s="40">
        <f t="shared" si="544"/>
        <v>33.479337600000001</v>
      </c>
      <c r="AJ57" s="27">
        <f t="shared" si="545"/>
        <v>0.89272844770672521</v>
      </c>
      <c r="AK57" s="28">
        <f t="shared" si="6"/>
        <v>0.8957537092172928</v>
      </c>
      <c r="AL57" s="33">
        <v>177</v>
      </c>
      <c r="AM57" s="35">
        <v>8.7999999999999995E-2</v>
      </c>
      <c r="AN57" s="37">
        <v>0.21940000000000001</v>
      </c>
      <c r="AO57" s="132">
        <v>0.21890000000000001</v>
      </c>
      <c r="AP57" s="40">
        <f>AL57*(1-AM57)*AN57</f>
        <v>35.416425600000004</v>
      </c>
      <c r="AQ57" s="133">
        <f t="shared" si="21"/>
        <v>35.335713600000005</v>
      </c>
      <c r="AR57" s="41">
        <v>1.58</v>
      </c>
      <c r="AS57" s="41"/>
      <c r="AT57" s="117">
        <f>AT56+AL57-AS57</f>
        <v>2191.2599999999998</v>
      </c>
      <c r="AU57" s="101"/>
      <c r="AV57" s="42"/>
      <c r="AW57" s="43"/>
      <c r="AX57" s="44"/>
      <c r="AY57" s="44"/>
      <c r="AZ57" s="44"/>
      <c r="BA57" s="44"/>
    </row>
    <row r="58" spans="1:53" s="31" customFormat="1" ht="12.75" x14ac:dyDescent="0.2">
      <c r="A58" s="184"/>
      <c r="B58" s="32">
        <v>3</v>
      </c>
      <c r="C58" s="45" t="s">
        <v>50</v>
      </c>
      <c r="D58" s="42">
        <v>15211</v>
      </c>
      <c r="E58" s="42">
        <v>1</v>
      </c>
      <c r="F58" s="42">
        <v>17542</v>
      </c>
      <c r="G58" s="36">
        <v>0.9</v>
      </c>
      <c r="H58" s="36">
        <v>7.9</v>
      </c>
      <c r="I58" s="42">
        <v>16661</v>
      </c>
      <c r="J58" s="36">
        <v>1.5</v>
      </c>
      <c r="K58" s="42">
        <v>16267</v>
      </c>
      <c r="L58" s="38">
        <v>6.8000000000000005E-2</v>
      </c>
      <c r="M58" s="36">
        <f>ROUND(K58*(1-L58),0)</f>
        <v>15161</v>
      </c>
      <c r="N58" s="27">
        <v>0.68899999999999995</v>
      </c>
      <c r="O58" s="24">
        <f t="shared" si="535"/>
        <v>10445.929</v>
      </c>
      <c r="P58" s="38">
        <v>0.26</v>
      </c>
      <c r="Q58" s="24">
        <f t="shared" si="536"/>
        <v>3941.86</v>
      </c>
      <c r="R58" s="38">
        <v>5.0999999999999997E-2</v>
      </c>
      <c r="S58" s="134">
        <v>0.21709999999999999</v>
      </c>
      <c r="T58" s="24">
        <f t="shared" si="537"/>
        <v>773.2109999999999</v>
      </c>
      <c r="U58" s="27">
        <v>0.222</v>
      </c>
      <c r="V58" s="24">
        <f t="shared" si="538"/>
        <v>3365.7420000000002</v>
      </c>
      <c r="W58" s="38">
        <v>0.48</v>
      </c>
      <c r="X58" s="24">
        <f t="shared" si="539"/>
        <v>7277.28</v>
      </c>
      <c r="Y58" s="38">
        <v>0.41</v>
      </c>
      <c r="Z58" s="24">
        <f t="shared" si="540"/>
        <v>6216.0099999999993</v>
      </c>
      <c r="AA58" s="147">
        <v>2.5400000000000002E-3</v>
      </c>
      <c r="AB58" s="148">
        <f t="shared" si="61"/>
        <v>38.508940000000003</v>
      </c>
      <c r="AC58" s="46">
        <v>2.4299999999999999E-3</v>
      </c>
      <c r="AD58" s="17">
        <f t="shared" si="542"/>
        <v>36.841229999999996</v>
      </c>
      <c r="AE58" s="26">
        <f>IF(M58&gt;0,(AG58+AP58)/M58,0)</f>
        <v>2.6039255458083243E-3</v>
      </c>
      <c r="AF58" s="46">
        <v>2.7999999999999998E-4</v>
      </c>
      <c r="AG58" s="36">
        <f t="shared" si="543"/>
        <v>4.2450799999999997</v>
      </c>
      <c r="AH58" s="27">
        <v>0.2034</v>
      </c>
      <c r="AI58" s="40">
        <f t="shared" si="544"/>
        <v>33.055347600000005</v>
      </c>
      <c r="AJ58" s="27">
        <f t="shared" si="545"/>
        <v>0.88599331903782474</v>
      </c>
      <c r="AK58" s="28">
        <f t="shared" si="6"/>
        <v>0.89362417091531565</v>
      </c>
      <c r="AL58" s="42">
        <v>178</v>
      </c>
      <c r="AM58" s="38">
        <v>8.6999999999999994E-2</v>
      </c>
      <c r="AN58" s="27">
        <v>0.21679999999999999</v>
      </c>
      <c r="AO58" s="134">
        <v>0.21890000000000001</v>
      </c>
      <c r="AP58" s="40">
        <f>AL58*(1-AM58)*AN58</f>
        <v>35.233035200000003</v>
      </c>
      <c r="AQ58" s="135">
        <f t="shared" si="21"/>
        <v>35.574314600000001</v>
      </c>
      <c r="AR58" s="17">
        <v>1.55</v>
      </c>
      <c r="AS58" s="17"/>
      <c r="AT58" s="117">
        <f>AT57+AL58-AS58</f>
        <v>2369.2599999999998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47">SUM(D56:D58)</f>
        <v>45368</v>
      </c>
      <c r="E59" s="50"/>
      <c r="F59" s="50">
        <f t="shared" ref="F59" si="548">SUM(F56:F58)</f>
        <v>48338</v>
      </c>
      <c r="G59" s="51"/>
      <c r="H59" s="51"/>
      <c r="I59" s="50">
        <f t="shared" ref="I59:K59" si="549">SUM(I56:I58)</f>
        <v>45871</v>
      </c>
      <c r="J59" s="51"/>
      <c r="K59" s="50">
        <f t="shared" si="549"/>
        <v>49271</v>
      </c>
      <c r="L59" s="20">
        <f t="shared" ref="L59" si="550">IF(K59&gt;0,(K56*L56+K57*L57+K58*L58)/K59,0)</f>
        <v>6.6660307280144507E-2</v>
      </c>
      <c r="M59" s="51">
        <f t="shared" ref="M59" si="551">M56+M57+M58</f>
        <v>45987</v>
      </c>
      <c r="N59" s="52">
        <f t="shared" ref="N59" si="552">IF(M59&gt;0,O59/M59,0)</f>
        <v>0.67323384869637071</v>
      </c>
      <c r="O59" s="53">
        <f t="shared" ref="O59" si="553">O56+O57+O58</f>
        <v>30960.005000000001</v>
      </c>
      <c r="P59" s="20">
        <f t="shared" ref="P59" si="554">IF(M59&gt;0,Q59/M59,0)</f>
        <v>0.27475708352360451</v>
      </c>
      <c r="Q59" s="53">
        <f t="shared" ref="Q59" si="555">Q56+Q57+Q58</f>
        <v>12635.254000000001</v>
      </c>
      <c r="R59" s="20">
        <f t="shared" ref="R59" si="556">IF(M59&gt;0,T59/M59,0)</f>
        <v>5.2009067780024787E-2</v>
      </c>
      <c r="S59" s="136"/>
      <c r="T59" s="53">
        <f t="shared" ref="T59" si="557">T56+T57+T58</f>
        <v>2391.741</v>
      </c>
      <c r="U59" s="20">
        <f t="shared" ref="U59" si="558">IF(M59&gt;0,V59/M59,0)</f>
        <v>0.22400665405440667</v>
      </c>
      <c r="V59" s="53">
        <f t="shared" ref="V59" si="559">V56+V57+V58</f>
        <v>10301.394</v>
      </c>
      <c r="W59" s="20">
        <f t="shared" ref="W59" si="560">IF(M59&gt;0,X59/M59,0)</f>
        <v>0.48535681823123927</v>
      </c>
      <c r="X59" s="53">
        <f t="shared" ref="X59" si="561">X56+X57+X58</f>
        <v>22320.103999999999</v>
      </c>
      <c r="Y59" s="20">
        <f t="shared" ref="Y59" si="562">IF(M59&gt;0,Z59/M59,0)</f>
        <v>0.41</v>
      </c>
      <c r="Z59" s="53">
        <f t="shared" ref="Z59" si="563">Z56+Z57+Z58</f>
        <v>18854.669999999998</v>
      </c>
      <c r="AA59" s="152">
        <f t="shared" ref="AA59" si="564">IF(M59&gt;0,AB59/M59,0)</f>
        <v>2.5367273359862565E-3</v>
      </c>
      <c r="AB59" s="55">
        <f t="shared" ref="AB59" si="565">SUM(AB56:AB58)</f>
        <v>116.65647999999999</v>
      </c>
      <c r="AC59" s="54">
        <f t="shared" ref="AC59" si="566">IF(M59&gt;0,AD59/M59,0)</f>
        <v>2.4334305347163332E-3</v>
      </c>
      <c r="AD59" s="55">
        <f t="shared" ref="AD59" si="567">SUM(AD56:AD58)</f>
        <v>111.90617</v>
      </c>
      <c r="AE59" s="54">
        <f t="shared" ref="AE59" si="568">IF(M59&gt;0,(AE56*M56+AE57*M57+AE58*M58)/M59,0)</f>
        <v>2.5387748885554616E-3</v>
      </c>
      <c r="AF59" s="54">
        <f t="shared" ref="AF59" si="569">IF(K59&gt;0,(K56*AF56+K57*AF57+K58*AF58)/K59,0)</f>
        <v>2.7665076820036126E-4</v>
      </c>
      <c r="AG59" s="51">
        <f t="shared" ref="AG59" si="570">SUM(AG56:AG58)</f>
        <v>12.7219</v>
      </c>
      <c r="AH59" s="52">
        <f t="shared" ref="AH59" si="571">IF(K59&gt;0,(K56*AH56+K57*AH57+K58*AH58)/K59,0)</f>
        <v>0.20798844756550508</v>
      </c>
      <c r="AI59" s="57">
        <f t="shared" ref="AI59" si="572">SUM(AI56:AI58)</f>
        <v>97.664333200000016</v>
      </c>
      <c r="AJ59" s="52">
        <f t="shared" ref="AJ59" si="573">IF(AND(AD59&gt;0),((AD56*AJ56+AD57*AJ57+AD58*AJ58)/AD59),0)</f>
        <v>0.88749704499743964</v>
      </c>
      <c r="AK59" s="56">
        <f t="shared" si="6"/>
        <v>0.89214364227018927</v>
      </c>
      <c r="AL59" s="50">
        <f t="shared" ref="AL59" si="574">SUM(AL56:AL58)</f>
        <v>515</v>
      </c>
      <c r="AM59" s="20">
        <f t="shared" ref="AM59" si="575">IF(AL59&gt;0,(AM56*AL56+AM57*AL57+AM58*AL58)/AL59,0)</f>
        <v>8.7343689320388329E-2</v>
      </c>
      <c r="AN59" s="52">
        <f>IF(K59&gt;0,(AN56*K56+AN57*K57+AN58*K58)/K59,0)</f>
        <v>0.22158940147348341</v>
      </c>
      <c r="AO59" s="136">
        <f>IF(L59&gt;0,(AO56*K56+AO57*K57+AO58*K58)/K59,0)</f>
        <v>0.22298606279555924</v>
      </c>
      <c r="AP59" s="57">
        <f t="shared" ref="AP59" si="576">SUM(AP56:AP58)</f>
        <v>104.02874080000001</v>
      </c>
      <c r="AQ59" s="137">
        <f t="shared" si="52"/>
        <v>104.66911620000002</v>
      </c>
      <c r="AR59" s="55"/>
      <c r="AS59" s="55">
        <f t="shared" ref="AS59" si="577">SUM(AS56:AS58)</f>
        <v>0</v>
      </c>
      <c r="AT59" s="102"/>
      <c r="AU59" s="103">
        <f>AT58</f>
        <v>2369.2599999999998</v>
      </c>
      <c r="AV59" s="50">
        <f t="shared" ref="AV59" si="578">SUM(AV56:AV58)</f>
        <v>0</v>
      </c>
      <c r="AW59" s="58"/>
      <c r="AX59" s="57"/>
      <c r="AY59" s="57"/>
      <c r="AZ59" s="57"/>
      <c r="BA59" s="57"/>
    </row>
    <row r="60" spans="1:53" s="31" customFormat="1" ht="13.5" thickBot="1" x14ac:dyDescent="0.25">
      <c r="A60" s="186">
        <v>15</v>
      </c>
      <c r="B60" s="22">
        <v>1</v>
      </c>
      <c r="C60" s="10" t="s">
        <v>51</v>
      </c>
      <c r="D60" s="11">
        <v>5559</v>
      </c>
      <c r="E60" s="11">
        <v>0</v>
      </c>
      <c r="F60" s="11">
        <v>10042</v>
      </c>
      <c r="G60" s="12">
        <v>0.8</v>
      </c>
      <c r="H60" s="12">
        <v>6.4</v>
      </c>
      <c r="I60" s="11">
        <v>9644</v>
      </c>
      <c r="J60" s="12">
        <v>3.7</v>
      </c>
      <c r="K60" s="11">
        <v>14766</v>
      </c>
      <c r="L60" s="13">
        <v>6.5000000000000002E-2</v>
      </c>
      <c r="M60" s="23">
        <f>ROUND(K60*(1-L60),0)</f>
        <v>13806</v>
      </c>
      <c r="N60" s="14">
        <v>0.73099999999999998</v>
      </c>
      <c r="O60" s="24">
        <f t="shared" ref="O60:O62" si="579">M60*N60</f>
        <v>10092.186</v>
      </c>
      <c r="P60" s="13">
        <v>0.22900000000000001</v>
      </c>
      <c r="Q60" s="24">
        <f t="shared" ref="Q60:Q62" si="580">M60*P60</f>
        <v>3161.5740000000001</v>
      </c>
      <c r="R60" s="15">
        <v>0.04</v>
      </c>
      <c r="S60" s="143">
        <v>0.22189999999999999</v>
      </c>
      <c r="T60" s="24">
        <f t="shared" ref="T60:T62" si="581">M60*R60</f>
        <v>552.24</v>
      </c>
      <c r="U60" s="25">
        <v>0.20899999999999999</v>
      </c>
      <c r="V60" s="24">
        <f t="shared" ref="V60:V62" si="582">M60*U60</f>
        <v>2885.4539999999997</v>
      </c>
      <c r="W60" s="15">
        <v>0.49099999999999999</v>
      </c>
      <c r="X60" s="24">
        <f t="shared" ref="X60:X62" si="583">M60*W60</f>
        <v>6778.7460000000001</v>
      </c>
      <c r="Y60" s="15">
        <v>0.42</v>
      </c>
      <c r="Z60" s="24">
        <f t="shared" ref="Z60:Z62" si="584">Y60*M60</f>
        <v>5798.5199999999995</v>
      </c>
      <c r="AA60" s="145">
        <v>2.5799999999999998E-3</v>
      </c>
      <c r="AB60" s="18">
        <f t="shared" ref="AB60" si="585">M60*AA60</f>
        <v>35.619479999999996</v>
      </c>
      <c r="AC60" s="16">
        <v>2.3800000000000002E-3</v>
      </c>
      <c r="AD60" s="17">
        <f t="shared" ref="AD60:AD62" si="586">M60*AC60</f>
        <v>32.858280000000001</v>
      </c>
      <c r="AE60" s="26">
        <f>IF(M60&gt;0,(AG60+AP60)/M60,0)</f>
        <v>2.4990892655367232E-3</v>
      </c>
      <c r="AF60" s="16">
        <v>2.9E-4</v>
      </c>
      <c r="AG60" s="23">
        <f t="shared" ref="AG60:AG62" si="587">AF60*M60</f>
        <v>4.0037399999999996</v>
      </c>
      <c r="AH60" s="114">
        <v>0.2026</v>
      </c>
      <c r="AI60" s="29">
        <f t="shared" ref="AI60:AI62" si="588">AL60*(1-AM60)*AH60</f>
        <v>28.982335199999998</v>
      </c>
      <c r="AJ60" s="27">
        <f t="shared" ref="AJ60:AJ62" si="589">IF(AND(AH60&gt;0,AF60&gt;0,AC60&gt;0),((AC60-AF60)*AH60)/((AH60-AF60)*AC60),0)</f>
        <v>0.87941004091815178</v>
      </c>
      <c r="AK60" s="59">
        <f t="shared" si="6"/>
        <v>0.88516174578114715</v>
      </c>
      <c r="AL60" s="11">
        <v>156</v>
      </c>
      <c r="AM60" s="13">
        <v>8.3000000000000004E-2</v>
      </c>
      <c r="AN60" s="14">
        <v>0.2132</v>
      </c>
      <c r="AO60" s="130">
        <v>0.2175</v>
      </c>
      <c r="AP60" s="29">
        <f>AL60*(1-AM60)*AN60</f>
        <v>30.498686399999997</v>
      </c>
      <c r="AQ60" s="131">
        <f t="shared" ref="AQ60" si="590">AL60*(1-AM60)*AO60</f>
        <v>31.113809999999997</v>
      </c>
      <c r="AR60" s="18">
        <v>1.55</v>
      </c>
      <c r="AS60" s="18">
        <v>1008.16</v>
      </c>
      <c r="AT60" s="98">
        <f>AT58+AL60-AS60</f>
        <v>1517.1</v>
      </c>
      <c r="AU60" s="99"/>
      <c r="AV60" s="11"/>
      <c r="AW60" s="30"/>
      <c r="AX60" s="19"/>
      <c r="AY60" s="19"/>
      <c r="AZ60" s="19"/>
      <c r="BA60" s="19"/>
    </row>
    <row r="61" spans="1:53" s="31" customFormat="1" ht="12.75" x14ac:dyDescent="0.2">
      <c r="A61" s="184"/>
      <c r="B61" s="32">
        <v>2</v>
      </c>
      <c r="C61" s="10" t="s">
        <v>53</v>
      </c>
      <c r="D61" s="33">
        <v>20900</v>
      </c>
      <c r="E61" s="33">
        <v>2</v>
      </c>
      <c r="F61" s="33">
        <v>16589</v>
      </c>
      <c r="G61" s="34">
        <v>0.7</v>
      </c>
      <c r="H61" s="34">
        <v>5.9</v>
      </c>
      <c r="I61" s="33">
        <v>15488</v>
      </c>
      <c r="J61" s="34">
        <v>2.9</v>
      </c>
      <c r="K61" s="33">
        <v>14787</v>
      </c>
      <c r="L61" s="35">
        <v>6.5000000000000002E-2</v>
      </c>
      <c r="M61" s="36">
        <f>ROUND(K61*(1-L61),0)</f>
        <v>13826</v>
      </c>
      <c r="N61" s="37">
        <v>0.67</v>
      </c>
      <c r="O61" s="24">
        <f t="shared" si="579"/>
        <v>9263.42</v>
      </c>
      <c r="P61" s="35">
        <v>0.28100000000000003</v>
      </c>
      <c r="Q61" s="24">
        <f t="shared" si="580"/>
        <v>3885.1060000000002</v>
      </c>
      <c r="R61" s="38">
        <v>4.9000000000000002E-2</v>
      </c>
      <c r="S61" s="134">
        <v>0.23699999999999999</v>
      </c>
      <c r="T61" s="24">
        <f t="shared" si="581"/>
        <v>677.47400000000005</v>
      </c>
      <c r="U61" s="27">
        <v>0.20399999999999999</v>
      </c>
      <c r="V61" s="24">
        <f t="shared" si="582"/>
        <v>2820.5039999999999</v>
      </c>
      <c r="W61" s="38">
        <v>0.50800000000000001</v>
      </c>
      <c r="X61" s="24">
        <f t="shared" si="583"/>
        <v>7023.6080000000002</v>
      </c>
      <c r="Y61" s="38">
        <v>0.4</v>
      </c>
      <c r="Z61" s="24">
        <f t="shared" si="584"/>
        <v>5530.4000000000005</v>
      </c>
      <c r="AA61" s="146"/>
      <c r="AB61" s="18">
        <f t="shared" si="61"/>
        <v>0</v>
      </c>
      <c r="AC61" s="39">
        <v>2.33E-3</v>
      </c>
      <c r="AD61" s="17">
        <f t="shared" si="586"/>
        <v>32.214579999999998</v>
      </c>
      <c r="AE61" s="26">
        <f>IF(M61&gt;0,(AG61+AP61)/M61,0)</f>
        <v>2.5088158252567628E-3</v>
      </c>
      <c r="AF61" s="39">
        <v>2.7999999999999998E-4</v>
      </c>
      <c r="AG61" s="36">
        <f t="shared" si="587"/>
        <v>3.8712799999999996</v>
      </c>
      <c r="AH61" s="27">
        <v>0.2056</v>
      </c>
      <c r="AI61" s="40">
        <f t="shared" si="588"/>
        <v>28.877342400000003</v>
      </c>
      <c r="AJ61" s="27">
        <f t="shared" si="589"/>
        <v>0.88102816999153022</v>
      </c>
      <c r="AK61" s="28">
        <f t="shared" si="6"/>
        <v>0.8895287847536093</v>
      </c>
      <c r="AL61" s="33">
        <v>153</v>
      </c>
      <c r="AM61" s="35">
        <v>8.2000000000000003E-2</v>
      </c>
      <c r="AN61" s="37">
        <v>0.21940000000000001</v>
      </c>
      <c r="AO61" s="132"/>
      <c r="AP61" s="40">
        <f>AL61*(1-AM61)*AN61</f>
        <v>30.815607600000003</v>
      </c>
      <c r="AQ61" s="133">
        <f t="shared" si="21"/>
        <v>0</v>
      </c>
      <c r="AR61" s="41">
        <v>1.6</v>
      </c>
      <c r="AS61" s="41"/>
      <c r="AT61" s="117">
        <f>AT60+AL61-AS61</f>
        <v>1670.1</v>
      </c>
      <c r="AU61" s="101"/>
      <c r="AV61" s="42"/>
      <c r="AW61" s="43"/>
      <c r="AX61" s="44"/>
      <c r="AY61" s="44"/>
      <c r="AZ61" s="44"/>
      <c r="BA61" s="44"/>
    </row>
    <row r="62" spans="1:53" s="31" customFormat="1" ht="12.75" x14ac:dyDescent="0.2">
      <c r="A62" s="184"/>
      <c r="B62" s="32">
        <v>3</v>
      </c>
      <c r="C62" s="10" t="s">
        <v>52</v>
      </c>
      <c r="D62" s="42">
        <v>15400</v>
      </c>
      <c r="E62" s="42">
        <v>1</v>
      </c>
      <c r="F62" s="42">
        <v>17552</v>
      </c>
      <c r="G62" s="36">
        <v>0.3</v>
      </c>
      <c r="H62" s="36">
        <v>5.8</v>
      </c>
      <c r="I62" s="42">
        <v>17335</v>
      </c>
      <c r="J62" s="36">
        <v>2.1</v>
      </c>
      <c r="K62" s="42">
        <v>14877</v>
      </c>
      <c r="L62" s="38">
        <v>7.0000000000000007E-2</v>
      </c>
      <c r="M62" s="36">
        <f>ROUND(K62*(1-L62),0)</f>
        <v>13836</v>
      </c>
      <c r="N62" s="27">
        <v>0.68500000000000005</v>
      </c>
      <c r="O62" s="24">
        <f t="shared" si="579"/>
        <v>9477.66</v>
      </c>
      <c r="P62" s="38">
        <v>0.27500000000000002</v>
      </c>
      <c r="Q62" s="24">
        <f t="shared" si="580"/>
        <v>3804.9</v>
      </c>
      <c r="R62" s="38">
        <v>0.04</v>
      </c>
      <c r="S62" s="134">
        <v>0.23169999999999999</v>
      </c>
      <c r="T62" s="24">
        <f t="shared" si="581"/>
        <v>553.44000000000005</v>
      </c>
      <c r="U62" s="27"/>
      <c r="V62" s="24">
        <f t="shared" si="582"/>
        <v>0</v>
      </c>
      <c r="W62" s="38"/>
      <c r="X62" s="24">
        <f t="shared" si="583"/>
        <v>0</v>
      </c>
      <c r="Y62" s="38">
        <v>0.41</v>
      </c>
      <c r="Z62" s="24">
        <f t="shared" si="584"/>
        <v>5672.7599999999993</v>
      </c>
      <c r="AA62" s="147"/>
      <c r="AB62" s="148">
        <f t="shared" si="61"/>
        <v>0</v>
      </c>
      <c r="AC62" s="46">
        <v>2.4499999999999999E-3</v>
      </c>
      <c r="AD62" s="17">
        <f t="shared" si="586"/>
        <v>33.898199999999996</v>
      </c>
      <c r="AE62" s="26">
        <f>IF(M62&gt;0,(AG62+AP62)/M62,0)</f>
        <v>2.7E-4</v>
      </c>
      <c r="AF62" s="46">
        <v>2.7E-4</v>
      </c>
      <c r="AG62" s="36">
        <f t="shared" si="587"/>
        <v>3.7357200000000002</v>
      </c>
      <c r="AH62" s="27">
        <v>0.19769999999999999</v>
      </c>
      <c r="AI62" s="40">
        <f t="shared" si="588"/>
        <v>31.872403200000001</v>
      </c>
      <c r="AJ62" s="27">
        <f t="shared" si="589"/>
        <v>0.89101277952299296</v>
      </c>
      <c r="AK62" s="28">
        <f t="shared" si="6"/>
        <v>0</v>
      </c>
      <c r="AL62" s="42">
        <v>176</v>
      </c>
      <c r="AM62" s="38">
        <v>8.4000000000000005E-2</v>
      </c>
      <c r="AN62" s="27"/>
      <c r="AO62" s="134"/>
      <c r="AP62" s="40">
        <f>AL62*(1-AM62)*AN62</f>
        <v>0</v>
      </c>
      <c r="AQ62" s="135">
        <f t="shared" si="21"/>
        <v>0</v>
      </c>
      <c r="AR62" s="17">
        <v>1.58</v>
      </c>
      <c r="AS62" s="17"/>
      <c r="AT62" s="117">
        <f>AT61+AL62-AS62</f>
        <v>1846.1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1">SUM(D60:D62)</f>
        <v>41859</v>
      </c>
      <c r="E63" s="50"/>
      <c r="F63" s="50">
        <f t="shared" ref="F63" si="592">SUM(F60:F62)</f>
        <v>44183</v>
      </c>
      <c r="G63" s="51"/>
      <c r="H63" s="51"/>
      <c r="I63" s="50">
        <f t="shared" ref="I63:K63" si="593">SUM(I60:I62)</f>
        <v>42467</v>
      </c>
      <c r="J63" s="51"/>
      <c r="K63" s="50">
        <f t="shared" si="593"/>
        <v>44430</v>
      </c>
      <c r="L63" s="20">
        <f t="shared" ref="L63" si="594">IF(K63&gt;0,(K60*L60+K61*L61+K62*L62)/K63,0)</f>
        <v>6.667420661715058E-2</v>
      </c>
      <c r="M63" s="51">
        <f t="shared" ref="M63" si="595">M60+M61+M62</f>
        <v>41468</v>
      </c>
      <c r="N63" s="52">
        <f t="shared" ref="N63" si="596">IF(M63&gt;0,O63/M63,0)</f>
        <v>0.69531363943281566</v>
      </c>
      <c r="O63" s="53">
        <f t="shared" ref="O63" si="597">O60+O61+O62</f>
        <v>28833.266</v>
      </c>
      <c r="P63" s="20">
        <f t="shared" ref="P63" si="598">IF(M63&gt;0,Q63/M63,0)</f>
        <v>0.26168563711777754</v>
      </c>
      <c r="Q63" s="53">
        <f t="shared" ref="Q63" si="599">Q60+Q61+Q62</f>
        <v>10851.58</v>
      </c>
      <c r="R63" s="20">
        <f t="shared" ref="R63" si="600">IF(M63&gt;0,T63/M63,0)</f>
        <v>4.3000723449406773E-2</v>
      </c>
      <c r="S63" s="136"/>
      <c r="T63" s="53">
        <f t="shared" ref="T63" si="601">T60+T61+T62</f>
        <v>1783.154</v>
      </c>
      <c r="U63" s="20">
        <f t="shared" ref="U63" si="602">IF(M63&gt;0,V63/M63,0)</f>
        <v>0.13759906433876723</v>
      </c>
      <c r="V63" s="53">
        <f t="shared" ref="V63" si="603">V60+V61+V62</f>
        <v>5705.9579999999996</v>
      </c>
      <c r="W63" s="20">
        <f t="shared" ref="W63" si="604">IF(M63&gt;0,X63/M63,0)</f>
        <v>0.33284349377833511</v>
      </c>
      <c r="X63" s="53">
        <f t="shared" ref="X63" si="605">X60+X61+X62</f>
        <v>13802.353999999999</v>
      </c>
      <c r="Y63" s="20">
        <f t="shared" ref="Y63" si="606">IF(M63&gt;0,Z63/M63,0)</f>
        <v>0.40999517700395488</v>
      </c>
      <c r="Z63" s="53">
        <f t="shared" ref="Z63" si="607">Z60+Z61+Z62</f>
        <v>17001.68</v>
      </c>
      <c r="AA63" s="152">
        <f t="shared" ref="AA63" si="608">IF(M63&gt;0,AB63/M63,0)</f>
        <v>8.5896305585029414E-4</v>
      </c>
      <c r="AB63" s="55">
        <f t="shared" ref="AB63" si="609">SUM(AB60:AB62)</f>
        <v>35.619479999999996</v>
      </c>
      <c r="AC63" s="54">
        <f t="shared" ref="AC63" si="610">IF(M63&gt;0,AD63/M63,0)</f>
        <v>2.386685154818173E-3</v>
      </c>
      <c r="AD63" s="55">
        <f t="shared" ref="AD63" si="611">SUM(AD60:AD62)</f>
        <v>98.971059999999994</v>
      </c>
      <c r="AE63" s="54">
        <f t="shared" ref="AE63" si="612">IF(M63&gt;0,(AE60*M60+AE61*M61+AE62*M62)/M63,0)</f>
        <v>1.7585857528696826E-3</v>
      </c>
      <c r="AF63" s="54">
        <f t="shared" ref="AF63" si="613">IF(K63&gt;0,(K60*AF60+K61*AF61+K62*AF62)/K63,0)</f>
        <v>2.7997501688048617E-4</v>
      </c>
      <c r="AG63" s="51">
        <f t="shared" ref="AG63" si="614">SUM(AG60:AG62)</f>
        <v>11.61074</v>
      </c>
      <c r="AH63" s="52">
        <f t="shared" ref="AH63" si="615">IF(K63&gt;0,(K60*AH60+K61*AH61+K62*AH62)/K63,0)</f>
        <v>0.2019577245104659</v>
      </c>
      <c r="AI63" s="57">
        <f t="shared" ref="AI63" si="616">SUM(AI60:AI62)</f>
        <v>89.732080800000006</v>
      </c>
      <c r="AJ63" s="52">
        <f t="shared" ref="AJ63" si="617">IF(AND(AD63&gt;0),((AD60*AJ60+AD61*AJ61+AD62*AJ62)/AD63),0)</f>
        <v>0.88391074346957743</v>
      </c>
      <c r="AK63" s="56">
        <f t="shared" si="6"/>
        <v>0.84243469813471228</v>
      </c>
      <c r="AL63" s="50">
        <f t="shared" ref="AL63" si="618">SUM(AL60:AL62)</f>
        <v>485</v>
      </c>
      <c r="AM63" s="20">
        <f t="shared" ref="AM63" si="619">IF(AL63&gt;0,(AM60*AL60+AM61*AL61+AM62*AL62)/AL63,0)</f>
        <v>8.3047422680412375E-2</v>
      </c>
      <c r="AN63" s="52">
        <f>IF(K63&gt;0,(AN60*K60+AN61*K61+AN62*K62)/K63,0)</f>
        <v>0.14387528696826468</v>
      </c>
      <c r="AO63" s="136">
        <f>IF(L63&gt;0,(AO60*K60+AO61*K61+AO62*K62)/K63,0)</f>
        <v>7.2284604996623897E-2</v>
      </c>
      <c r="AP63" s="57">
        <f t="shared" ref="AP63" si="620">SUM(AP60:AP62)</f>
        <v>61.314294000000004</v>
      </c>
      <c r="AQ63" s="137">
        <f t="shared" si="52"/>
        <v>31.113809999999997</v>
      </c>
      <c r="AR63" s="55"/>
      <c r="AS63" s="55">
        <f t="shared" ref="AS63" si="621">SUM(AS60:AS62)</f>
        <v>1008.16</v>
      </c>
      <c r="AT63" s="102"/>
      <c r="AU63" s="103">
        <f>AT62</f>
        <v>1846.1</v>
      </c>
      <c r="AV63" s="50">
        <f t="shared" ref="AV63" si="622">SUM(AV60:AV62)</f>
        <v>0</v>
      </c>
      <c r="AW63" s="58"/>
      <c r="AX63" s="57"/>
      <c r="AY63" s="57"/>
      <c r="AZ63" s="57"/>
      <c r="BA63" s="57"/>
    </row>
    <row r="64" spans="1:53" s="31" customFormat="1" ht="13.5" thickBot="1" x14ac:dyDescent="0.25">
      <c r="A64" s="186">
        <v>16</v>
      </c>
      <c r="B64" s="22">
        <v>1</v>
      </c>
      <c r="C64" s="10" t="s">
        <v>63</v>
      </c>
      <c r="D64" s="11">
        <v>5253</v>
      </c>
      <c r="E64" s="11">
        <v>1</v>
      </c>
      <c r="F64" s="11">
        <v>11958</v>
      </c>
      <c r="G64" s="12">
        <v>0.7</v>
      </c>
      <c r="H64" s="12">
        <v>7.2</v>
      </c>
      <c r="I64" s="11">
        <v>10933</v>
      </c>
      <c r="J64" s="12">
        <v>3.5</v>
      </c>
      <c r="K64" s="11">
        <v>14911</v>
      </c>
      <c r="L64" s="13">
        <v>5.8000000000000003E-2</v>
      </c>
      <c r="M64" s="23">
        <f>ROUND(K64*(1-L64),0)</f>
        <v>14046</v>
      </c>
      <c r="N64" s="14">
        <v>0.66600000000000004</v>
      </c>
      <c r="O64" s="24">
        <f t="shared" ref="O64:O66" si="623">M64*N64</f>
        <v>9354.6360000000004</v>
      </c>
      <c r="P64" s="13">
        <v>0.251</v>
      </c>
      <c r="Q64" s="24">
        <f t="shared" ref="Q64:Q66" si="624">M64*P64</f>
        <v>3525.5459999999998</v>
      </c>
      <c r="R64" s="15">
        <v>8.3000000000000004E-2</v>
      </c>
      <c r="S64" s="143">
        <v>0.20699999999999999</v>
      </c>
      <c r="T64" s="24">
        <f t="shared" ref="T64:T66" si="625">M64*R64</f>
        <v>1165.818</v>
      </c>
      <c r="U64" s="25">
        <v>0.20599999999999999</v>
      </c>
      <c r="V64" s="24">
        <f t="shared" ref="V64:V66" si="626">M64*U64</f>
        <v>2893.4759999999997</v>
      </c>
      <c r="W64" s="15">
        <v>0.504</v>
      </c>
      <c r="X64" s="24">
        <f t="shared" ref="X64:X66" si="627">M64*W64</f>
        <v>7079.1840000000002</v>
      </c>
      <c r="Y64" s="15">
        <v>0.42</v>
      </c>
      <c r="Z64" s="24">
        <f t="shared" ref="Z64:Z66" si="628">Y64*M64</f>
        <v>5899.32</v>
      </c>
      <c r="AA64" s="145">
        <v>2.7000000000000001E-3</v>
      </c>
      <c r="AB64" s="18">
        <f t="shared" ref="AB64:AB74" si="629">M64*AA64</f>
        <v>37.924199999999999</v>
      </c>
      <c r="AC64" s="16">
        <v>2.5999999999999999E-3</v>
      </c>
      <c r="AD64" s="17">
        <f t="shared" ref="AD64:AD66" si="630">M64*AC64</f>
        <v>36.519599999999997</v>
      </c>
      <c r="AE64" s="26">
        <f>IF(M64&gt;0,(AG64+AP64)/M64,0)</f>
        <v>2.6163709525843658E-3</v>
      </c>
      <c r="AF64" s="16">
        <v>2.7E-4</v>
      </c>
      <c r="AG64" s="23">
        <f t="shared" ref="AG64:AG66" si="631">AF64*M64</f>
        <v>3.7924199999999999</v>
      </c>
      <c r="AH64" s="114">
        <v>0.20269999999999999</v>
      </c>
      <c r="AI64" s="29">
        <f t="shared" ref="AI64:AI66" si="632">AL64*(1-AM64)*AH64</f>
        <v>31.796332799999998</v>
      </c>
      <c r="AJ64" s="27">
        <f t="shared" ref="AJ64:AJ66" si="633">IF(AND(AH64&gt;0,AF64&gt;0,AC64&gt;0),((AC64-AF64)*AH64)/((AH64-AF64)*AC64),0)</f>
        <v>0.89734913113364922</v>
      </c>
      <c r="AK64" s="59">
        <f t="shared" si="6"/>
        <v>0.89795759161628308</v>
      </c>
      <c r="AL64" s="11">
        <v>172</v>
      </c>
      <c r="AM64" s="13">
        <v>8.7999999999999995E-2</v>
      </c>
      <c r="AN64" s="14">
        <v>0.21010000000000001</v>
      </c>
      <c r="AO64" s="130">
        <v>0.21340000000000001</v>
      </c>
      <c r="AP64" s="29">
        <f>AL64*(1-AM64)*AN64</f>
        <v>32.9571264</v>
      </c>
      <c r="AQ64" s="131">
        <f t="shared" ref="AQ64:AQ70" si="634">AL64*(1-AM64)*AO64</f>
        <v>33.474777600000003</v>
      </c>
      <c r="AR64" s="18">
        <v>1.55</v>
      </c>
      <c r="AS64" s="18">
        <v>1005.84</v>
      </c>
      <c r="AT64" s="98">
        <f>AT62+AL64-AS64</f>
        <v>1012.2599999999999</v>
      </c>
      <c r="AU64" s="99"/>
      <c r="AV64" s="11"/>
      <c r="AW64" s="30"/>
      <c r="AX64" s="19"/>
      <c r="AY64" s="19"/>
      <c r="AZ64" s="19"/>
      <c r="BA64" s="19"/>
    </row>
    <row r="65" spans="1:53" s="31" customFormat="1" ht="12.75" x14ac:dyDescent="0.2">
      <c r="A65" s="184"/>
      <c r="B65" s="32">
        <v>2</v>
      </c>
      <c r="C65" s="10" t="s">
        <v>51</v>
      </c>
      <c r="D65" s="33">
        <v>23020</v>
      </c>
      <c r="E65" s="33">
        <v>1</v>
      </c>
      <c r="F65" s="33">
        <v>18052</v>
      </c>
      <c r="G65" s="34">
        <v>0.7</v>
      </c>
      <c r="H65" s="34">
        <v>7</v>
      </c>
      <c r="I65" s="33">
        <v>16723</v>
      </c>
      <c r="J65" s="34">
        <v>1.8</v>
      </c>
      <c r="K65" s="33">
        <v>14845</v>
      </c>
      <c r="L65" s="35">
        <v>0.06</v>
      </c>
      <c r="M65" s="36">
        <f>ROUND(K65*(1-L65),0)</f>
        <v>13954</v>
      </c>
      <c r="N65" s="37">
        <v>0.621</v>
      </c>
      <c r="O65" s="24">
        <f t="shared" si="623"/>
        <v>8665.4339999999993</v>
      </c>
      <c r="P65" s="35">
        <v>0.33900000000000002</v>
      </c>
      <c r="Q65" s="24">
        <f t="shared" si="624"/>
        <v>4730.4059999999999</v>
      </c>
      <c r="R65" s="38">
        <v>0.04</v>
      </c>
      <c r="S65" s="134">
        <v>0.1978</v>
      </c>
      <c r="T65" s="24">
        <f t="shared" si="625"/>
        <v>558.16</v>
      </c>
      <c r="U65" s="27">
        <v>0.222</v>
      </c>
      <c r="V65" s="24">
        <f t="shared" si="626"/>
        <v>3097.788</v>
      </c>
      <c r="W65" s="38">
        <v>0.502</v>
      </c>
      <c r="X65" s="24">
        <f t="shared" si="627"/>
        <v>7004.9080000000004</v>
      </c>
      <c r="Y65" s="38">
        <v>0.42</v>
      </c>
      <c r="Z65" s="24">
        <f t="shared" si="628"/>
        <v>5860.6799999999994</v>
      </c>
      <c r="AA65" s="146">
        <v>2.7000000000000001E-3</v>
      </c>
      <c r="AB65" s="18">
        <f t="shared" si="629"/>
        <v>37.675800000000002</v>
      </c>
      <c r="AC65" s="39">
        <v>2.6099999999999999E-3</v>
      </c>
      <c r="AD65" s="17">
        <f t="shared" si="630"/>
        <v>36.419939999999997</v>
      </c>
      <c r="AE65" s="26">
        <f>IF(M65&gt;0,(AG65+AP65)/M65,0)</f>
        <v>2.7059563566002582E-3</v>
      </c>
      <c r="AF65" s="39">
        <v>2.7E-4</v>
      </c>
      <c r="AG65" s="36">
        <f t="shared" si="631"/>
        <v>3.7675800000000002</v>
      </c>
      <c r="AH65" s="27">
        <v>0.20730000000000001</v>
      </c>
      <c r="AI65" s="40">
        <f t="shared" si="632"/>
        <v>33.004233000000006</v>
      </c>
      <c r="AJ65" s="27">
        <f t="shared" si="633"/>
        <v>0.89772096997436646</v>
      </c>
      <c r="AK65" s="28">
        <f t="shared" si="6"/>
        <v>0.90136001342748862</v>
      </c>
      <c r="AL65" s="33">
        <v>174</v>
      </c>
      <c r="AM65" s="35">
        <v>8.5000000000000006E-2</v>
      </c>
      <c r="AN65" s="37">
        <v>0.2135</v>
      </c>
      <c r="AO65" s="132">
        <v>0.21460000000000001</v>
      </c>
      <c r="AP65" s="40">
        <f>AL65*(1-AM65)*AN65</f>
        <v>33.991334999999999</v>
      </c>
      <c r="AQ65" s="133">
        <f t="shared" si="634"/>
        <v>34.166466000000007</v>
      </c>
      <c r="AR65" s="41">
        <v>1.5</v>
      </c>
      <c r="AS65" s="41"/>
      <c r="AT65" s="117">
        <f>AT64+AL65-AS65</f>
        <v>1186.2599999999998</v>
      </c>
      <c r="AU65" s="101"/>
      <c r="AV65" s="42"/>
      <c r="AW65" s="43"/>
      <c r="AX65" s="44"/>
      <c r="AY65" s="44"/>
      <c r="AZ65" s="44"/>
      <c r="BA65" s="44"/>
    </row>
    <row r="66" spans="1:53" s="31" customFormat="1" ht="12.75" x14ac:dyDescent="0.2">
      <c r="A66" s="184"/>
      <c r="B66" s="32">
        <v>3</v>
      </c>
      <c r="C66" s="10" t="s">
        <v>52</v>
      </c>
      <c r="D66" s="42">
        <v>17600</v>
      </c>
      <c r="E66" s="42">
        <v>1</v>
      </c>
      <c r="F66" s="42">
        <v>17731</v>
      </c>
      <c r="G66" s="36">
        <v>1</v>
      </c>
      <c r="H66" s="36">
        <v>6.7</v>
      </c>
      <c r="I66" s="42">
        <v>17552</v>
      </c>
      <c r="J66" s="36">
        <v>1</v>
      </c>
      <c r="K66" s="42">
        <v>14976</v>
      </c>
      <c r="L66" s="38">
        <v>0.06</v>
      </c>
      <c r="M66" s="36">
        <f>ROUND(K66*(1-L66),0)</f>
        <v>14077</v>
      </c>
      <c r="N66" s="27">
        <v>0.65300000000000002</v>
      </c>
      <c r="O66" s="24">
        <f t="shared" si="623"/>
        <v>9192.2810000000009</v>
      </c>
      <c r="P66" s="38">
        <v>0.23899999999999999</v>
      </c>
      <c r="Q66" s="24">
        <f t="shared" si="624"/>
        <v>3364.4029999999998</v>
      </c>
      <c r="R66" s="38">
        <v>0.108</v>
      </c>
      <c r="S66" s="134">
        <v>0.22600000000000001</v>
      </c>
      <c r="T66" s="24">
        <f t="shared" si="625"/>
        <v>1520.316</v>
      </c>
      <c r="U66" s="27">
        <v>0.224</v>
      </c>
      <c r="V66" s="24">
        <f t="shared" si="626"/>
        <v>3153.248</v>
      </c>
      <c r="W66" s="38">
        <v>0.499</v>
      </c>
      <c r="X66" s="24">
        <f t="shared" si="627"/>
        <v>7024.4229999999998</v>
      </c>
      <c r="Y66" s="38">
        <v>0.41</v>
      </c>
      <c r="Z66" s="24">
        <f t="shared" si="628"/>
        <v>5771.57</v>
      </c>
      <c r="AA66" s="147">
        <v>2.6900000000000001E-3</v>
      </c>
      <c r="AB66" s="148">
        <f t="shared" si="629"/>
        <v>37.867130000000003</v>
      </c>
      <c r="AC66" s="46">
        <v>2.5799999999999998E-3</v>
      </c>
      <c r="AD66" s="17">
        <f t="shared" si="630"/>
        <v>36.318659999999994</v>
      </c>
      <c r="AE66" s="26">
        <f>IF(M66&gt;0,(AG66+AP66)/M66,0)</f>
        <v>2.8370959721531579E-3</v>
      </c>
      <c r="AF66" s="46">
        <v>2.7E-4</v>
      </c>
      <c r="AG66" s="36">
        <f t="shared" si="631"/>
        <v>3.8007900000000001</v>
      </c>
      <c r="AH66" s="27">
        <v>0.20469999999999999</v>
      </c>
      <c r="AI66" s="40">
        <f t="shared" si="632"/>
        <v>34.647522000000002</v>
      </c>
      <c r="AJ66" s="27">
        <f t="shared" si="633"/>
        <v>0.89653136514574272</v>
      </c>
      <c r="AK66" s="28">
        <f t="shared" si="6"/>
        <v>0.90597799746969343</v>
      </c>
      <c r="AL66" s="42">
        <v>186</v>
      </c>
      <c r="AM66" s="38">
        <v>0.09</v>
      </c>
      <c r="AN66" s="27">
        <v>0.2135</v>
      </c>
      <c r="AO66" s="134">
        <v>0.2213</v>
      </c>
      <c r="AP66" s="40">
        <f>AL66*(1-AM66)*AN66</f>
        <v>36.137010000000004</v>
      </c>
      <c r="AQ66" s="135">
        <f t="shared" si="634"/>
        <v>37.457238000000004</v>
      </c>
      <c r="AR66" s="17">
        <v>1.55</v>
      </c>
      <c r="AS66" s="17"/>
      <c r="AT66" s="117">
        <f>AT65+AL66-AS66</f>
        <v>1372.2599999999998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5">SUM(D64:D66)</f>
        <v>45873</v>
      </c>
      <c r="E67" s="50"/>
      <c r="F67" s="50">
        <f t="shared" ref="F67" si="636">SUM(F64:F66)</f>
        <v>47741</v>
      </c>
      <c r="G67" s="51"/>
      <c r="H67" s="51"/>
      <c r="I67" s="50">
        <f t="shared" ref="I67:K67" si="637">SUM(I64:I66)</f>
        <v>45208</v>
      </c>
      <c r="J67" s="51"/>
      <c r="K67" s="50">
        <f t="shared" si="637"/>
        <v>44732</v>
      </c>
      <c r="L67" s="20">
        <f t="shared" ref="L67" si="638">IF(K67&gt;0,(K64*L64+K65*L65+K66*L66)/K67,0)</f>
        <v>5.9333318429759453E-2</v>
      </c>
      <c r="M67" s="51">
        <f t="shared" ref="M67" si="639">M64+M65+M66</f>
        <v>42077</v>
      </c>
      <c r="N67" s="52">
        <f t="shared" ref="N67" si="640">IF(M67&gt;0,O67/M67,0)</f>
        <v>0.64672745205219007</v>
      </c>
      <c r="O67" s="53">
        <f t="shared" ref="O67" si="641">O64+O65+O66</f>
        <v>27212.351000000002</v>
      </c>
      <c r="P67" s="20">
        <f t="shared" ref="P67" si="642">IF(M67&gt;0,Q67/M67,0)</f>
        <v>0.27616880956341944</v>
      </c>
      <c r="Q67" s="53">
        <f t="shared" ref="Q67" si="643">Q64+Q65+Q66</f>
        <v>11620.355</v>
      </c>
      <c r="R67" s="20">
        <f t="shared" ref="R67" si="644">IF(M67&gt;0,T67/M67,0)</f>
        <v>7.7103738384390524E-2</v>
      </c>
      <c r="S67" s="136"/>
      <c r="T67" s="53">
        <f t="shared" ref="T67" si="645">T64+T65+T66</f>
        <v>3244.2939999999999</v>
      </c>
      <c r="U67" s="20">
        <f t="shared" ref="U67" si="646">IF(M67&gt;0,V67/M67,0)</f>
        <v>0.21732804144782183</v>
      </c>
      <c r="V67" s="53">
        <f t="shared" ref="V67" si="647">V64+V65+V66</f>
        <v>9144.5119999999988</v>
      </c>
      <c r="W67" s="20">
        <f t="shared" ref="W67" si="648">IF(M67&gt;0,X67/M67,0)</f>
        <v>0.50166397319200517</v>
      </c>
      <c r="X67" s="53">
        <f t="shared" ref="X67" si="649">X64+X65+X66</f>
        <v>21108.514999999999</v>
      </c>
      <c r="Y67" s="20">
        <f t="shared" ref="Y67" si="650">IF(M67&gt;0,Z67/M67,0)</f>
        <v>0.41665446681084678</v>
      </c>
      <c r="Z67" s="53">
        <f t="shared" ref="Z67" si="651">Z64+Z65+Z66</f>
        <v>17531.57</v>
      </c>
      <c r="AA67" s="152">
        <f t="shared" ref="AA67" si="652">IF(M67&gt;0,AB67/M67,0)</f>
        <v>2.6966544668108466E-3</v>
      </c>
      <c r="AB67" s="55">
        <f t="shared" ref="AB67" si="653">SUM(AB64:AB66)</f>
        <v>113.46713</v>
      </c>
      <c r="AC67" s="54">
        <f t="shared" ref="AC67" si="654">IF(M67&gt;0,AD67/M67,0)</f>
        <v>2.5966252346887844E-3</v>
      </c>
      <c r="AD67" s="55">
        <f t="shared" ref="AD67" si="655">SUM(AD64:AD66)</f>
        <v>109.25819999999999</v>
      </c>
      <c r="AE67" s="54">
        <f t="shared" ref="AE67" si="656">IF(M67&gt;0,(AE64*M64+AE65*M65+AE66*M66)/M67,0)</f>
        <v>2.7199244575421251E-3</v>
      </c>
      <c r="AF67" s="54">
        <f t="shared" ref="AF67" si="657">IF(K67&gt;0,(K64*AF64+K65*AF65+K66*AF66)/K67,0)</f>
        <v>2.6999999999999995E-4</v>
      </c>
      <c r="AG67" s="51">
        <f t="shared" ref="AG67" si="658">SUM(AG64:AG66)</f>
        <v>11.360790000000001</v>
      </c>
      <c r="AH67" s="52">
        <f t="shared" ref="AH67" si="659">IF(K67&gt;0,(K64*AH64+K65*AH65+K66*AH66)/K67,0)</f>
        <v>0.20489616829115623</v>
      </c>
      <c r="AI67" s="57">
        <f t="shared" ref="AI67" si="660">SUM(AI64:AI66)</f>
        <v>99.448087799999996</v>
      </c>
      <c r="AJ67" s="52">
        <f t="shared" ref="AJ67" si="661">IF(AND(AD67&gt;0),((AD64*AJ64+AD65*AJ65+AD66*AJ66)/AD67),0)</f>
        <v>0.89720124459876449</v>
      </c>
      <c r="AK67" s="56">
        <f t="shared" si="6"/>
        <v>0.90187917382906313</v>
      </c>
      <c r="AL67" s="50">
        <f t="shared" ref="AL67" si="662">SUM(AL64:AL66)</f>
        <v>532</v>
      </c>
      <c r="AM67" s="20">
        <f t="shared" ref="AM67" si="663">IF(AL67&gt;0,(AM64*AL64+AM65*AL65+AM66*AL66)/AL67,0)</f>
        <v>8.7718045112781945E-2</v>
      </c>
      <c r="AN67" s="52">
        <f>IF(K67&gt;0,(AN64*K64+AN65*K65+AN66*K66)/K67,0)</f>
        <v>0.21236664133059108</v>
      </c>
      <c r="AO67" s="136">
        <f>IF(L67&gt;0,(AO64*K64+AO65*K65+AO66*K66)/K67,0)</f>
        <v>0.21644311007779665</v>
      </c>
      <c r="AP67" s="57">
        <f t="shared" ref="AP67" si="664">SUM(AP64:AP66)</f>
        <v>103.0854714</v>
      </c>
      <c r="AQ67" s="137">
        <f t="shared" ref="AQ67:AQ71" si="665">SUM(AQ64:AQ66)</f>
        <v>105.09848160000001</v>
      </c>
      <c r="AR67" s="55"/>
      <c r="AS67" s="55">
        <f t="shared" ref="AS67" si="666">SUM(AS64:AS66)</f>
        <v>1005.84</v>
      </c>
      <c r="AT67" s="102"/>
      <c r="AU67" s="103">
        <f>AT66</f>
        <v>1372.2599999999998</v>
      </c>
      <c r="AV67" s="50">
        <f t="shared" ref="AV67" si="667">SUM(AV64:AV66)</f>
        <v>0</v>
      </c>
      <c r="AW67" s="58"/>
      <c r="AX67" s="57"/>
      <c r="AY67" s="57"/>
      <c r="AZ67" s="57"/>
      <c r="BA67" s="57"/>
    </row>
    <row r="68" spans="1:53" s="31" customFormat="1" ht="13.5" thickBot="1" x14ac:dyDescent="0.25">
      <c r="A68" s="186">
        <v>17</v>
      </c>
      <c r="B68" s="22">
        <v>1</v>
      </c>
      <c r="C68" s="10" t="s">
        <v>63</v>
      </c>
      <c r="D68" s="11">
        <v>4200</v>
      </c>
      <c r="E68" s="11">
        <v>1</v>
      </c>
      <c r="F68" s="11">
        <v>8303</v>
      </c>
      <c r="G68" s="12">
        <v>0.7</v>
      </c>
      <c r="H68" s="12">
        <v>6.1</v>
      </c>
      <c r="I68" s="11">
        <v>8120</v>
      </c>
      <c r="J68" s="12">
        <v>4</v>
      </c>
      <c r="K68" s="11">
        <v>14747</v>
      </c>
      <c r="L68" s="13">
        <v>0.06</v>
      </c>
      <c r="M68" s="23">
        <f>ROUND(K68*(1-L68),0)</f>
        <v>13862</v>
      </c>
      <c r="N68" s="14">
        <v>0.63400000000000001</v>
      </c>
      <c r="O68" s="24">
        <f t="shared" ref="O68:O70" si="668">M68*N68</f>
        <v>8788.5079999999998</v>
      </c>
      <c r="P68" s="13">
        <v>0.27200000000000002</v>
      </c>
      <c r="Q68" s="24">
        <f t="shared" ref="Q68:Q70" si="669">M68*P68</f>
        <v>3770.4640000000004</v>
      </c>
      <c r="R68" s="15">
        <v>9.4E-2</v>
      </c>
      <c r="S68" s="143">
        <v>0.2084</v>
      </c>
      <c r="T68" s="24">
        <f t="shared" ref="T68:T70" si="670">M68*R68</f>
        <v>1303.028</v>
      </c>
      <c r="U68" s="25">
        <v>0.21299999999999999</v>
      </c>
      <c r="V68" s="24">
        <f t="shared" ref="V68:V70" si="671">M68*U68</f>
        <v>2952.6059999999998</v>
      </c>
      <c r="W68" s="15">
        <v>0.51500000000000001</v>
      </c>
      <c r="X68" s="24">
        <f t="shared" ref="X68:X70" si="672">M68*W68</f>
        <v>7138.93</v>
      </c>
      <c r="Y68" s="15">
        <v>0.42</v>
      </c>
      <c r="Z68" s="24">
        <f t="shared" ref="Z68:Z70" si="673">Y68*M68</f>
        <v>5822.04</v>
      </c>
      <c r="AA68" s="145">
        <v>2.6800000000000001E-3</v>
      </c>
      <c r="AB68" s="18">
        <f t="shared" ref="AB68" si="674">M68*AA68</f>
        <v>37.15016</v>
      </c>
      <c r="AC68" s="16">
        <v>2.5200000000000001E-3</v>
      </c>
      <c r="AD68" s="17">
        <f t="shared" ref="AD68:AD70" si="675">M68*AC68</f>
        <v>34.93224</v>
      </c>
      <c r="AE68" s="26">
        <f>IF(M68&gt;0,(AG68+AP68)/M68,0)</f>
        <v>2.4617730125523008E-3</v>
      </c>
      <c r="AF68" s="16">
        <v>2.7E-4</v>
      </c>
      <c r="AG68" s="23">
        <f t="shared" ref="AG68:AG70" si="676">AF68*M68</f>
        <v>3.74274</v>
      </c>
      <c r="AH68" s="114">
        <v>0.20680000000000001</v>
      </c>
      <c r="AI68" s="29">
        <f t="shared" ref="AI68:AI70" si="677">AL68*(1-AM68)*AH68</f>
        <v>28.8876852</v>
      </c>
      <c r="AJ68" s="27">
        <f t="shared" ref="AJ68:AJ70" si="678">IF(AND(AH68&gt;0,AF68&gt;0,AC68&gt;0),((AC68-AF68)*AH68)/((AH68-AF68)*AC68),0)</f>
        <v>0.89402438940036388</v>
      </c>
      <c r="AK68" s="59">
        <f t="shared" ref="AK68:AK123" si="679">IF(AND(AE68&gt;0,AN68&gt;0,AF68&gt;0),((AN68*(AE68-AF68))/(AE68*(AN68-AF68))),0)</f>
        <v>0.89142955292927162</v>
      </c>
      <c r="AL68" s="11">
        <v>153</v>
      </c>
      <c r="AM68" s="13">
        <v>8.6999999999999994E-2</v>
      </c>
      <c r="AN68" s="14">
        <v>0.2175</v>
      </c>
      <c r="AO68" s="130">
        <v>0.21740000000000001</v>
      </c>
      <c r="AP68" s="29">
        <f>AL68*(1-AM68)*AN68</f>
        <v>30.382357499999998</v>
      </c>
      <c r="AQ68" s="131">
        <f t="shared" ref="AQ68" si="680">AL68*(1-AM68)*AO68</f>
        <v>30.368388599999999</v>
      </c>
      <c r="AR68" s="18">
        <v>1.55</v>
      </c>
      <c r="AS68" s="18">
        <v>1010.9</v>
      </c>
      <c r="AT68" s="98">
        <f>AT66+AL68-AS68+AU68</f>
        <v>525.51999999999975</v>
      </c>
      <c r="AU68" s="99">
        <v>11.16</v>
      </c>
      <c r="AV68" s="11"/>
      <c r="AW68" s="30"/>
      <c r="AX68" s="19"/>
      <c r="AY68" s="19"/>
      <c r="AZ68" s="19"/>
      <c r="BA68" s="19"/>
    </row>
    <row r="69" spans="1:53" s="31" customFormat="1" ht="12.75" x14ac:dyDescent="0.2">
      <c r="A69" s="184"/>
      <c r="B69" s="32">
        <v>2</v>
      </c>
      <c r="C69" s="45" t="s">
        <v>50</v>
      </c>
      <c r="D69" s="33">
        <v>23900</v>
      </c>
      <c r="E69" s="33">
        <v>1</v>
      </c>
      <c r="F69" s="33">
        <v>19519</v>
      </c>
      <c r="G69" s="34">
        <v>0.8</v>
      </c>
      <c r="H69" s="34">
        <v>6.2</v>
      </c>
      <c r="I69" s="33">
        <v>18028</v>
      </c>
      <c r="J69" s="34">
        <v>1.7</v>
      </c>
      <c r="K69" s="33">
        <v>14678</v>
      </c>
      <c r="L69" s="35">
        <v>6.5000000000000002E-2</v>
      </c>
      <c r="M69" s="36">
        <f>ROUND(K69*(1-L69),0)</f>
        <v>13724</v>
      </c>
      <c r="N69" s="37">
        <v>0.63200000000000001</v>
      </c>
      <c r="O69" s="24">
        <f t="shared" si="668"/>
        <v>8673.5679999999993</v>
      </c>
      <c r="P69" s="35">
        <v>0.3</v>
      </c>
      <c r="Q69" s="24">
        <f t="shared" si="669"/>
        <v>4117.2</v>
      </c>
      <c r="R69" s="38">
        <v>6.8000000000000005E-2</v>
      </c>
      <c r="S69" s="134">
        <v>0.2117</v>
      </c>
      <c r="T69" s="24">
        <f t="shared" si="670"/>
        <v>933.23200000000008</v>
      </c>
      <c r="U69" s="27">
        <v>0.20399999999999999</v>
      </c>
      <c r="V69" s="24">
        <f t="shared" si="671"/>
        <v>2799.6959999999999</v>
      </c>
      <c r="W69" s="38">
        <v>0.51900000000000002</v>
      </c>
      <c r="X69" s="24">
        <f t="shared" si="672"/>
        <v>7122.7560000000003</v>
      </c>
      <c r="Y69" s="38">
        <v>0.41</v>
      </c>
      <c r="Z69" s="24">
        <f t="shared" si="673"/>
        <v>5626.8399999999992</v>
      </c>
      <c r="AA69" s="146">
        <v>2.6099999999999999E-3</v>
      </c>
      <c r="AB69" s="18">
        <f t="shared" si="629"/>
        <v>35.81964</v>
      </c>
      <c r="AC69" s="39">
        <v>2.5400000000000002E-3</v>
      </c>
      <c r="AD69" s="17">
        <f t="shared" si="675"/>
        <v>34.858960000000003</v>
      </c>
      <c r="AE69" s="26">
        <f>IF(M69&gt;0,(AG69+AP69)/M69,0)</f>
        <v>2.6665784319440402E-3</v>
      </c>
      <c r="AF69" s="39">
        <v>2.7E-4</v>
      </c>
      <c r="AG69" s="36">
        <f t="shared" si="676"/>
        <v>3.7054800000000001</v>
      </c>
      <c r="AH69" s="27">
        <v>0.2064</v>
      </c>
      <c r="AI69" s="40">
        <f t="shared" si="677"/>
        <v>31.487145600000002</v>
      </c>
      <c r="AJ69" s="27">
        <f t="shared" si="678"/>
        <v>0.89487140406386767</v>
      </c>
      <c r="AK69" s="28">
        <f t="shared" si="679"/>
        <v>0.89987357860560924</v>
      </c>
      <c r="AL69" s="33">
        <v>166</v>
      </c>
      <c r="AM69" s="35">
        <v>8.1000000000000003E-2</v>
      </c>
      <c r="AN69" s="37">
        <v>0.21560000000000001</v>
      </c>
      <c r="AO69" s="132">
        <v>0.22040000000000001</v>
      </c>
      <c r="AP69" s="40">
        <f>AL69*(1-AM69)*AN69</f>
        <v>32.890642400000004</v>
      </c>
      <c r="AQ69" s="133">
        <f t="shared" si="634"/>
        <v>33.622901600000006</v>
      </c>
      <c r="AR69" s="41">
        <v>1.55</v>
      </c>
      <c r="AS69" s="41"/>
      <c r="AT69" s="117">
        <f>AT68+AL69-AS69</f>
        <v>691.51999999999975</v>
      </c>
      <c r="AU69" s="101"/>
      <c r="AV69" s="42"/>
      <c r="AW69" s="43"/>
      <c r="AX69" s="44"/>
      <c r="AY69" s="44"/>
      <c r="AZ69" s="44"/>
      <c r="BA69" s="44"/>
    </row>
    <row r="70" spans="1:53" s="31" customFormat="1" ht="12.75" x14ac:dyDescent="0.2">
      <c r="A70" s="184"/>
      <c r="B70" s="32">
        <v>3</v>
      </c>
      <c r="C70" s="45" t="s">
        <v>52</v>
      </c>
      <c r="D70" s="42">
        <v>14700</v>
      </c>
      <c r="E70" s="42">
        <v>1</v>
      </c>
      <c r="F70" s="42">
        <v>17986</v>
      </c>
      <c r="G70" s="36">
        <v>0.5</v>
      </c>
      <c r="H70" s="36">
        <v>6.1</v>
      </c>
      <c r="I70" s="42">
        <v>17056</v>
      </c>
      <c r="J70" s="36">
        <v>1.4</v>
      </c>
      <c r="K70" s="42">
        <v>14871</v>
      </c>
      <c r="L70" s="38">
        <v>7.0000000000000007E-2</v>
      </c>
      <c r="M70" s="36">
        <f>ROUND(K70*(1-L70),0)</f>
        <v>13830</v>
      </c>
      <c r="N70" s="27">
        <v>0.65100000000000002</v>
      </c>
      <c r="O70" s="24">
        <f t="shared" si="668"/>
        <v>9003.33</v>
      </c>
      <c r="P70" s="38">
        <v>0.27500000000000002</v>
      </c>
      <c r="Q70" s="24">
        <f t="shared" si="669"/>
        <v>3803.2500000000005</v>
      </c>
      <c r="R70" s="38">
        <v>7.3999999999999996E-2</v>
      </c>
      <c r="S70" s="134">
        <v>0.183</v>
      </c>
      <c r="T70" s="24">
        <f t="shared" si="670"/>
        <v>1023.42</v>
      </c>
      <c r="U70" s="27">
        <v>0.221</v>
      </c>
      <c r="V70" s="24">
        <f t="shared" si="671"/>
        <v>3056.43</v>
      </c>
      <c r="W70" s="38">
        <v>0.5</v>
      </c>
      <c r="X70" s="24">
        <f t="shared" si="672"/>
        <v>6915</v>
      </c>
      <c r="Y70" s="38">
        <v>0.41</v>
      </c>
      <c r="Z70" s="24">
        <f t="shared" si="673"/>
        <v>5670.2999999999993</v>
      </c>
      <c r="AA70" s="147">
        <v>2.5799999999999998E-3</v>
      </c>
      <c r="AB70" s="148">
        <f t="shared" si="629"/>
        <v>35.681399999999996</v>
      </c>
      <c r="AC70" s="46">
        <v>2.47E-3</v>
      </c>
      <c r="AD70" s="17">
        <f t="shared" si="675"/>
        <v>34.1601</v>
      </c>
      <c r="AE70" s="26">
        <f>IF(M70&gt;0,(AG70+AP70)/M70,0)</f>
        <v>2.7118424078091102E-3</v>
      </c>
      <c r="AF70" s="46">
        <v>2.7999999999999998E-4</v>
      </c>
      <c r="AG70" s="36">
        <f t="shared" si="676"/>
        <v>3.8723999999999998</v>
      </c>
      <c r="AH70" s="27">
        <v>0.2029</v>
      </c>
      <c r="AI70" s="40">
        <f t="shared" si="677"/>
        <v>31.004134499999999</v>
      </c>
      <c r="AJ70" s="27">
        <f t="shared" si="678"/>
        <v>0.887864920952526</v>
      </c>
      <c r="AK70" s="28">
        <f t="shared" si="679"/>
        <v>0.89789141410213902</v>
      </c>
      <c r="AL70" s="42">
        <v>167</v>
      </c>
      <c r="AM70" s="38">
        <v>8.5000000000000006E-2</v>
      </c>
      <c r="AN70" s="27">
        <v>0.22009999999999999</v>
      </c>
      <c r="AO70" s="134">
        <v>0.2263</v>
      </c>
      <c r="AP70" s="40">
        <f>AL70*(1-AM70)*AN70</f>
        <v>33.632380499999996</v>
      </c>
      <c r="AQ70" s="135">
        <f t="shared" si="634"/>
        <v>34.5797715</v>
      </c>
      <c r="AR70" s="17">
        <v>1.55</v>
      </c>
      <c r="AS70" s="17"/>
      <c r="AT70" s="117">
        <f>AT69+AL70-AS70</f>
        <v>858.51999999999975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1">SUM(D68:D70)</f>
        <v>42800</v>
      </c>
      <c r="E71" s="50"/>
      <c r="F71" s="50">
        <f t="shared" ref="F71" si="682">SUM(F68:F70)</f>
        <v>45808</v>
      </c>
      <c r="G71" s="51"/>
      <c r="H71" s="51"/>
      <c r="I71" s="50">
        <f t="shared" ref="I71:K71" si="683">SUM(I68:I70)</f>
        <v>43204</v>
      </c>
      <c r="J71" s="51"/>
      <c r="K71" s="50">
        <f t="shared" si="683"/>
        <v>44296</v>
      </c>
      <c r="L71" s="20">
        <f t="shared" ref="L71" si="684">IF(K71&gt;0,(K68*L68+K69*L69+K70*L70)/K71,0)</f>
        <v>6.5013996749142128E-2</v>
      </c>
      <c r="M71" s="51">
        <f t="shared" ref="M71" si="685">M68+M69+M70</f>
        <v>41416</v>
      </c>
      <c r="N71" s="52">
        <f t="shared" ref="N71" si="686">IF(M71&gt;0,O71/M71,0)</f>
        <v>0.63901405254008115</v>
      </c>
      <c r="O71" s="53">
        <f t="shared" ref="O71" si="687">O68+O69+O70</f>
        <v>26465.406000000003</v>
      </c>
      <c r="P71" s="20">
        <f t="shared" ref="P71" si="688">IF(M71&gt;0,Q71/M71,0)</f>
        <v>0.28228013328182344</v>
      </c>
      <c r="Q71" s="53">
        <f t="shared" ref="Q71" si="689">Q68+Q69+Q70</f>
        <v>11690.914000000001</v>
      </c>
      <c r="R71" s="20">
        <f t="shared" ref="R71" si="690">IF(M71&gt;0,T71/M71,0)</f>
        <v>7.8705814178095426E-2</v>
      </c>
      <c r="S71" s="136"/>
      <c r="T71" s="53">
        <f t="shared" ref="T71" si="691">T68+T69+T70</f>
        <v>3259.6800000000003</v>
      </c>
      <c r="U71" s="20">
        <f t="shared" ref="U71" si="692">IF(M71&gt;0,V71/M71,0)</f>
        <v>0.21268910565964844</v>
      </c>
      <c r="V71" s="53">
        <f t="shared" ref="V71" si="693">V68+V69+V70</f>
        <v>8808.732</v>
      </c>
      <c r="W71" s="20">
        <f t="shared" ref="W71" si="694">IF(M71&gt;0,X71/M71,0)</f>
        <v>0.51131654433069351</v>
      </c>
      <c r="X71" s="53">
        <f t="shared" ref="X71" si="695">X68+X69+X70</f>
        <v>21176.686000000002</v>
      </c>
      <c r="Y71" s="20">
        <f t="shared" ref="Y71" si="696">IF(M71&gt;0,Z71/M71,0)</f>
        <v>0.41334701564612708</v>
      </c>
      <c r="Z71" s="53">
        <f t="shared" ref="Z71" si="697">Z68+Z69+Z70</f>
        <v>17119.18</v>
      </c>
      <c r="AA71" s="152">
        <f t="shared" ref="AA71" si="698">IF(M71&gt;0,AB71/M71,0)</f>
        <v>2.6234112420320645E-3</v>
      </c>
      <c r="AB71" s="55">
        <f t="shared" ref="AB71" si="699">SUM(AB68:AB70)</f>
        <v>108.65119999999999</v>
      </c>
      <c r="AC71" s="54">
        <f t="shared" ref="AC71" si="700">IF(M71&gt;0,AD71/M71,0)</f>
        <v>2.5099309445624882E-3</v>
      </c>
      <c r="AD71" s="55">
        <f t="shared" ref="AD71" si="701">SUM(AD68:AD70)</f>
        <v>103.9513</v>
      </c>
      <c r="AE71" s="54">
        <f t="shared" ref="AE71" si="702">IF(M71&gt;0,(AE68*M68+AE69*M69+AE70*M70)/M71,0)</f>
        <v>2.6131446880432682E-3</v>
      </c>
      <c r="AF71" s="54">
        <f t="shared" ref="AF71" si="703">IF(K71&gt;0,(K68*AF68+K69*AF69+K70*AF70)/K71,0)</f>
        <v>2.7335718800794651E-4</v>
      </c>
      <c r="AG71" s="51">
        <f t="shared" ref="AG71" si="704">SUM(AG68:AG70)</f>
        <v>11.32062</v>
      </c>
      <c r="AH71" s="52">
        <f t="shared" ref="AH71" si="705">IF(K71&gt;0,(K68*AH68+K69*AH69+K70*AH70)/K71,0)</f>
        <v>0.20535815197760521</v>
      </c>
      <c r="AI71" s="57">
        <f t="shared" ref="AI71" si="706">SUM(AI68:AI70)</f>
        <v>91.378965300000004</v>
      </c>
      <c r="AJ71" s="52">
        <f t="shared" ref="AJ71" si="707">IF(AND(AD71&gt;0),((AD68*AJ68+AD69*AJ69+AD70*AJ70)/AD71),0)</f>
        <v>0.89228432450602879</v>
      </c>
      <c r="AK71" s="56">
        <f t="shared" si="679"/>
        <v>0.89651698073585795</v>
      </c>
      <c r="AL71" s="50">
        <f t="shared" ref="AL71" si="708">SUM(AL68:AL70)</f>
        <v>486</v>
      </c>
      <c r="AM71" s="20">
        <f t="shared" ref="AM71" si="709">IF(AL71&gt;0,(AM68*AL68+AM69*AL69+AM70*AL70)/AL71,0)</f>
        <v>8.4263374485596704E-2</v>
      </c>
      <c r="AN71" s="52">
        <f>IF(K71&gt;0,(AN68*K68+AN69*K69+AN70*K70)/K71,0)</f>
        <v>0.21774328156041178</v>
      </c>
      <c r="AO71" s="136">
        <f>IF(L71&gt;0,(AO68*K68+AO69*K69+AO70*K70)/K71,0)</f>
        <v>0.22138198257178979</v>
      </c>
      <c r="AP71" s="57">
        <f t="shared" ref="AP71" si="710">SUM(AP68:AP70)</f>
        <v>96.905380399999999</v>
      </c>
      <c r="AQ71" s="137">
        <f t="shared" si="665"/>
        <v>98.571061700000001</v>
      </c>
      <c r="AR71" s="55"/>
      <c r="AS71" s="55">
        <f t="shared" ref="AS71" si="711">SUM(AS68:AS70)</f>
        <v>1010.9</v>
      </c>
      <c r="AT71" s="102"/>
      <c r="AU71" s="103">
        <f>AT70</f>
        <v>858.51999999999975</v>
      </c>
      <c r="AV71" s="50">
        <f t="shared" ref="AV71" si="712">SUM(AV68:AV70)</f>
        <v>0</v>
      </c>
      <c r="AW71" s="58"/>
      <c r="AX71" s="57"/>
      <c r="AY71" s="57"/>
      <c r="AZ71" s="57"/>
      <c r="BA71" s="57"/>
    </row>
    <row r="72" spans="1:53" s="31" customFormat="1" ht="13.5" thickBot="1" x14ac:dyDescent="0.25">
      <c r="A72" s="186">
        <v>18</v>
      </c>
      <c r="B72" s="22">
        <v>1</v>
      </c>
      <c r="C72" s="10" t="s">
        <v>63</v>
      </c>
      <c r="D72" s="11">
        <v>5600</v>
      </c>
      <c r="E72" s="11">
        <v>0</v>
      </c>
      <c r="F72" s="11">
        <v>7687</v>
      </c>
      <c r="G72" s="12">
        <v>1</v>
      </c>
      <c r="H72" s="12">
        <v>5.8</v>
      </c>
      <c r="I72" s="11">
        <v>7185</v>
      </c>
      <c r="J72" s="121">
        <v>3.8</v>
      </c>
      <c r="K72" s="11">
        <v>14928</v>
      </c>
      <c r="L72" s="13">
        <v>6.4000000000000001E-2</v>
      </c>
      <c r="M72" s="23">
        <f>ROUND(K72*(1-L72),0)</f>
        <v>13973</v>
      </c>
      <c r="N72" s="14">
        <v>0.71499999999999997</v>
      </c>
      <c r="O72" s="24">
        <f t="shared" ref="O72:O74" si="713">M72*N72</f>
        <v>9990.6949999999997</v>
      </c>
      <c r="P72" s="13">
        <v>0.24</v>
      </c>
      <c r="Q72" s="24">
        <f t="shared" ref="Q72:Q74" si="714">M72*P72</f>
        <v>3353.52</v>
      </c>
      <c r="R72" s="15">
        <v>4.4999999999999998E-2</v>
      </c>
      <c r="S72" s="143">
        <v>0.1978</v>
      </c>
      <c r="T72" s="24">
        <f t="shared" ref="T72:T74" si="715">M72*R72</f>
        <v>628.78499999999997</v>
      </c>
      <c r="U72" s="25">
        <v>0.224</v>
      </c>
      <c r="V72" s="24">
        <f t="shared" ref="V72:V74" si="716">M72*U72</f>
        <v>3129.9520000000002</v>
      </c>
      <c r="W72" s="15">
        <v>0.51</v>
      </c>
      <c r="X72" s="24">
        <f t="shared" ref="X72:X74" si="717">M72*W72</f>
        <v>7126.2300000000005</v>
      </c>
      <c r="Y72" s="15">
        <v>0.42</v>
      </c>
      <c r="Z72" s="24">
        <f t="shared" ref="Z72:Z74" si="718">Y72*M72</f>
        <v>5868.66</v>
      </c>
      <c r="AA72" s="145">
        <v>2.4499999999999999E-3</v>
      </c>
      <c r="AB72" s="18">
        <f t="shared" ref="AB72" si="719">M72*AA72</f>
        <v>34.233849999999997</v>
      </c>
      <c r="AC72" s="16">
        <v>2.3600000000000001E-3</v>
      </c>
      <c r="AD72" s="17">
        <f t="shared" ref="AD72:AD74" si="720">M72*AC72</f>
        <v>32.976280000000003</v>
      </c>
      <c r="AE72" s="26">
        <f>IF(M72&gt;0,(AG72+AP72)/M72,0)</f>
        <v>2.3802154154440708E-3</v>
      </c>
      <c r="AF72" s="16">
        <v>2.7E-4</v>
      </c>
      <c r="AG72" s="23">
        <f t="shared" ref="AG72:AG74" si="721">AF72*M72</f>
        <v>3.77271</v>
      </c>
      <c r="AH72" s="114">
        <v>0.2094</v>
      </c>
      <c r="AI72" s="29">
        <f t="shared" ref="AI72:AI74" si="722">AL72*(1-AM72)*AH72</f>
        <v>27.812507999999998</v>
      </c>
      <c r="AJ72" s="27">
        <f t="shared" ref="AJ72:AJ74" si="723">IF(AND(AH72&gt;0,AF72&gt;0,AC72&gt;0),((AC72-AF72)*AH72)/((AH72-AF72)*AC72),0)</f>
        <v>0.88673657695683583</v>
      </c>
      <c r="AK72" s="59">
        <f t="shared" si="679"/>
        <v>0.88764445652125668</v>
      </c>
      <c r="AL72" s="11">
        <v>145</v>
      </c>
      <c r="AM72" s="13">
        <v>8.4000000000000005E-2</v>
      </c>
      <c r="AN72" s="14">
        <v>0.222</v>
      </c>
      <c r="AO72" s="130">
        <v>0.22589999999999999</v>
      </c>
      <c r="AP72" s="29">
        <f>AL72*(1-AM72)*AN72</f>
        <v>29.486039999999999</v>
      </c>
      <c r="AQ72" s="131">
        <f t="shared" ref="AQ72:AQ90" si="724">AL72*(1-AM72)*AO72</f>
        <v>30.004037999999998</v>
      </c>
      <c r="AR72" s="18">
        <v>1.5</v>
      </c>
      <c r="AS72" s="18">
        <v>525.52</v>
      </c>
      <c r="AT72" s="98">
        <f>AT70+AL72-AS72</f>
        <v>477.99999999999977</v>
      </c>
      <c r="AU72" s="99"/>
      <c r="AV72" s="11"/>
      <c r="AW72" s="30"/>
      <c r="AX72" s="19"/>
      <c r="AY72" s="19"/>
      <c r="AZ72" s="19"/>
      <c r="BA72" s="19"/>
    </row>
    <row r="73" spans="1:53" s="31" customFormat="1" ht="12.75" x14ac:dyDescent="0.2">
      <c r="A73" s="184"/>
      <c r="B73" s="32">
        <v>2</v>
      </c>
      <c r="C73" s="45" t="s">
        <v>50</v>
      </c>
      <c r="D73" s="33">
        <v>19700</v>
      </c>
      <c r="E73" s="33">
        <v>1</v>
      </c>
      <c r="F73" s="33">
        <v>17267</v>
      </c>
      <c r="G73" s="34">
        <v>0.6</v>
      </c>
      <c r="H73" s="34">
        <v>7</v>
      </c>
      <c r="I73" s="33">
        <v>16816</v>
      </c>
      <c r="J73" s="122">
        <v>2.5</v>
      </c>
      <c r="K73" s="33">
        <v>14953</v>
      </c>
      <c r="L73" s="35">
        <v>5.8000000000000003E-2</v>
      </c>
      <c r="M73" s="36">
        <f>ROUND(K73*(1-L73),0)</f>
        <v>14086</v>
      </c>
      <c r="N73" s="37">
        <v>0.66400000000000003</v>
      </c>
      <c r="O73" s="24">
        <f t="shared" si="713"/>
        <v>9353.1040000000012</v>
      </c>
      <c r="P73" s="35">
        <v>0.27300000000000002</v>
      </c>
      <c r="Q73" s="24">
        <f t="shared" si="714"/>
        <v>3845.4780000000001</v>
      </c>
      <c r="R73" s="38">
        <v>6.3E-2</v>
      </c>
      <c r="S73" s="134">
        <v>0.1993</v>
      </c>
      <c r="T73" s="24">
        <f t="shared" si="715"/>
        <v>887.41800000000001</v>
      </c>
      <c r="U73" s="27">
        <v>0.20499999999999999</v>
      </c>
      <c r="V73" s="24">
        <f t="shared" si="716"/>
        <v>2887.6299999999997</v>
      </c>
      <c r="W73" s="38">
        <v>0.52600000000000002</v>
      </c>
      <c r="X73" s="24">
        <f t="shared" si="717"/>
        <v>7409.2359999999999</v>
      </c>
      <c r="Y73" s="38">
        <v>0.41</v>
      </c>
      <c r="Z73" s="24">
        <f t="shared" si="718"/>
        <v>5775.2599999999993</v>
      </c>
      <c r="AA73" s="146">
        <v>2.49E-3</v>
      </c>
      <c r="AB73" s="18">
        <f t="shared" si="629"/>
        <v>35.07414</v>
      </c>
      <c r="AC73" s="39">
        <v>2.4199999999999998E-3</v>
      </c>
      <c r="AD73" s="17">
        <f t="shared" si="720"/>
        <v>34.088119999999996</v>
      </c>
      <c r="AE73" s="26">
        <f>IF(M73&gt;0,(AG73+AP73)/M73,0)</f>
        <v>2.6015609825358514E-3</v>
      </c>
      <c r="AF73" s="39">
        <v>2.7E-4</v>
      </c>
      <c r="AG73" s="36">
        <f t="shared" si="721"/>
        <v>3.80322</v>
      </c>
      <c r="AH73" s="27">
        <v>0.2044</v>
      </c>
      <c r="AI73" s="40">
        <f t="shared" si="722"/>
        <v>30.022271999999997</v>
      </c>
      <c r="AJ73" s="27">
        <f t="shared" si="723"/>
        <v>0.88960486612606693</v>
      </c>
      <c r="AK73" s="28">
        <f t="shared" si="679"/>
        <v>0.89729965705498527</v>
      </c>
      <c r="AL73" s="33">
        <v>160</v>
      </c>
      <c r="AM73" s="35">
        <v>8.2000000000000003E-2</v>
      </c>
      <c r="AN73" s="37">
        <v>0.22359999999999999</v>
      </c>
      <c r="AO73" s="132">
        <v>0.2268</v>
      </c>
      <c r="AP73" s="40">
        <f>AL73*(1-AM73)*AN73</f>
        <v>32.842368</v>
      </c>
      <c r="AQ73" s="133">
        <f t="shared" si="724"/>
        <v>33.312384000000002</v>
      </c>
      <c r="AR73" s="41">
        <v>1.55</v>
      </c>
      <c r="AS73" s="41"/>
      <c r="AT73" s="117">
        <f>AT72+AL73-AS73</f>
        <v>637.99999999999977</v>
      </c>
      <c r="AU73" s="101"/>
      <c r="AV73" s="42"/>
      <c r="AW73" s="43"/>
      <c r="AX73" s="44"/>
      <c r="AY73" s="44"/>
      <c r="AZ73" s="44"/>
      <c r="BA73" s="44"/>
    </row>
    <row r="74" spans="1:53" s="31" customFormat="1" ht="12.75" x14ac:dyDescent="0.2">
      <c r="A74" s="184"/>
      <c r="B74" s="32">
        <v>3</v>
      </c>
      <c r="C74" s="10" t="s">
        <v>48</v>
      </c>
      <c r="D74" s="42">
        <v>16900</v>
      </c>
      <c r="E74" s="42">
        <v>1</v>
      </c>
      <c r="F74" s="42">
        <v>18042</v>
      </c>
      <c r="G74" s="36">
        <v>1.7</v>
      </c>
      <c r="H74" s="36">
        <v>7.9</v>
      </c>
      <c r="I74" s="42">
        <v>17210</v>
      </c>
      <c r="J74" s="36">
        <v>1</v>
      </c>
      <c r="K74" s="42">
        <v>15146</v>
      </c>
      <c r="L74" s="38">
        <v>6.6000000000000003E-2</v>
      </c>
      <c r="M74" s="36">
        <f>ROUND(K74*(1-L74),0)</f>
        <v>14146</v>
      </c>
      <c r="N74" s="27">
        <v>0.56699999999999995</v>
      </c>
      <c r="O74" s="24">
        <f t="shared" si="713"/>
        <v>8020.7819999999992</v>
      </c>
      <c r="P74" s="38">
        <v>0.39</v>
      </c>
      <c r="Q74" s="24">
        <f t="shared" si="714"/>
        <v>5516.9400000000005</v>
      </c>
      <c r="R74" s="38">
        <v>4.2999999999999997E-2</v>
      </c>
      <c r="S74" s="134">
        <v>0.21</v>
      </c>
      <c r="T74" s="24">
        <f t="shared" si="715"/>
        <v>608.27799999999991</v>
      </c>
      <c r="U74" s="27">
        <v>0.224</v>
      </c>
      <c r="V74" s="24">
        <f t="shared" si="716"/>
        <v>3168.7040000000002</v>
      </c>
      <c r="W74" s="38">
        <v>0.51600000000000001</v>
      </c>
      <c r="X74" s="24">
        <f t="shared" si="717"/>
        <v>7299.3360000000002</v>
      </c>
      <c r="Y74" s="38">
        <v>0.4</v>
      </c>
      <c r="Z74" s="24">
        <f t="shared" si="718"/>
        <v>5658.4000000000005</v>
      </c>
      <c r="AA74" s="147">
        <v>2.4299999999999999E-3</v>
      </c>
      <c r="AB74" s="148">
        <f t="shared" si="629"/>
        <v>34.374780000000001</v>
      </c>
      <c r="AC74" s="46">
        <v>2.33E-3</v>
      </c>
      <c r="AD74" s="17">
        <f t="shared" si="720"/>
        <v>32.960180000000001</v>
      </c>
      <c r="AE74" s="26">
        <f>IF(M74&gt;0,(AG74+AP74)/M74,0)</f>
        <v>2.483578170507564E-3</v>
      </c>
      <c r="AF74" s="46">
        <v>2.7E-4</v>
      </c>
      <c r="AG74" s="36">
        <f t="shared" si="721"/>
        <v>3.81942</v>
      </c>
      <c r="AH74" s="27">
        <v>0.20630000000000001</v>
      </c>
      <c r="AI74" s="40">
        <f t="shared" si="722"/>
        <v>28.7235616</v>
      </c>
      <c r="AJ74" s="27">
        <f t="shared" si="723"/>
        <v>0.88527880122462266</v>
      </c>
      <c r="AK74" s="28">
        <f t="shared" si="679"/>
        <v>0.89235719090807164</v>
      </c>
      <c r="AL74" s="42">
        <v>152</v>
      </c>
      <c r="AM74" s="38">
        <v>8.4000000000000005E-2</v>
      </c>
      <c r="AN74" s="27">
        <v>0.22489999999999999</v>
      </c>
      <c r="AO74" s="134">
        <v>0.22700000000000001</v>
      </c>
      <c r="AP74" s="40">
        <f>AL74*(1-AM74)*AN74</f>
        <v>31.313276799999997</v>
      </c>
      <c r="AQ74" s="135">
        <f t="shared" si="724"/>
        <v>31.605664000000001</v>
      </c>
      <c r="AR74" s="17">
        <v>1.5</v>
      </c>
      <c r="AS74" s="17"/>
      <c r="AT74" s="117">
        <f>AT73+AL74-AS74</f>
        <v>789.99999999999977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5">SUM(D72:D74)</f>
        <v>42200</v>
      </c>
      <c r="E75" s="50"/>
      <c r="F75" s="50">
        <f t="shared" ref="F75" si="726">SUM(F72:F74)</f>
        <v>42996</v>
      </c>
      <c r="G75" s="51"/>
      <c r="H75" s="51"/>
      <c r="I75" s="50">
        <f t="shared" ref="I75:K75" si="727">SUM(I72:I74)</f>
        <v>41211</v>
      </c>
      <c r="J75" s="51"/>
      <c r="K75" s="50">
        <f t="shared" si="727"/>
        <v>45027</v>
      </c>
      <c r="L75" s="20">
        <f t="shared" ref="L75" si="728">IF(K75&gt;0,(K72*L72+K73*L73+K74*L74)/K75,0)</f>
        <v>6.2680214093765965E-2</v>
      </c>
      <c r="M75" s="51">
        <f t="shared" ref="M75" si="729">M72+M73+M74</f>
        <v>42205</v>
      </c>
      <c r="N75" s="52">
        <f t="shared" ref="N75" si="730">IF(M75&gt;0,O75/M75,0)</f>
        <v>0.64837296528847288</v>
      </c>
      <c r="O75" s="53">
        <f t="shared" ref="O75" si="731">O72+O73+O74</f>
        <v>27364.580999999998</v>
      </c>
      <c r="P75" s="20">
        <f t="shared" ref="P75" si="732">IF(M75&gt;0,Q75/M75,0)</f>
        <v>0.30128984717450541</v>
      </c>
      <c r="Q75" s="53">
        <f t="shared" ref="Q75" si="733">Q72+Q73+Q74</f>
        <v>12715.938</v>
      </c>
      <c r="R75" s="20">
        <f t="shared" ref="R75" si="734">IF(M75&gt;0,T75/M75,0)</f>
        <v>5.0337187537021676E-2</v>
      </c>
      <c r="S75" s="136"/>
      <c r="T75" s="53">
        <f t="shared" ref="T75" si="735">T72+T73+T74</f>
        <v>2124.4809999999998</v>
      </c>
      <c r="U75" s="20">
        <f t="shared" ref="U75" si="736">IF(M75&gt;0,V75/M75,0)</f>
        <v>0.21765871342258025</v>
      </c>
      <c r="V75" s="53">
        <f t="shared" ref="V75" si="737">V72+V73+V74</f>
        <v>9186.2860000000001</v>
      </c>
      <c r="W75" s="20">
        <f t="shared" ref="W75" si="738">IF(M75&gt;0,X75/M75,0)</f>
        <v>0.51735107214784981</v>
      </c>
      <c r="X75" s="53">
        <f t="shared" ref="X75" si="739">X72+X73+X74</f>
        <v>21834.802</v>
      </c>
      <c r="Y75" s="20">
        <f t="shared" ref="Y75" si="740">IF(M75&gt;0,Z75/M75,0)</f>
        <v>0.40995900959601944</v>
      </c>
      <c r="Z75" s="53">
        <f t="shared" ref="Z75" si="741">Z72+Z73+Z74</f>
        <v>17302.32</v>
      </c>
      <c r="AA75" s="152">
        <f t="shared" ref="AA75" si="742">IF(M75&gt;0,AB75/M75,0)</f>
        <v>2.4566466058523868E-3</v>
      </c>
      <c r="AB75" s="55">
        <f t="shared" ref="AB75" si="743">SUM(AB72:AB74)</f>
        <v>103.68276999999999</v>
      </c>
      <c r="AC75" s="54">
        <f t="shared" ref="AC75" si="744">IF(M75&gt;0,AD75/M75,0)</f>
        <v>2.369969908778581E-3</v>
      </c>
      <c r="AD75" s="55">
        <f t="shared" ref="AD75" si="745">SUM(AD72:AD74)</f>
        <v>100.02458000000001</v>
      </c>
      <c r="AE75" s="54">
        <f t="shared" ref="AE75" si="746">IF(M75&gt;0,(AE72*M72+AE73*M73+AE74*M74)/M75,0)</f>
        <v>2.4887343869209808E-3</v>
      </c>
      <c r="AF75" s="54">
        <f t="shared" ref="AF75" si="747">IF(K75&gt;0,(K72*AF72+K73*AF73+K74*AF74)/K75,0)</f>
        <v>2.7E-4</v>
      </c>
      <c r="AG75" s="51">
        <f t="shared" ref="AG75" si="748">SUM(AG72:AG74)</f>
        <v>11.395350000000001</v>
      </c>
      <c r="AH75" s="52">
        <f t="shared" ref="AH75" si="749">IF(K75&gt;0,(K72*AH72+K73*AH73+K74*AH74)/K75,0)</f>
        <v>0.20669678637262087</v>
      </c>
      <c r="AI75" s="57">
        <f t="shared" ref="AI75" si="750">SUM(AI72:AI74)</f>
        <v>86.558341599999991</v>
      </c>
      <c r="AJ75" s="52">
        <f t="shared" ref="AJ75" si="751">IF(AND(AD75&gt;0),((AD72*AJ72+AD73*AJ73+AD74*AJ74)/AD75),0)</f>
        <v>0.88723371510889859</v>
      </c>
      <c r="AK75" s="56">
        <f t="shared" si="679"/>
        <v>0.89258938544633837</v>
      </c>
      <c r="AL75" s="50">
        <f t="shared" ref="AL75" si="752">SUM(AL72:AL74)</f>
        <v>457</v>
      </c>
      <c r="AM75" s="20">
        <f t="shared" ref="AM75" si="753">IF(AL75&gt;0,(AM72*AL72+AM73*AL73+AM74*AL74)/AL75,0)</f>
        <v>8.3299781181619265E-2</v>
      </c>
      <c r="AN75" s="52">
        <f>IF(K75&gt;0,(AN72*K72+AN73*K73+AN74*K74)/K75,0)</f>
        <v>0.22350683367757121</v>
      </c>
      <c r="AO75" s="136">
        <f>IF(L75&gt;0,(AO72*K72+AO73*K73+AO74*K74)/K75,0)</f>
        <v>0.22656889421902415</v>
      </c>
      <c r="AP75" s="57">
        <f t="shared" ref="AP75" si="754">SUM(AP72:AP74)</f>
        <v>93.641684799999993</v>
      </c>
      <c r="AQ75" s="137">
        <f t="shared" ref="AQ75:AQ91" si="755">SUM(AQ72:AQ74)</f>
        <v>94.922086000000007</v>
      </c>
      <c r="AR75" s="55"/>
      <c r="AS75" s="55">
        <f t="shared" ref="AS75" si="756">SUM(AS72:AS74)</f>
        <v>525.52</v>
      </c>
      <c r="AT75" s="102"/>
      <c r="AU75" s="103">
        <f>AT74</f>
        <v>789.99999999999977</v>
      </c>
      <c r="AV75" s="50">
        <f t="shared" ref="AV75" si="757">SUM(AV72:AV74)</f>
        <v>0</v>
      </c>
      <c r="AW75" s="58"/>
      <c r="AX75" s="57"/>
      <c r="AY75" s="57"/>
      <c r="AZ75" s="57"/>
      <c r="BA75" s="57"/>
    </row>
    <row r="76" spans="1:53" s="31" customFormat="1" ht="13.5" thickBot="1" x14ac:dyDescent="0.25">
      <c r="A76" s="186">
        <v>19</v>
      </c>
      <c r="B76" s="22">
        <v>1</v>
      </c>
      <c r="C76" s="10" t="s">
        <v>49</v>
      </c>
      <c r="D76" s="11">
        <v>3700</v>
      </c>
      <c r="E76" s="11">
        <v>1</v>
      </c>
      <c r="F76" s="11">
        <v>7492</v>
      </c>
      <c r="G76" s="12">
        <v>1.4</v>
      </c>
      <c r="H76" s="12">
        <v>7</v>
      </c>
      <c r="I76" s="11">
        <v>7316</v>
      </c>
      <c r="J76" s="12">
        <v>4.9000000000000004</v>
      </c>
      <c r="K76" s="11">
        <v>15123</v>
      </c>
      <c r="L76" s="13">
        <v>6.4000000000000001E-2</v>
      </c>
      <c r="M76" s="23">
        <f>ROUND(K76*(1-L76),0)</f>
        <v>14155</v>
      </c>
      <c r="N76" s="14">
        <v>0.73699999999999999</v>
      </c>
      <c r="O76" s="24">
        <f t="shared" ref="O76:O78" si="758">M76*N76</f>
        <v>10432.235000000001</v>
      </c>
      <c r="P76" s="13">
        <v>0.22800000000000001</v>
      </c>
      <c r="Q76" s="24">
        <f t="shared" ref="Q76:Q78" si="759">M76*P76</f>
        <v>3227.34</v>
      </c>
      <c r="R76" s="15">
        <v>3.5000000000000003E-2</v>
      </c>
      <c r="S76" s="143">
        <v>0.2243</v>
      </c>
      <c r="T76" s="24">
        <f t="shared" ref="T76:T78" si="760">M76*R76</f>
        <v>495.42500000000007</v>
      </c>
      <c r="U76" s="25">
        <v>0.20899999999999999</v>
      </c>
      <c r="V76" s="24">
        <f t="shared" ref="V76:V78" si="761">M76*U76</f>
        <v>2958.395</v>
      </c>
      <c r="W76" s="15">
        <v>0.49</v>
      </c>
      <c r="X76" s="24">
        <f t="shared" ref="X76:X78" si="762">M76*W76</f>
        <v>6935.95</v>
      </c>
      <c r="Y76" s="15">
        <v>0.41</v>
      </c>
      <c r="Z76" s="24">
        <f t="shared" ref="Z76:Z78" si="763">Y76*M76</f>
        <v>5803.5499999999993</v>
      </c>
      <c r="AA76" s="145">
        <v>2.33E-3</v>
      </c>
      <c r="AB76" s="18">
        <f t="shared" ref="AB76:AB90" si="764">M76*AA76</f>
        <v>32.98115</v>
      </c>
      <c r="AC76" s="16">
        <v>2.2799999999999999E-3</v>
      </c>
      <c r="AD76" s="17">
        <f t="shared" ref="AD76:AD78" si="765">M76*AC76</f>
        <v>32.273399999999995</v>
      </c>
      <c r="AE76" s="26">
        <f>IF(M76&gt;0,(AG76+AP76)/M76,0)</f>
        <v>2.4509373013069588E-3</v>
      </c>
      <c r="AF76" s="16">
        <v>2.5999999999999998E-4</v>
      </c>
      <c r="AG76" s="23">
        <f t="shared" ref="AG76:AG78" si="766">AF76*M76</f>
        <v>3.6802999999999995</v>
      </c>
      <c r="AH76" s="114">
        <v>0.20180000000000001</v>
      </c>
      <c r="AI76" s="29">
        <f t="shared" ref="AI76:AI78" si="767">AL76*(1-AM76)*AH76</f>
        <v>28.127489400000002</v>
      </c>
      <c r="AJ76" s="27">
        <f t="shared" ref="AJ76:AJ78" si="768">IF(AND(AH76&gt;0,AF76&gt;0,AC76&gt;0),((AC76-AF76)*AH76)/((AH76-AF76)*AC76),0)</f>
        <v>0.88710786592361635</v>
      </c>
      <c r="AK76" s="59">
        <f t="shared" si="679"/>
        <v>0.89496393552151676</v>
      </c>
      <c r="AL76" s="11">
        <v>153</v>
      </c>
      <c r="AM76" s="13">
        <v>8.8999999999999996E-2</v>
      </c>
      <c r="AN76" s="14">
        <v>0.2225</v>
      </c>
      <c r="AO76" s="130">
        <v>0.22040000000000001</v>
      </c>
      <c r="AP76" s="29">
        <f>AL76*(1-AM76)*AN76</f>
        <v>31.012717500000004</v>
      </c>
      <c r="AQ76" s="131">
        <f t="shared" ref="AQ76" si="769">AL76*(1-AM76)*AO76</f>
        <v>30.720013200000004</v>
      </c>
      <c r="AR76" s="18">
        <v>1.55</v>
      </c>
      <c r="AS76" s="18">
        <v>516.67999999999995</v>
      </c>
      <c r="AT76" s="98">
        <f>AT74+AL76-AS76+AU76</f>
        <v>422.85999999999984</v>
      </c>
      <c r="AU76" s="144">
        <v>-3.46</v>
      </c>
      <c r="AV76" s="11"/>
      <c r="AW76" s="30"/>
      <c r="AX76" s="19"/>
      <c r="AY76" s="19"/>
      <c r="AZ76" s="19"/>
      <c r="BA76" s="19"/>
    </row>
    <row r="77" spans="1:53" s="31" customFormat="1" ht="12.75" x14ac:dyDescent="0.2">
      <c r="A77" s="184"/>
      <c r="B77" s="32">
        <v>2</v>
      </c>
      <c r="C77" s="45" t="s">
        <v>50</v>
      </c>
      <c r="D77" s="33">
        <v>20700</v>
      </c>
      <c r="E77" s="33">
        <v>1</v>
      </c>
      <c r="F77" s="33">
        <v>18081</v>
      </c>
      <c r="G77" s="34">
        <v>1.4</v>
      </c>
      <c r="H77" s="34">
        <v>7.5</v>
      </c>
      <c r="I77" s="33">
        <v>16775</v>
      </c>
      <c r="J77" s="34">
        <v>3.2</v>
      </c>
      <c r="K77" s="33">
        <v>15109</v>
      </c>
      <c r="L77" s="35">
        <v>6.4000000000000001E-2</v>
      </c>
      <c r="M77" s="36">
        <f>ROUND(K77*(1-L77),0)</f>
        <v>14142</v>
      </c>
      <c r="N77" s="37">
        <v>0.67600000000000005</v>
      </c>
      <c r="O77" s="24">
        <f t="shared" si="758"/>
        <v>9559.9920000000002</v>
      </c>
      <c r="P77" s="35">
        <v>0.26200000000000001</v>
      </c>
      <c r="Q77" s="24">
        <f t="shared" si="759"/>
        <v>3705.2040000000002</v>
      </c>
      <c r="R77" s="38">
        <v>6.2E-2</v>
      </c>
      <c r="S77" s="134">
        <v>0.21440000000000001</v>
      </c>
      <c r="T77" s="24">
        <f t="shared" si="760"/>
        <v>876.80399999999997</v>
      </c>
      <c r="U77" s="27">
        <v>0.22500000000000001</v>
      </c>
      <c r="V77" s="24">
        <f t="shared" si="761"/>
        <v>3181.9500000000003</v>
      </c>
      <c r="W77" s="38">
        <v>0.49099999999999999</v>
      </c>
      <c r="X77" s="24">
        <f t="shared" si="762"/>
        <v>6943.7219999999998</v>
      </c>
      <c r="Y77" s="38">
        <v>0.4</v>
      </c>
      <c r="Z77" s="24">
        <f t="shared" si="763"/>
        <v>5656.8</v>
      </c>
      <c r="AA77" s="146">
        <v>2.4199999999999998E-3</v>
      </c>
      <c r="AB77" s="18">
        <f t="shared" si="764"/>
        <v>34.223639999999996</v>
      </c>
      <c r="AC77" s="39">
        <v>2.3999999999999998E-3</v>
      </c>
      <c r="AD77" s="17">
        <f t="shared" si="765"/>
        <v>33.940799999999996</v>
      </c>
      <c r="AE77" s="26">
        <f>IF(M77&gt;0,(AG77+AP77)/M77,0)</f>
        <v>2.5928969028425966E-3</v>
      </c>
      <c r="AF77" s="39">
        <v>2.5000000000000001E-4</v>
      </c>
      <c r="AG77" s="36">
        <f t="shared" si="766"/>
        <v>3.5354999999999999</v>
      </c>
      <c r="AH77" s="27">
        <v>0.2089</v>
      </c>
      <c r="AI77" s="40">
        <f t="shared" si="767"/>
        <v>31.347534</v>
      </c>
      <c r="AJ77" s="27">
        <f t="shared" si="768"/>
        <v>0.89690670181324406</v>
      </c>
      <c r="AK77" s="28">
        <f t="shared" si="679"/>
        <v>0.9046069837009677</v>
      </c>
      <c r="AL77" s="33">
        <v>164</v>
      </c>
      <c r="AM77" s="35">
        <v>8.5000000000000006E-2</v>
      </c>
      <c r="AN77" s="37">
        <v>0.2208</v>
      </c>
      <c r="AO77" s="132">
        <v>0.21829999999999999</v>
      </c>
      <c r="AP77" s="40">
        <f>AL77*(1-AM77)*AN77</f>
        <v>33.133248000000002</v>
      </c>
      <c r="AQ77" s="133">
        <f t="shared" si="724"/>
        <v>32.758097999999997</v>
      </c>
      <c r="AR77" s="41">
        <v>1.55</v>
      </c>
      <c r="AS77" s="41"/>
      <c r="AT77" s="117">
        <f>AT76+AL77-AS77</f>
        <v>586.8599999999999</v>
      </c>
      <c r="AU77" s="101"/>
      <c r="AV77" s="42"/>
      <c r="AW77" s="43"/>
      <c r="AX77" s="44"/>
      <c r="AY77" s="44"/>
      <c r="AZ77" s="44"/>
      <c r="BA77" s="44"/>
    </row>
    <row r="78" spans="1:53" s="31" customFormat="1" ht="12.75" x14ac:dyDescent="0.2">
      <c r="A78" s="184"/>
      <c r="B78" s="32">
        <v>3</v>
      </c>
      <c r="C78" s="45" t="s">
        <v>48</v>
      </c>
      <c r="D78" s="42">
        <v>16445</v>
      </c>
      <c r="E78" s="42">
        <v>1</v>
      </c>
      <c r="F78" s="42">
        <v>17466</v>
      </c>
      <c r="G78" s="36">
        <v>0.6</v>
      </c>
      <c r="H78" s="36">
        <v>8</v>
      </c>
      <c r="I78" s="42">
        <v>16947</v>
      </c>
      <c r="J78" s="123">
        <v>2.5</v>
      </c>
      <c r="K78" s="42">
        <v>16331</v>
      </c>
      <c r="L78" s="38">
        <v>0.06</v>
      </c>
      <c r="M78" s="36">
        <f>ROUND(K78*(1-L78),0)</f>
        <v>15351</v>
      </c>
      <c r="N78" s="27">
        <v>0.70099999999999996</v>
      </c>
      <c r="O78" s="24">
        <f t="shared" si="758"/>
        <v>10761.050999999999</v>
      </c>
      <c r="P78" s="38">
        <v>0.26400000000000001</v>
      </c>
      <c r="Q78" s="24">
        <f t="shared" si="759"/>
        <v>4052.6640000000002</v>
      </c>
      <c r="R78" s="38">
        <v>3.5000000000000003E-2</v>
      </c>
      <c r="S78" s="134">
        <v>0.2072</v>
      </c>
      <c r="T78" s="24">
        <f t="shared" si="760"/>
        <v>537.28500000000008</v>
      </c>
      <c r="U78" s="27">
        <v>0.216</v>
      </c>
      <c r="V78" s="24">
        <f t="shared" si="761"/>
        <v>3315.8159999999998</v>
      </c>
      <c r="W78" s="38">
        <v>0.50700000000000001</v>
      </c>
      <c r="X78" s="24">
        <f t="shared" si="762"/>
        <v>7782.9570000000003</v>
      </c>
      <c r="Y78" s="38">
        <v>0.4</v>
      </c>
      <c r="Z78" s="24">
        <f t="shared" si="763"/>
        <v>6140.4000000000005</v>
      </c>
      <c r="AA78" s="147">
        <v>2.4399999999999999E-3</v>
      </c>
      <c r="AB78" s="148">
        <f t="shared" si="764"/>
        <v>37.456440000000001</v>
      </c>
      <c r="AC78" s="46">
        <v>2.3700000000000001E-3</v>
      </c>
      <c r="AD78" s="17">
        <f t="shared" si="765"/>
        <v>36.381869999999999</v>
      </c>
      <c r="AE78" s="26">
        <f>IF(M78&gt;0,(AG78+AP78)/M78,0)</f>
        <v>2.4385699954400362E-3</v>
      </c>
      <c r="AF78" s="46">
        <v>2.5999999999999998E-4</v>
      </c>
      <c r="AG78" s="36">
        <f t="shared" si="766"/>
        <v>3.9912599999999996</v>
      </c>
      <c r="AH78" s="27">
        <v>0.20599999999999999</v>
      </c>
      <c r="AI78" s="40">
        <f t="shared" si="767"/>
        <v>29.618679999999998</v>
      </c>
      <c r="AJ78" s="27">
        <f t="shared" si="768"/>
        <v>0.89142045242469414</v>
      </c>
      <c r="AK78" s="28">
        <f t="shared" si="679"/>
        <v>0.89437987326579571</v>
      </c>
      <c r="AL78" s="42">
        <v>158</v>
      </c>
      <c r="AM78" s="38">
        <v>0.09</v>
      </c>
      <c r="AN78" s="27">
        <v>0.2326</v>
      </c>
      <c r="AO78" s="134">
        <v>0.22789999999999999</v>
      </c>
      <c r="AP78" s="40">
        <f>AL78*(1-AM78)*AN78</f>
        <v>33.443227999999998</v>
      </c>
      <c r="AQ78" s="135">
        <f t="shared" si="724"/>
        <v>32.767462000000002</v>
      </c>
      <c r="AR78" s="17">
        <v>1.55</v>
      </c>
      <c r="AS78" s="17"/>
      <c r="AT78" s="117">
        <f>AT77+AL78-AS78</f>
        <v>744.8599999999999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70">SUM(D76:D78)</f>
        <v>40845</v>
      </c>
      <c r="E79" s="50"/>
      <c r="F79" s="50">
        <f t="shared" ref="F79" si="771">SUM(F76:F78)</f>
        <v>43039</v>
      </c>
      <c r="G79" s="51"/>
      <c r="H79" s="51"/>
      <c r="I79" s="50">
        <f t="shared" ref="I79:K79" si="772">SUM(I76:I78)</f>
        <v>41038</v>
      </c>
      <c r="J79" s="51"/>
      <c r="K79" s="50">
        <f t="shared" si="772"/>
        <v>46563</v>
      </c>
      <c r="L79" s="20">
        <f t="shared" ref="L79" si="773">IF(K79&gt;0,(K76*L76+K77*L77+K78*L78)/K79,0)</f>
        <v>6.2597083521250776E-2</v>
      </c>
      <c r="M79" s="51">
        <f t="shared" ref="M79" si="774">M76+M77+M78</f>
        <v>43648</v>
      </c>
      <c r="N79" s="52">
        <f t="shared" ref="N79" si="775">IF(M79&gt;0,O79/M79,0)</f>
        <v>0.70457473423753658</v>
      </c>
      <c r="O79" s="53">
        <f t="shared" ref="O79" si="776">O76+O77+O78</f>
        <v>30753.277999999998</v>
      </c>
      <c r="P79" s="20">
        <f t="shared" ref="P79" si="777">IF(M79&gt;0,Q79/M79,0)</f>
        <v>0.25167723607038123</v>
      </c>
      <c r="Q79" s="53">
        <f t="shared" ref="Q79" si="778">Q76+Q77+Q78</f>
        <v>10985.208000000001</v>
      </c>
      <c r="R79" s="20">
        <f t="shared" ref="R79" si="779">IF(M79&gt;0,T79/M79,0)</f>
        <v>4.3748029692082115E-2</v>
      </c>
      <c r="S79" s="136"/>
      <c r="T79" s="53">
        <f t="shared" ref="T79" si="780">T76+T77+T78</f>
        <v>1909.5140000000001</v>
      </c>
      <c r="U79" s="20">
        <f t="shared" ref="U79" si="781">IF(M79&gt;0,V79/M79,0)</f>
        <v>0.21664591733870969</v>
      </c>
      <c r="V79" s="53">
        <f t="shared" ref="V79" si="782">V76+V77+V78</f>
        <v>9456.1610000000001</v>
      </c>
      <c r="W79" s="20">
        <f t="shared" ref="W79" si="783">IF(M79&gt;0,X79/M79,0)</f>
        <v>0.49630290047653963</v>
      </c>
      <c r="X79" s="53">
        <f t="shared" ref="X79" si="784">X76+X77+X78</f>
        <v>21662.629000000001</v>
      </c>
      <c r="Y79" s="20">
        <f t="shared" ref="Y79" si="785">IF(M79&gt;0,Z79/M79,0)</f>
        <v>0.40324298936950148</v>
      </c>
      <c r="Z79" s="53">
        <f t="shared" ref="Z79" si="786">Z76+Z77+Z78</f>
        <v>17600.75</v>
      </c>
      <c r="AA79" s="152">
        <f t="shared" ref="AA79" si="787">IF(M79&gt;0,AB79/M79,0)</f>
        <v>2.3978470949413489E-3</v>
      </c>
      <c r="AB79" s="55">
        <f t="shared" ref="AB79" si="788">SUM(AB76:AB78)</f>
        <v>104.66123</v>
      </c>
      <c r="AC79" s="54">
        <f t="shared" ref="AC79" si="789">IF(M79&gt;0,AD79/M79,0)</f>
        <v>2.3505331286656889E-3</v>
      </c>
      <c r="AD79" s="55">
        <f t="shared" ref="AD79" si="790">SUM(AD76:AD78)</f>
        <v>102.59607</v>
      </c>
      <c r="AE79" s="54">
        <f t="shared" ref="AE79" si="791">IF(M79&gt;0,(AE76*M76+AE77*M77+AE78*M78)/M79,0)</f>
        <v>2.4925827872983872E-3</v>
      </c>
      <c r="AF79" s="54">
        <f t="shared" ref="AF79" si="792">IF(K79&gt;0,(K76*AF76+K77*AF77+K78*AF78)/K79,0)</f>
        <v>2.5675514893799795E-4</v>
      </c>
      <c r="AG79" s="51">
        <f t="shared" ref="AG79" si="793">SUM(AG76:AG78)</f>
        <v>11.207059999999998</v>
      </c>
      <c r="AH79" s="52">
        <f t="shared" ref="AH79" si="794">IF(K79&gt;0,(K76*AH76+K77*AH77+K78*AH78)/K79,0)</f>
        <v>0.20557690655670813</v>
      </c>
      <c r="AI79" s="57">
        <f t="shared" ref="AI79" si="795">SUM(AI76:AI78)</f>
        <v>89.093703399999995</v>
      </c>
      <c r="AJ79" s="52">
        <f t="shared" ref="AJ79" si="796">IF(AND(AD79&gt;0),((AD76*AJ76+AD77*AJ77+AD78*AJ78)/AD79),0)</f>
        <v>0.89187881173673222</v>
      </c>
      <c r="AK79" s="56">
        <f t="shared" si="679"/>
        <v>0.89801485358595157</v>
      </c>
      <c r="AL79" s="50">
        <f t="shared" ref="AL79" si="797">SUM(AL76:AL78)</f>
        <v>475</v>
      </c>
      <c r="AM79" s="20">
        <f t="shared" ref="AM79" si="798">IF(AL79&gt;0,(AM76*AL76+AM77*AL77+AM78*AL78)/AL79,0)</f>
        <v>8.7951578947368422E-2</v>
      </c>
      <c r="AN79" s="52">
        <f>IF(K79&gt;0,(AN76*K76+AN77*K77+AN78*K78)/K79,0)</f>
        <v>0.22549073942830142</v>
      </c>
      <c r="AO79" s="136">
        <f>IF(L79&gt;0,(AO76*K76+AO77*K77+AO78*K78)/K79,0)</f>
        <v>0.22234904967463434</v>
      </c>
      <c r="AP79" s="57">
        <f t="shared" ref="AP79" si="799">SUM(AP76:AP78)</f>
        <v>97.589193499999993</v>
      </c>
      <c r="AQ79" s="137">
        <f t="shared" si="755"/>
        <v>96.245573199999995</v>
      </c>
      <c r="AR79" s="55"/>
      <c r="AS79" s="55">
        <f t="shared" ref="AS79" si="800">SUM(AS76:AS78)</f>
        <v>516.67999999999995</v>
      </c>
      <c r="AT79" s="102"/>
      <c r="AU79" s="103">
        <f>AT78</f>
        <v>744.8599999999999</v>
      </c>
      <c r="AV79" s="50">
        <f t="shared" ref="AV79" si="801">SUM(AV76:AV78)</f>
        <v>0</v>
      </c>
      <c r="AW79" s="58"/>
      <c r="AX79" s="57"/>
      <c r="AY79" s="57"/>
      <c r="AZ79" s="57"/>
      <c r="BA79" s="57"/>
    </row>
    <row r="80" spans="1:53" s="31" customFormat="1" ht="13.5" thickBot="1" x14ac:dyDescent="0.25">
      <c r="A80" s="186">
        <v>20</v>
      </c>
      <c r="B80" s="22">
        <v>1</v>
      </c>
      <c r="C80" s="10" t="s">
        <v>49</v>
      </c>
      <c r="D80" s="11">
        <v>8165</v>
      </c>
      <c r="E80" s="11">
        <v>0</v>
      </c>
      <c r="F80" s="11">
        <v>10901</v>
      </c>
      <c r="G80" s="12">
        <v>0.7</v>
      </c>
      <c r="H80" s="12">
        <v>7.6</v>
      </c>
      <c r="I80" s="11">
        <v>10819</v>
      </c>
      <c r="J80" s="121">
        <v>4.5</v>
      </c>
      <c r="K80" s="11">
        <v>16471</v>
      </c>
      <c r="L80" s="13">
        <v>6.0999999999999999E-2</v>
      </c>
      <c r="M80" s="23">
        <f>ROUND(K80*(1-L80),0)</f>
        <v>15466</v>
      </c>
      <c r="N80" s="14">
        <v>0.66300000000000003</v>
      </c>
      <c r="O80" s="24">
        <f t="shared" ref="O80:O82" si="802">M80*N80</f>
        <v>10253.958000000001</v>
      </c>
      <c r="P80" s="13">
        <v>0.27900000000000003</v>
      </c>
      <c r="Q80" s="24">
        <f t="shared" ref="Q80:Q82" si="803">M80*P80</f>
        <v>4315.0140000000001</v>
      </c>
      <c r="R80" s="15">
        <v>5.8000000000000003E-2</v>
      </c>
      <c r="S80" s="143">
        <v>0.21099999999999999</v>
      </c>
      <c r="T80" s="24">
        <f t="shared" ref="T80:T82" si="804">M80*R80</f>
        <v>897.02800000000002</v>
      </c>
      <c r="U80" s="25">
        <v>0.223</v>
      </c>
      <c r="V80" s="24">
        <f t="shared" ref="V80:V82" si="805">M80*U80</f>
        <v>3448.9180000000001</v>
      </c>
      <c r="W80" s="15">
        <v>0.49299999999999999</v>
      </c>
      <c r="X80" s="24">
        <f t="shared" ref="X80:X82" si="806">M80*W80</f>
        <v>7624.7380000000003</v>
      </c>
      <c r="Y80" s="15">
        <v>0.41</v>
      </c>
      <c r="Z80" s="24">
        <f t="shared" ref="Z80:Z82" si="807">Y80*M80</f>
        <v>6341.0599999999995</v>
      </c>
      <c r="AA80" s="145">
        <v>2.31E-3</v>
      </c>
      <c r="AB80" s="18">
        <f t="shared" ref="AB80" si="808">M80*AA80</f>
        <v>35.726460000000003</v>
      </c>
      <c r="AC80" s="16">
        <v>2.2799999999999999E-3</v>
      </c>
      <c r="AD80" s="17">
        <f t="shared" ref="AD80:AD82" si="809">M80*AC80</f>
        <v>35.262479999999996</v>
      </c>
      <c r="AE80" s="26">
        <f>IF(M80&gt;0,(AG80+AP80)/M80,0)</f>
        <v>2.3651952347083925E-3</v>
      </c>
      <c r="AF80" s="16">
        <v>2.5999999999999998E-4</v>
      </c>
      <c r="AG80" s="23">
        <f t="shared" ref="AG80:AG82" si="810">AF80*M80</f>
        <v>4.0211600000000001</v>
      </c>
      <c r="AH80" s="114">
        <v>0.2016</v>
      </c>
      <c r="AI80" s="29">
        <f t="shared" ref="AI80:AI82" si="811">AL80*(1-AM80)*AH80</f>
        <v>29.633788799999998</v>
      </c>
      <c r="AJ80" s="27">
        <f t="shared" ref="AJ80:AJ82" si="812">IF(AND(AH80&gt;0,AF80&gt;0,AC80&gt;0),((AC80-AF80)*AH80)/((AH80-AF80)*AC80),0)</f>
        <v>0.88710900127043568</v>
      </c>
      <c r="AK80" s="59">
        <f t="shared" si="679"/>
        <v>0.89111850782703528</v>
      </c>
      <c r="AL80" s="11">
        <v>161</v>
      </c>
      <c r="AM80" s="13">
        <v>8.6999999999999994E-2</v>
      </c>
      <c r="AN80" s="14">
        <v>0.2215</v>
      </c>
      <c r="AO80" s="130">
        <v>0.2238</v>
      </c>
      <c r="AP80" s="29">
        <f>AL80*(1-AM80)*AN80</f>
        <v>32.558949499999997</v>
      </c>
      <c r="AQ80" s="131">
        <f t="shared" ref="AQ80" si="813">AL80*(1-AM80)*AO80</f>
        <v>32.897033399999998</v>
      </c>
      <c r="AR80" s="18">
        <v>1.5</v>
      </c>
      <c r="AS80" s="18"/>
      <c r="AT80" s="98">
        <f>AT78+AL80-AS80</f>
        <v>905.8599999999999</v>
      </c>
      <c r="AU80" s="99"/>
      <c r="AV80" s="11"/>
      <c r="AW80" s="30"/>
      <c r="AX80" s="19"/>
      <c r="AY80" s="19"/>
      <c r="AZ80" s="19"/>
      <c r="BA80" s="19"/>
    </row>
    <row r="81" spans="1:53" s="31" customFormat="1" ht="12.75" x14ac:dyDescent="0.2">
      <c r="A81" s="184"/>
      <c r="B81" s="32">
        <v>2</v>
      </c>
      <c r="C81" s="45" t="s">
        <v>52</v>
      </c>
      <c r="D81" s="33">
        <v>20600</v>
      </c>
      <c r="E81" s="33">
        <v>2</v>
      </c>
      <c r="F81" s="33">
        <v>16979</v>
      </c>
      <c r="G81" s="34">
        <v>0.7</v>
      </c>
      <c r="H81" s="34">
        <v>6.6</v>
      </c>
      <c r="I81" s="33">
        <v>16430</v>
      </c>
      <c r="J81" s="34">
        <v>4</v>
      </c>
      <c r="K81" s="33">
        <v>16590</v>
      </c>
      <c r="L81" s="35">
        <v>6.6000000000000003E-2</v>
      </c>
      <c r="M81" s="36">
        <f>ROUND(K81*(1-L81),0)</f>
        <v>15495</v>
      </c>
      <c r="N81" s="37">
        <v>0.69199999999999995</v>
      </c>
      <c r="O81" s="24">
        <f t="shared" si="802"/>
        <v>10722.539999999999</v>
      </c>
      <c r="P81" s="35">
        <v>0.24399999999999999</v>
      </c>
      <c r="Q81" s="24">
        <f t="shared" si="803"/>
        <v>3780.7799999999997</v>
      </c>
      <c r="R81" s="38">
        <v>6.4000000000000001E-2</v>
      </c>
      <c r="S81" s="134">
        <v>0.21679999999999999</v>
      </c>
      <c r="T81" s="24">
        <f t="shared" si="804"/>
        <v>991.68000000000006</v>
      </c>
      <c r="U81" s="27">
        <v>0.224</v>
      </c>
      <c r="V81" s="24">
        <f t="shared" si="805"/>
        <v>3470.88</v>
      </c>
      <c r="W81" s="38">
        <v>0.498</v>
      </c>
      <c r="X81" s="24">
        <f t="shared" si="806"/>
        <v>7716.51</v>
      </c>
      <c r="Y81" s="38">
        <v>0.42</v>
      </c>
      <c r="Z81" s="24">
        <f t="shared" si="807"/>
        <v>6507.9</v>
      </c>
      <c r="AA81" s="146">
        <v>2.2100000000000002E-3</v>
      </c>
      <c r="AB81" s="18">
        <f t="shared" si="764"/>
        <v>34.243950000000005</v>
      </c>
      <c r="AC81" s="39">
        <v>2.2100000000000002E-3</v>
      </c>
      <c r="AD81" s="17">
        <f t="shared" si="809"/>
        <v>34.243950000000005</v>
      </c>
      <c r="AE81" s="26">
        <f>IF(M81&gt;0,(AG81+AP81)/M81,0)</f>
        <v>2.4542892545982571E-3</v>
      </c>
      <c r="AF81" s="39">
        <v>2.5999999999999998E-4</v>
      </c>
      <c r="AG81" s="36">
        <f t="shared" si="810"/>
        <v>4.0286999999999997</v>
      </c>
      <c r="AH81" s="27">
        <v>0.2</v>
      </c>
      <c r="AI81" s="40">
        <f t="shared" si="811"/>
        <v>30.576000000000001</v>
      </c>
      <c r="AJ81" s="27">
        <f t="shared" si="812"/>
        <v>0.88350149311752335</v>
      </c>
      <c r="AK81" s="28">
        <f t="shared" si="679"/>
        <v>0.8951094575220131</v>
      </c>
      <c r="AL81" s="33">
        <v>168</v>
      </c>
      <c r="AM81" s="35">
        <v>0.09</v>
      </c>
      <c r="AN81" s="37">
        <v>0.22239999999999999</v>
      </c>
      <c r="AO81" s="132">
        <v>0.22189999999999999</v>
      </c>
      <c r="AP81" s="40">
        <f>AL81*(1-AM81)*AN81</f>
        <v>34.000511999999993</v>
      </c>
      <c r="AQ81" s="133">
        <f t="shared" si="724"/>
        <v>33.924071999999995</v>
      </c>
      <c r="AR81" s="41">
        <v>1.55</v>
      </c>
      <c r="AS81" s="41"/>
      <c r="AT81" s="117">
        <f>AT80+AL81-AS81</f>
        <v>1073.8599999999999</v>
      </c>
      <c r="AU81" s="101"/>
      <c r="AV81" s="42"/>
      <c r="AW81" s="43"/>
      <c r="AX81" s="44"/>
      <c r="AY81" s="44"/>
      <c r="AZ81" s="44"/>
      <c r="BA81" s="44"/>
    </row>
    <row r="82" spans="1:53" s="31" customFormat="1" ht="12.75" x14ac:dyDescent="0.2">
      <c r="A82" s="184"/>
      <c r="B82" s="32">
        <v>3</v>
      </c>
      <c r="C82" s="45" t="s">
        <v>48</v>
      </c>
      <c r="D82" s="42">
        <v>16535</v>
      </c>
      <c r="E82" s="42">
        <v>1</v>
      </c>
      <c r="F82" s="42">
        <v>18304</v>
      </c>
      <c r="G82" s="36">
        <v>1.2</v>
      </c>
      <c r="H82" s="36">
        <v>7.4</v>
      </c>
      <c r="I82" s="42">
        <v>17752</v>
      </c>
      <c r="J82" s="36">
        <v>3.5</v>
      </c>
      <c r="K82" s="42">
        <v>16517</v>
      </c>
      <c r="L82" s="38">
        <v>7.2999999999999995E-2</v>
      </c>
      <c r="M82" s="36">
        <f>ROUND(K82*(1-L82),0)</f>
        <v>15311</v>
      </c>
      <c r="N82" s="27">
        <v>0.59899999999999998</v>
      </c>
      <c r="O82" s="24">
        <f t="shared" si="802"/>
        <v>9171.2889999999989</v>
      </c>
      <c r="P82" s="38">
        <v>0.38400000000000001</v>
      </c>
      <c r="Q82" s="24">
        <f t="shared" si="803"/>
        <v>5879.424</v>
      </c>
      <c r="R82" s="38">
        <v>1.7000000000000001E-2</v>
      </c>
      <c r="S82" s="134">
        <v>0.21709999999999999</v>
      </c>
      <c r="T82" s="24">
        <f t="shared" si="804"/>
        <v>260.28700000000003</v>
      </c>
      <c r="U82" s="27">
        <v>0.21299999999999999</v>
      </c>
      <c r="V82" s="24">
        <f t="shared" si="805"/>
        <v>3261.2429999999999</v>
      </c>
      <c r="W82" s="38">
        <v>0.501</v>
      </c>
      <c r="X82" s="24">
        <f t="shared" si="806"/>
        <v>7670.8109999999997</v>
      </c>
      <c r="Y82" s="38">
        <v>0.4</v>
      </c>
      <c r="Z82" s="24">
        <f t="shared" si="807"/>
        <v>6124.4000000000005</v>
      </c>
      <c r="AA82" s="147">
        <v>2.1299999999999999E-3</v>
      </c>
      <c r="AB82" s="148">
        <f t="shared" si="764"/>
        <v>32.612429999999996</v>
      </c>
      <c r="AC82" s="46">
        <v>2.16E-3</v>
      </c>
      <c r="AD82" s="17">
        <f t="shared" si="809"/>
        <v>33.071759999999998</v>
      </c>
      <c r="AE82" s="26">
        <f>IF(M82&gt;0,(AG82+AP82)/M82,0)</f>
        <v>2.1911643916138726E-3</v>
      </c>
      <c r="AF82" s="46">
        <v>2.5000000000000001E-4</v>
      </c>
      <c r="AG82" s="36">
        <f t="shared" si="810"/>
        <v>3.82775</v>
      </c>
      <c r="AH82" s="27">
        <v>0.20230000000000001</v>
      </c>
      <c r="AI82" s="40">
        <f t="shared" si="811"/>
        <v>28.228132800000001</v>
      </c>
      <c r="AJ82" s="27">
        <f t="shared" si="812"/>
        <v>0.88535336871144832</v>
      </c>
      <c r="AK82" s="28">
        <f t="shared" si="679"/>
        <v>0.88694642825066317</v>
      </c>
      <c r="AL82" s="42">
        <v>153</v>
      </c>
      <c r="AM82" s="38">
        <v>8.7999999999999995E-2</v>
      </c>
      <c r="AN82" s="27">
        <v>0.21299999999999999</v>
      </c>
      <c r="AO82" s="134">
        <v>0.21010000000000001</v>
      </c>
      <c r="AP82" s="40">
        <f>AL82*(1-AM82)*AN82</f>
        <v>29.721167999999999</v>
      </c>
      <c r="AQ82" s="135">
        <f t="shared" si="724"/>
        <v>29.3165136</v>
      </c>
      <c r="AR82" s="17">
        <v>1.5</v>
      </c>
      <c r="AS82" s="17"/>
      <c r="AT82" s="117">
        <f>AT81+AL82-AS82</f>
        <v>1226.8599999999999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4">SUM(D80:D82)</f>
        <v>45300</v>
      </c>
      <c r="E83" s="50"/>
      <c r="F83" s="50">
        <f t="shared" ref="F83" si="815">SUM(F80:F82)</f>
        <v>46184</v>
      </c>
      <c r="G83" s="51"/>
      <c r="H83" s="51"/>
      <c r="I83" s="50">
        <f t="shared" ref="I83:K83" si="816">SUM(I80:I82)</f>
        <v>45001</v>
      </c>
      <c r="J83" s="51"/>
      <c r="K83" s="50">
        <f t="shared" si="816"/>
        <v>49578</v>
      </c>
      <c r="L83" s="20">
        <f t="shared" ref="L83" si="817">IF(K83&gt;0,(K80*L80+K81*L81+K82*L82)/K83,0)</f>
        <v>6.6670942756867968E-2</v>
      </c>
      <c r="M83" s="51">
        <f t="shared" ref="M83" si="818">M80+M81+M82</f>
        <v>46272</v>
      </c>
      <c r="N83" s="52">
        <f t="shared" ref="N83" si="819">IF(M83&gt;0,O83/M83,0)</f>
        <v>0.65153412430843705</v>
      </c>
      <c r="O83" s="53">
        <f t="shared" ref="O83" si="820">O80+O81+O82</f>
        <v>30147.786999999997</v>
      </c>
      <c r="P83" s="20">
        <f t="shared" ref="P83" si="821">IF(M83&gt;0,Q83/M83,0)</f>
        <v>0.30202321058091286</v>
      </c>
      <c r="Q83" s="53">
        <f t="shared" ref="Q83" si="822">Q80+Q81+Q82</f>
        <v>13975.218000000001</v>
      </c>
      <c r="R83" s="20">
        <f t="shared" ref="R83" si="823">IF(M83&gt;0,T83/M83,0)</f>
        <v>4.6442665110650067E-2</v>
      </c>
      <c r="S83" s="136"/>
      <c r="T83" s="53">
        <f t="shared" ref="T83" si="824">T80+T81+T82</f>
        <v>2148.9949999999999</v>
      </c>
      <c r="U83" s="20">
        <f t="shared" ref="U83" si="825">IF(M83&gt;0,V83/M83,0)</f>
        <v>0.22002595522130017</v>
      </c>
      <c r="V83" s="53">
        <f t="shared" ref="V83" si="826">V80+V81+V82</f>
        <v>10181.041000000001</v>
      </c>
      <c r="W83" s="20">
        <f t="shared" ref="W83" si="827">IF(M83&gt;0,X83/M83,0)</f>
        <v>0.49732146870677735</v>
      </c>
      <c r="X83" s="53">
        <f t="shared" ref="X83" si="828">X80+X81+X82</f>
        <v>23012.059000000001</v>
      </c>
      <c r="Y83" s="20">
        <f t="shared" ref="Y83" si="829">IF(M83&gt;0,Z83/M83,0)</f>
        <v>0.41003976486860305</v>
      </c>
      <c r="Z83" s="53">
        <f t="shared" ref="Z83" si="830">Z80+Z81+Z82</f>
        <v>18973.36</v>
      </c>
      <c r="AA83" s="152">
        <f t="shared" ref="AA83" si="831">IF(M83&gt;0,AB83/M83,0)</f>
        <v>2.2169528008298754E-3</v>
      </c>
      <c r="AB83" s="55">
        <f t="shared" ref="AB83" si="832">SUM(AB80:AB82)</f>
        <v>102.58284</v>
      </c>
      <c r="AC83" s="54">
        <f t="shared" ref="AC83" si="833">IF(M83&gt;0,AD83/M83,0)</f>
        <v>2.216852308091286E-3</v>
      </c>
      <c r="AD83" s="55">
        <f t="shared" ref="AD83" si="834">SUM(AD80:AD82)</f>
        <v>102.57818999999999</v>
      </c>
      <c r="AE83" s="54">
        <f t="shared" ref="AE83" si="835">IF(M83&gt;0,(AE80*M80+AE81*M81+AE82*M82)/M83,0)</f>
        <v>2.3374446641597508E-3</v>
      </c>
      <c r="AF83" s="54">
        <f t="shared" ref="AF83" si="836">IF(K83&gt;0,(K80*AF80+K81*AF81+K82*AF82)/K83,0)</f>
        <v>2.5666848198797849E-4</v>
      </c>
      <c r="AG83" s="51">
        <f t="shared" ref="AG83" si="837">SUM(AG80:AG82)</f>
        <v>11.877609999999999</v>
      </c>
      <c r="AH83" s="52">
        <f t="shared" ref="AH83" si="838">IF(K83&gt;0,(K80*AH80+K81*AH81+K82*AH82)/K83,0)</f>
        <v>0.20129780749525999</v>
      </c>
      <c r="AI83" s="57">
        <f t="shared" ref="AI83" si="839">SUM(AI80:AI82)</f>
        <v>88.437921599999996</v>
      </c>
      <c r="AJ83" s="52">
        <f t="shared" ref="AJ83" si="840">IF(AND(AD83&gt;0),((AD80*AJ80+AD81*AJ81+AD82*AJ82)/AD83),0)</f>
        <v>0.8853386718519507</v>
      </c>
      <c r="AK83" s="56">
        <f t="shared" si="679"/>
        <v>0.89123738062193769</v>
      </c>
      <c r="AL83" s="50">
        <f t="shared" ref="AL83" si="841">SUM(AL80:AL82)</f>
        <v>482</v>
      </c>
      <c r="AM83" s="20">
        <f t="shared" ref="AM83" si="842">IF(AL83&gt;0,(AM80*AL80+AM81*AL81+AM82*AL82)/AL83,0)</f>
        <v>8.8363070539419081E-2</v>
      </c>
      <c r="AN83" s="52">
        <f>IF(K83&gt;0,(AN80*K80+AN81*K81+AN82*K82)/K83,0)</f>
        <v>0.21896937149542137</v>
      </c>
      <c r="AO83" s="136">
        <f>IF(L83&gt;0,(AO80*K80+AO81*K81+AO82*K82)/K83,0)</f>
        <v>0.21860003428940256</v>
      </c>
      <c r="AP83" s="57">
        <f t="shared" ref="AP83" si="843">SUM(AP80:AP82)</f>
        <v>96.280629500000003</v>
      </c>
      <c r="AQ83" s="137">
        <f t="shared" si="755"/>
        <v>96.137619000000001</v>
      </c>
      <c r="AR83" s="55"/>
      <c r="AS83" s="55">
        <f t="shared" ref="AS83" si="844">SUM(AS80:AS82)</f>
        <v>0</v>
      </c>
      <c r="AT83" s="102"/>
      <c r="AU83" s="103">
        <f>AT82</f>
        <v>1226.8599999999999</v>
      </c>
      <c r="AV83" s="50">
        <f t="shared" ref="AV83" si="845">SUM(AV80:AV82)</f>
        <v>0</v>
      </c>
      <c r="AW83" s="58"/>
      <c r="AX83" s="57"/>
      <c r="AY83" s="57"/>
      <c r="AZ83" s="57"/>
      <c r="BA83" s="57"/>
    </row>
    <row r="84" spans="1:53" s="31" customFormat="1" ht="13.5" thickBot="1" x14ac:dyDescent="0.25">
      <c r="A84" s="186">
        <v>21</v>
      </c>
      <c r="B84" s="22">
        <v>1</v>
      </c>
      <c r="C84" s="10" t="s">
        <v>49</v>
      </c>
      <c r="D84" s="11">
        <v>9660</v>
      </c>
      <c r="E84" s="11">
        <v>0</v>
      </c>
      <c r="F84" s="11">
        <v>14361</v>
      </c>
      <c r="G84" s="12">
        <v>0.9</v>
      </c>
      <c r="H84" s="12">
        <v>5.3</v>
      </c>
      <c r="I84" s="11">
        <v>14061</v>
      </c>
      <c r="J84" s="12">
        <v>4.3</v>
      </c>
      <c r="K84" s="11">
        <v>16585</v>
      </c>
      <c r="L84" s="13">
        <v>7.0000000000000007E-2</v>
      </c>
      <c r="M84" s="23">
        <f>ROUND(K84*(1-L84),0)</f>
        <v>15424</v>
      </c>
      <c r="N84" s="14">
        <v>0.67100000000000004</v>
      </c>
      <c r="O84" s="24">
        <f t="shared" ref="O84:O86" si="846">M84*N84</f>
        <v>10349.504000000001</v>
      </c>
      <c r="P84" s="13">
        <v>0.29499999999999998</v>
      </c>
      <c r="Q84" s="24">
        <f t="shared" ref="Q84:Q86" si="847">M84*P84</f>
        <v>4550.08</v>
      </c>
      <c r="R84" s="15">
        <v>3.4000000000000002E-2</v>
      </c>
      <c r="S84" s="143">
        <v>0.2162</v>
      </c>
      <c r="T84" s="24">
        <f t="shared" ref="T84:T86" si="848">M84*R84</f>
        <v>524.41600000000005</v>
      </c>
      <c r="U84" s="25">
        <v>0.22500000000000001</v>
      </c>
      <c r="V84" s="24">
        <f t="shared" ref="V84:V86" si="849">M84*U84</f>
        <v>3470.4</v>
      </c>
      <c r="W84" s="15">
        <v>0.495</v>
      </c>
      <c r="X84" s="24">
        <f t="shared" ref="X84:X86" si="850">M84*W84</f>
        <v>7634.88</v>
      </c>
      <c r="Y84" s="15">
        <v>0.41</v>
      </c>
      <c r="Z84" s="24">
        <f t="shared" ref="Z84:Z86" si="851">Y84*M84</f>
        <v>6323.8399999999992</v>
      </c>
      <c r="AA84" s="145">
        <v>2.2300000000000002E-3</v>
      </c>
      <c r="AB84" s="18">
        <f t="shared" ref="AB84" si="852">M84*AA84</f>
        <v>34.395520000000005</v>
      </c>
      <c r="AC84" s="16">
        <v>2.2000000000000001E-3</v>
      </c>
      <c r="AD84" s="17">
        <f t="shared" ref="AD84:AD86" si="853">M84*AC84</f>
        <v>33.9328</v>
      </c>
      <c r="AE84" s="26">
        <f>IF(M84&gt;0,(AG84+AP84)/M84,0)</f>
        <v>2.2351255186721991E-3</v>
      </c>
      <c r="AF84" s="16">
        <v>2.5000000000000001E-4</v>
      </c>
      <c r="AG84" s="23">
        <f t="shared" ref="AG84:AG86" si="854">AF84*M84</f>
        <v>3.8559999999999999</v>
      </c>
      <c r="AH84" s="114">
        <v>0.20349999999999999</v>
      </c>
      <c r="AI84" s="29">
        <f t="shared" ref="AI84:AI86" si="855">AL84*(1-AM84)*AH84</f>
        <v>28.766760000000001</v>
      </c>
      <c r="AJ84" s="27">
        <f t="shared" ref="AJ84:AJ86" si="856">IF(AND(AH84&gt;0,AF84&gt;0,AC84&gt;0),((AC84-AF84)*AH84)/((AH84-AF84)*AC84),0)</f>
        <v>0.88745387453874536</v>
      </c>
      <c r="AK84" s="59">
        <f t="shared" si="679"/>
        <v>0.88917574610946182</v>
      </c>
      <c r="AL84" s="11">
        <v>155</v>
      </c>
      <c r="AM84" s="13">
        <v>8.7999999999999995E-2</v>
      </c>
      <c r="AN84" s="14">
        <v>0.21659999999999999</v>
      </c>
      <c r="AO84" s="130">
        <v>0.2137</v>
      </c>
      <c r="AP84" s="29">
        <f>AL84*(1-AM84)*AN84</f>
        <v>30.618576000000001</v>
      </c>
      <c r="AQ84" s="131">
        <f t="shared" ref="AQ84" si="857">AL84*(1-AM84)*AO84</f>
        <v>30.208632000000001</v>
      </c>
      <c r="AR84" s="18">
        <v>1.55</v>
      </c>
      <c r="AS84" s="18"/>
      <c r="AT84" s="98">
        <f>AT82+AL84-AS84</f>
        <v>1381.86</v>
      </c>
      <c r="AU84" s="99"/>
      <c r="AV84" s="11"/>
      <c r="AW84" s="30"/>
      <c r="AX84" s="19"/>
      <c r="AY84" s="19"/>
      <c r="AZ84" s="19"/>
      <c r="BA84" s="19"/>
    </row>
    <row r="85" spans="1:53" s="31" customFormat="1" ht="12.75" x14ac:dyDescent="0.2">
      <c r="A85" s="184"/>
      <c r="B85" s="32">
        <v>2</v>
      </c>
      <c r="C85" s="45" t="s">
        <v>52</v>
      </c>
      <c r="D85" s="33">
        <v>21200</v>
      </c>
      <c r="E85" s="33">
        <v>2</v>
      </c>
      <c r="F85" s="33">
        <v>17266</v>
      </c>
      <c r="G85" s="34">
        <v>0.6</v>
      </c>
      <c r="H85" s="34">
        <v>7.4</v>
      </c>
      <c r="I85" s="33">
        <v>16664</v>
      </c>
      <c r="J85" s="34">
        <v>3.9</v>
      </c>
      <c r="K85" s="33">
        <v>16536</v>
      </c>
      <c r="L85" s="35">
        <v>7.8E-2</v>
      </c>
      <c r="M85" s="36">
        <f>ROUND(K85*(1-L85),0)</f>
        <v>15246</v>
      </c>
      <c r="N85" s="37">
        <v>0.73699999999999999</v>
      </c>
      <c r="O85" s="24">
        <f t="shared" si="846"/>
        <v>11236.302</v>
      </c>
      <c r="P85" s="35">
        <v>0.16800000000000001</v>
      </c>
      <c r="Q85" s="24">
        <f t="shared" si="847"/>
        <v>2561.328</v>
      </c>
      <c r="R85" s="38">
        <v>9.5000000000000001E-2</v>
      </c>
      <c r="S85" s="134">
        <v>0.21679999999999999</v>
      </c>
      <c r="T85" s="24">
        <f t="shared" si="848"/>
        <v>1448.3700000000001</v>
      </c>
      <c r="U85" s="27">
        <v>0.222</v>
      </c>
      <c r="V85" s="24">
        <f t="shared" si="849"/>
        <v>3384.6120000000001</v>
      </c>
      <c r="W85" s="38">
        <v>0.48799999999999999</v>
      </c>
      <c r="X85" s="24">
        <f t="shared" si="850"/>
        <v>7440.0479999999998</v>
      </c>
      <c r="Y85" s="38">
        <v>0.42</v>
      </c>
      <c r="Z85" s="24">
        <f t="shared" si="851"/>
        <v>6403.32</v>
      </c>
      <c r="AA85" s="146">
        <v>2.14E-3</v>
      </c>
      <c r="AB85" s="18">
        <f t="shared" si="764"/>
        <v>32.626440000000002</v>
      </c>
      <c r="AC85" s="39">
        <v>2.2100000000000002E-3</v>
      </c>
      <c r="AD85" s="17">
        <f t="shared" si="853"/>
        <v>33.693660000000001</v>
      </c>
      <c r="AE85" s="26">
        <f>IF(M85&gt;0,(AG85+AP85)/M85,0)</f>
        <v>2.3687636363636366E-3</v>
      </c>
      <c r="AF85" s="39">
        <v>2.5000000000000001E-4</v>
      </c>
      <c r="AG85" s="36">
        <f t="shared" si="854"/>
        <v>3.8115000000000001</v>
      </c>
      <c r="AH85" s="27">
        <v>0.2019</v>
      </c>
      <c r="AI85" s="40">
        <f t="shared" si="855"/>
        <v>29.862221399999999</v>
      </c>
      <c r="AJ85" s="27">
        <f t="shared" si="856"/>
        <v>0.88797735424826618</v>
      </c>
      <c r="AK85" s="28">
        <f t="shared" si="679"/>
        <v>0.89548476171242597</v>
      </c>
      <c r="AL85" s="33">
        <v>162</v>
      </c>
      <c r="AM85" s="35">
        <v>8.6999999999999994E-2</v>
      </c>
      <c r="AN85" s="37">
        <v>0.21840000000000001</v>
      </c>
      <c r="AO85" s="132">
        <v>0.22009999999999999</v>
      </c>
      <c r="AP85" s="40">
        <f>AL85*(1-AM85)*AN85</f>
        <v>32.302670400000004</v>
      </c>
      <c r="AQ85" s="133">
        <f t="shared" si="724"/>
        <v>32.554110600000001</v>
      </c>
      <c r="AR85" s="41">
        <v>1.55</v>
      </c>
      <c r="AS85" s="41"/>
      <c r="AT85" s="117">
        <f>AT84+AL85-AS85</f>
        <v>1543.86</v>
      </c>
      <c r="AU85" s="101"/>
      <c r="AV85" s="42"/>
      <c r="AW85" s="43"/>
      <c r="AX85" s="44"/>
      <c r="AY85" s="44"/>
      <c r="AZ85" s="44"/>
      <c r="BA85" s="44"/>
    </row>
    <row r="86" spans="1:53" s="31" customFormat="1" ht="12.75" x14ac:dyDescent="0.2">
      <c r="A86" s="184"/>
      <c r="B86" s="32">
        <v>3</v>
      </c>
      <c r="C86" s="10" t="s">
        <v>63</v>
      </c>
      <c r="D86" s="42">
        <v>16940</v>
      </c>
      <c r="E86" s="42">
        <v>1</v>
      </c>
      <c r="F86" s="42">
        <v>18244</v>
      </c>
      <c r="G86" s="36">
        <v>1</v>
      </c>
      <c r="H86" s="36">
        <v>6.5</v>
      </c>
      <c r="I86" s="42">
        <v>17795</v>
      </c>
      <c r="J86" s="123">
        <v>2.8</v>
      </c>
      <c r="K86" s="42">
        <v>16478</v>
      </c>
      <c r="L86" s="38">
        <v>7.0999999999999994E-2</v>
      </c>
      <c r="M86" s="36">
        <f>ROUND(K86*(1-L86),0)</f>
        <v>15308</v>
      </c>
      <c r="N86" s="27">
        <v>0.69799999999999995</v>
      </c>
      <c r="O86" s="24">
        <f t="shared" si="846"/>
        <v>10684.983999999999</v>
      </c>
      <c r="P86" s="38">
        <v>0.27100000000000002</v>
      </c>
      <c r="Q86" s="24">
        <f t="shared" si="847"/>
        <v>4148.4679999999998</v>
      </c>
      <c r="R86" s="38">
        <v>3.1E-2</v>
      </c>
      <c r="S86" s="134">
        <v>0.21229999999999999</v>
      </c>
      <c r="T86" s="24">
        <f t="shared" si="848"/>
        <v>474.548</v>
      </c>
      <c r="U86" s="27">
        <v>0.221</v>
      </c>
      <c r="V86" s="24">
        <f t="shared" si="849"/>
        <v>3383.0680000000002</v>
      </c>
      <c r="W86" s="38">
        <v>0.498</v>
      </c>
      <c r="X86" s="24">
        <f t="shared" si="850"/>
        <v>7623.384</v>
      </c>
      <c r="Y86" s="38">
        <v>0.42</v>
      </c>
      <c r="Z86" s="24">
        <f t="shared" si="851"/>
        <v>6429.36</v>
      </c>
      <c r="AA86" s="147">
        <v>2.3600000000000001E-3</v>
      </c>
      <c r="AB86" s="148">
        <f t="shared" si="764"/>
        <v>36.12688</v>
      </c>
      <c r="AC86" s="46">
        <v>2.3500000000000001E-3</v>
      </c>
      <c r="AD86" s="17">
        <f t="shared" si="853"/>
        <v>35.973800000000004</v>
      </c>
      <c r="AE86" s="26">
        <f>IF(M86&gt;0,(AG86+AP86)/M86,0)</f>
        <v>2.3675301802978835E-3</v>
      </c>
      <c r="AF86" s="46">
        <v>2.5000000000000001E-4</v>
      </c>
      <c r="AG86" s="36">
        <f t="shared" si="854"/>
        <v>3.827</v>
      </c>
      <c r="AH86" s="27">
        <v>0.20419999999999999</v>
      </c>
      <c r="AI86" s="40">
        <f t="shared" si="855"/>
        <v>29.829536000000001</v>
      </c>
      <c r="AJ86" s="27">
        <f t="shared" si="856"/>
        <v>0.89471240865251722</v>
      </c>
      <c r="AK86" s="28">
        <f t="shared" si="679"/>
        <v>0.89541352817754849</v>
      </c>
      <c r="AL86" s="42">
        <v>160</v>
      </c>
      <c r="AM86" s="38">
        <v>8.6999999999999994E-2</v>
      </c>
      <c r="AN86" s="27">
        <v>0.22189999999999999</v>
      </c>
      <c r="AO86" s="134">
        <v>0.21920000000000001</v>
      </c>
      <c r="AP86" s="40">
        <f>AL86*(1-AM86)*AN86</f>
        <v>32.415151999999999</v>
      </c>
      <c r="AQ86" s="135">
        <f t="shared" si="724"/>
        <v>32.020736000000007</v>
      </c>
      <c r="AR86" s="17">
        <v>1.55</v>
      </c>
      <c r="AS86" s="17"/>
      <c r="AT86" s="117">
        <f>AT85+AL86-AS86</f>
        <v>1703.86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58">SUM(D84:D86)</f>
        <v>47800</v>
      </c>
      <c r="E87" s="50"/>
      <c r="F87" s="50">
        <f t="shared" ref="F87" si="859">SUM(F84:F86)</f>
        <v>49871</v>
      </c>
      <c r="G87" s="51"/>
      <c r="H87" s="51"/>
      <c r="I87" s="50">
        <f t="shared" ref="I87:K87" si="860">SUM(I84:I86)</f>
        <v>48520</v>
      </c>
      <c r="J87" s="51"/>
      <c r="K87" s="50">
        <f t="shared" si="860"/>
        <v>49599</v>
      </c>
      <c r="L87" s="20">
        <f t="shared" ref="L87" si="861">IF(K87&gt;0,(K84*L84+K85*L85+K86*L86)/K87,0)</f>
        <v>7.2999374987398932E-2</v>
      </c>
      <c r="M87" s="51">
        <f t="shared" ref="M87" si="862">M84+M85+M86</f>
        <v>45978</v>
      </c>
      <c r="N87" s="52">
        <f t="shared" ref="N87" si="863">IF(M87&gt;0,O87/M87,0)</f>
        <v>0.7018745921962678</v>
      </c>
      <c r="O87" s="53">
        <f t="shared" ref="O87" si="864">O84+O85+O86</f>
        <v>32270.79</v>
      </c>
      <c r="P87" s="20">
        <f t="shared" ref="P87" si="865">IF(M87&gt;0,Q87/M87,0)</f>
        <v>0.24489703771368915</v>
      </c>
      <c r="Q87" s="53">
        <f t="shared" ref="Q87" si="866">Q84+Q85+Q86</f>
        <v>11259.876</v>
      </c>
      <c r="R87" s="20">
        <f t="shared" ref="R87" si="867">IF(M87&gt;0,T87/M87,0)</f>
        <v>5.322837009004306E-2</v>
      </c>
      <c r="S87" s="136"/>
      <c r="T87" s="53">
        <f t="shared" ref="T87" si="868">T84+T85+T86</f>
        <v>2447.3339999999998</v>
      </c>
      <c r="U87" s="20">
        <f t="shared" ref="U87" si="869">IF(M87&gt;0,V87/M87,0)</f>
        <v>0.22267345252077084</v>
      </c>
      <c r="V87" s="53">
        <f t="shared" ref="V87" si="870">V84+V85+V86</f>
        <v>10238.080000000002</v>
      </c>
      <c r="W87" s="20">
        <f t="shared" ref="W87" si="871">IF(M87&gt;0,X87/M87,0)</f>
        <v>0.49367767193005346</v>
      </c>
      <c r="X87" s="53">
        <f t="shared" ref="X87" si="872">X84+X85+X86</f>
        <v>22698.311999999998</v>
      </c>
      <c r="Y87" s="20">
        <f t="shared" ref="Y87" si="873">IF(M87&gt;0,Z87/M87,0)</f>
        <v>0.41664535212492931</v>
      </c>
      <c r="Z87" s="53">
        <f t="shared" ref="Z87" si="874">Z84+Z85+Z86</f>
        <v>19156.52</v>
      </c>
      <c r="AA87" s="152">
        <f t="shared" ref="AA87" si="875">IF(M87&gt;0,AB87/M87,0)</f>
        <v>2.243439036060725E-3</v>
      </c>
      <c r="AB87" s="55">
        <f t="shared" ref="AB87" si="876">SUM(AB84:AB86)</f>
        <v>103.14884000000001</v>
      </c>
      <c r="AC87" s="54">
        <f t="shared" ref="AC87" si="877">IF(M87&gt;0,AD87/M87,0)</f>
        <v>2.2532572099699861E-3</v>
      </c>
      <c r="AD87" s="55">
        <f t="shared" ref="AD87" si="878">SUM(AD84:AD86)</f>
        <v>103.60026000000002</v>
      </c>
      <c r="AE87" s="54">
        <f t="shared" ref="AE87" si="879">IF(M87&gt;0,(AE84*M84+AE85*M85+AE86*M86)/M87,0)</f>
        <v>2.3235220844751835E-3</v>
      </c>
      <c r="AF87" s="54">
        <f t="shared" ref="AF87" si="880">IF(K87&gt;0,(K84*AF84+K85*AF85+K86*AF86)/K87,0)</f>
        <v>2.5000000000000001E-4</v>
      </c>
      <c r="AG87" s="51">
        <f t="shared" ref="AG87" si="881">SUM(AG84:AG86)</f>
        <v>11.4945</v>
      </c>
      <c r="AH87" s="52">
        <f t="shared" ref="AH87" si="882">IF(K87&gt;0,(K84*AH84+K85*AH85+K86*AH86)/K87,0)</f>
        <v>0.20319912699852818</v>
      </c>
      <c r="AI87" s="57">
        <f t="shared" ref="AI87" si="883">SUM(AI84:AI86)</f>
        <v>88.458517400000005</v>
      </c>
      <c r="AJ87" s="52">
        <f t="shared" ref="AJ87" si="884">IF(AND(AD87&gt;0),((AD84*AJ84+AD85*AJ85+AD86*AJ86)/AD87),0)</f>
        <v>0.89014455313213392</v>
      </c>
      <c r="AK87" s="56">
        <f t="shared" si="679"/>
        <v>0.89342479743901482</v>
      </c>
      <c r="AL87" s="50">
        <f t="shared" ref="AL87" si="885">SUM(AL84:AL86)</f>
        <v>477</v>
      </c>
      <c r="AM87" s="20">
        <f t="shared" ref="AM87" si="886">IF(AL87&gt;0,(AM84*AL84+AM85*AL85+AM86*AL86)/AL87,0)</f>
        <v>8.732494758909852E-2</v>
      </c>
      <c r="AN87" s="52">
        <f>IF(K87&gt;0,(AN84*K84+AN85*K85+AN86*K86)/K87,0)</f>
        <v>0.21896089840520977</v>
      </c>
      <c r="AO87" s="136">
        <f>IF(L87&gt;0,(AO84*K84+AO85*K85+AO86*K86)/K87,0)</f>
        <v>0.21766095485796083</v>
      </c>
      <c r="AP87" s="57">
        <f t="shared" ref="AP87" si="887">SUM(AP84:AP86)</f>
        <v>95.336398400000007</v>
      </c>
      <c r="AQ87" s="137">
        <f t="shared" si="755"/>
        <v>94.783478600000009</v>
      </c>
      <c r="AR87" s="55"/>
      <c r="AS87" s="55">
        <f t="shared" ref="AS87" si="888">SUM(AS84:AS86)</f>
        <v>0</v>
      </c>
      <c r="AT87" s="102"/>
      <c r="AU87" s="103">
        <f>AT86</f>
        <v>1703.86</v>
      </c>
      <c r="AV87" s="50">
        <f t="shared" ref="AV87" si="889">SUM(AV84:AV86)</f>
        <v>0</v>
      </c>
      <c r="AW87" s="58"/>
      <c r="AX87" s="57"/>
      <c r="AY87" s="57"/>
      <c r="AZ87" s="57"/>
      <c r="BA87" s="57"/>
    </row>
    <row r="88" spans="1:53" s="31" customFormat="1" ht="13.5" thickBot="1" x14ac:dyDescent="0.25">
      <c r="A88" s="186">
        <v>22</v>
      </c>
      <c r="B88" s="22">
        <v>1</v>
      </c>
      <c r="C88" s="45" t="s">
        <v>50</v>
      </c>
      <c r="D88" s="11">
        <v>12245</v>
      </c>
      <c r="E88" s="11">
        <v>0</v>
      </c>
      <c r="F88" s="11">
        <v>17938</v>
      </c>
      <c r="G88" s="12">
        <v>0.9</v>
      </c>
      <c r="H88" s="12">
        <v>7.4</v>
      </c>
      <c r="I88" s="11">
        <v>16713</v>
      </c>
      <c r="J88" s="121">
        <v>2.9</v>
      </c>
      <c r="K88" s="11">
        <v>16604</v>
      </c>
      <c r="L88" s="13">
        <v>6.2E-2</v>
      </c>
      <c r="M88" s="23">
        <f>ROUND(K88*(1-L88),0)</f>
        <v>15575</v>
      </c>
      <c r="N88" s="14">
        <v>0.76600000000000001</v>
      </c>
      <c r="O88" s="24">
        <f t="shared" ref="O88:O90" si="890">M88*N88</f>
        <v>11930.45</v>
      </c>
      <c r="P88" s="13">
        <v>0.20399999999999999</v>
      </c>
      <c r="Q88" s="24">
        <f t="shared" ref="Q88:Q90" si="891">M88*P88</f>
        <v>3177.2999999999997</v>
      </c>
      <c r="R88" s="15">
        <v>0.03</v>
      </c>
      <c r="S88" s="143">
        <v>0.2049</v>
      </c>
      <c r="T88" s="24">
        <f t="shared" ref="T88:T90" si="892">M88*R88</f>
        <v>467.25</v>
      </c>
      <c r="U88" s="25">
        <v>0.21299999999999999</v>
      </c>
      <c r="V88" s="24">
        <f t="shared" ref="V88:V90" si="893">M88*U88</f>
        <v>3317.4749999999999</v>
      </c>
      <c r="W88" s="15">
        <v>0.5</v>
      </c>
      <c r="X88" s="24">
        <f t="shared" ref="X88:X90" si="894">M88*W88</f>
        <v>7787.5</v>
      </c>
      <c r="Y88" s="15">
        <v>0.41</v>
      </c>
      <c r="Z88" s="24">
        <f t="shared" ref="Z88:Z90" si="895">Y88*M88</f>
        <v>6385.75</v>
      </c>
      <c r="AA88" s="145">
        <v>2.5500000000000002E-3</v>
      </c>
      <c r="AB88" s="18">
        <f t="shared" ref="AB88" si="896">M88*AA88</f>
        <v>39.716250000000002</v>
      </c>
      <c r="AC88" s="16">
        <v>2.47E-3</v>
      </c>
      <c r="AD88" s="17">
        <f t="shared" ref="AD88:AD90" si="897">M88*AC88</f>
        <v>38.47025</v>
      </c>
      <c r="AE88" s="26">
        <f>IF(M88&gt;0,(AG88+AP88)/M88,0)</f>
        <v>2.4800973354735154E-3</v>
      </c>
      <c r="AF88" s="16">
        <v>2.5000000000000001E-4</v>
      </c>
      <c r="AG88" s="23">
        <f t="shared" ref="AG88:AG90" si="898">AF88*M88</f>
        <v>3.8937500000000003</v>
      </c>
      <c r="AH88" s="114">
        <v>0.2082</v>
      </c>
      <c r="AI88" s="29">
        <f t="shared" ref="AI88:AI90" si="899">AL88*(1-AM88)*AH88</f>
        <v>32.766515999999996</v>
      </c>
      <c r="AJ88" s="27">
        <f t="shared" ref="AJ88:AJ90" si="900">IF(AND(AH88&gt;0,AF88&gt;0,AC88&gt;0),((AC88-AF88)*AH88)/((AH88-AF88)*AC88),0)</f>
        <v>0.89986595578779915</v>
      </c>
      <c r="AK88" s="59">
        <f t="shared" si="679"/>
        <v>0.90021723423689026</v>
      </c>
      <c r="AL88" s="11">
        <v>172</v>
      </c>
      <c r="AM88" s="13">
        <v>8.5000000000000006E-2</v>
      </c>
      <c r="AN88" s="14">
        <v>0.22070000000000001</v>
      </c>
      <c r="AO88" s="130">
        <v>0.219</v>
      </c>
      <c r="AP88" s="29">
        <f>AL88*(1-AM88)*AN88</f>
        <v>34.733766000000003</v>
      </c>
      <c r="AQ88" s="131">
        <f t="shared" ref="AQ88" si="901">AL88*(1-AM88)*AO88</f>
        <v>34.46622</v>
      </c>
      <c r="AR88" s="18">
        <v>1.55</v>
      </c>
      <c r="AS88" s="18"/>
      <c r="AT88" s="98">
        <f>AT86+AL88-AS88</f>
        <v>1875.86</v>
      </c>
      <c r="AU88" s="99"/>
      <c r="AV88" s="11"/>
      <c r="AW88" s="30"/>
      <c r="AX88" s="19"/>
      <c r="AY88" s="19"/>
      <c r="AZ88" s="19"/>
      <c r="BA88" s="19"/>
    </row>
    <row r="89" spans="1:53" s="31" customFormat="1" ht="12.75" x14ac:dyDescent="0.2">
      <c r="A89" s="184"/>
      <c r="B89" s="32">
        <v>2</v>
      </c>
      <c r="C89" s="10" t="s">
        <v>52</v>
      </c>
      <c r="D89" s="33">
        <v>20900</v>
      </c>
      <c r="E89" s="33">
        <v>4</v>
      </c>
      <c r="F89" s="33">
        <v>19049</v>
      </c>
      <c r="G89" s="34">
        <v>0.5</v>
      </c>
      <c r="H89" s="34">
        <v>6.4</v>
      </c>
      <c r="I89" s="33">
        <v>18559</v>
      </c>
      <c r="J89" s="34">
        <v>1.6</v>
      </c>
      <c r="K89" s="33">
        <v>16620</v>
      </c>
      <c r="L89" s="35">
        <v>7.0999999999999994E-2</v>
      </c>
      <c r="M89" s="36">
        <f>ROUND(K89*(1-L89),0)</f>
        <v>15440</v>
      </c>
      <c r="N89" s="37">
        <v>0.71099999999999997</v>
      </c>
      <c r="O89" s="24">
        <f t="shared" si="890"/>
        <v>10977.84</v>
      </c>
      <c r="P89" s="35">
        <v>0.224</v>
      </c>
      <c r="Q89" s="24">
        <f t="shared" si="891"/>
        <v>3458.56</v>
      </c>
      <c r="R89" s="38">
        <v>6.5000000000000002E-2</v>
      </c>
      <c r="S89" s="134">
        <v>0.21240000000000001</v>
      </c>
      <c r="T89" s="24">
        <f t="shared" si="892"/>
        <v>1003.6</v>
      </c>
      <c r="U89" s="27">
        <v>0.215</v>
      </c>
      <c r="V89" s="24">
        <f t="shared" si="893"/>
        <v>3319.6</v>
      </c>
      <c r="W89" s="38">
        <v>0.502</v>
      </c>
      <c r="X89" s="24">
        <f t="shared" si="894"/>
        <v>7750.88</v>
      </c>
      <c r="Y89" s="38">
        <v>0.42</v>
      </c>
      <c r="Z89" s="24">
        <f t="shared" si="895"/>
        <v>6484.8</v>
      </c>
      <c r="AA89" s="146">
        <v>2.5500000000000002E-3</v>
      </c>
      <c r="AB89" s="18">
        <f t="shared" si="764"/>
        <v>39.372</v>
      </c>
      <c r="AC89" s="39">
        <v>2.5300000000000001E-3</v>
      </c>
      <c r="AD89" s="17">
        <f t="shared" si="897"/>
        <v>39.063200000000002</v>
      </c>
      <c r="AE89" s="26">
        <f>IF(M89&gt;0,(AG89+AP89)/M89,0)</f>
        <v>2.7190540155440416E-3</v>
      </c>
      <c r="AF89" s="39">
        <v>2.5000000000000001E-4</v>
      </c>
      <c r="AG89" s="36">
        <f t="shared" si="898"/>
        <v>3.86</v>
      </c>
      <c r="AH89" s="27">
        <v>0.2049</v>
      </c>
      <c r="AI89" s="40">
        <f t="shared" si="899"/>
        <v>35.059414500000003</v>
      </c>
      <c r="AJ89" s="27">
        <f t="shared" si="900"/>
        <v>0.90228665735097702</v>
      </c>
      <c r="AK89" s="28">
        <f t="shared" si="679"/>
        <v>0.90907631703107172</v>
      </c>
      <c r="AL89" s="33">
        <v>187</v>
      </c>
      <c r="AM89" s="35">
        <v>8.5000000000000006E-2</v>
      </c>
      <c r="AN89" s="37">
        <v>0.2228</v>
      </c>
      <c r="AO89" s="132">
        <v>0.21920000000000001</v>
      </c>
      <c r="AP89" s="40">
        <f>AL89*(1-AM89)*AN89</f>
        <v>38.122194</v>
      </c>
      <c r="AQ89" s="133">
        <f t="shared" si="724"/>
        <v>37.506216000000002</v>
      </c>
      <c r="AR89" s="41">
        <v>1.55</v>
      </c>
      <c r="AS89" s="41"/>
      <c r="AT89" s="117">
        <f>AT88+AL89-AS89</f>
        <v>2062.8599999999997</v>
      </c>
      <c r="AU89" s="101"/>
      <c r="AV89" s="42"/>
      <c r="AW89" s="43"/>
      <c r="AX89" s="44"/>
      <c r="AY89" s="44"/>
      <c r="AZ89" s="44"/>
      <c r="BA89" s="44"/>
    </row>
    <row r="90" spans="1:53" s="31" customFormat="1" ht="12.75" x14ac:dyDescent="0.2">
      <c r="A90" s="184"/>
      <c r="B90" s="32">
        <v>3</v>
      </c>
      <c r="C90" s="10" t="s">
        <v>63</v>
      </c>
      <c r="D90" s="42">
        <v>20705</v>
      </c>
      <c r="E90" s="42">
        <v>1</v>
      </c>
      <c r="F90" s="42">
        <v>18655</v>
      </c>
      <c r="G90" s="36">
        <v>0.8</v>
      </c>
      <c r="H90" s="36">
        <v>5.2</v>
      </c>
      <c r="I90" s="42">
        <v>17875</v>
      </c>
      <c r="J90" s="123">
        <v>1</v>
      </c>
      <c r="K90" s="42">
        <v>16579</v>
      </c>
      <c r="L90" s="38">
        <v>6.4000000000000001E-2</v>
      </c>
      <c r="M90" s="36">
        <f>ROUND(K90*(1-L90),0)</f>
        <v>15518</v>
      </c>
      <c r="N90" s="27">
        <v>0.754</v>
      </c>
      <c r="O90" s="24">
        <f t="shared" si="890"/>
        <v>11700.572</v>
      </c>
      <c r="P90" s="38">
        <v>0.191</v>
      </c>
      <c r="Q90" s="24">
        <f t="shared" si="891"/>
        <v>2963.9380000000001</v>
      </c>
      <c r="R90" s="38">
        <v>5.5E-2</v>
      </c>
      <c r="S90" s="134">
        <v>0.21510000000000001</v>
      </c>
      <c r="T90" s="24">
        <f t="shared" si="892"/>
        <v>853.49</v>
      </c>
      <c r="U90" s="27">
        <v>0.214</v>
      </c>
      <c r="V90" s="24">
        <f t="shared" si="893"/>
        <v>3320.8519999999999</v>
      </c>
      <c r="W90" s="38">
        <v>0.498</v>
      </c>
      <c r="X90" s="24">
        <f t="shared" si="894"/>
        <v>7727.9639999999999</v>
      </c>
      <c r="Y90" s="38">
        <v>0.42</v>
      </c>
      <c r="Z90" s="24">
        <f t="shared" si="895"/>
        <v>6517.5599999999995</v>
      </c>
      <c r="AA90" s="147">
        <v>2.5999999999999999E-3</v>
      </c>
      <c r="AB90" s="148">
        <f t="shared" si="764"/>
        <v>40.346799999999995</v>
      </c>
      <c r="AC90" s="46">
        <v>2.48E-3</v>
      </c>
      <c r="AD90" s="17">
        <f t="shared" si="897"/>
        <v>38.484639999999999</v>
      </c>
      <c r="AE90" s="26">
        <f>IF(M90&gt;0,(AG90+AP90)/M90,0)</f>
        <v>2.4427258667354046E-3</v>
      </c>
      <c r="AF90" s="46">
        <v>2.5000000000000001E-4</v>
      </c>
      <c r="AG90" s="36">
        <f t="shared" si="898"/>
        <v>3.8795000000000002</v>
      </c>
      <c r="AH90" s="27">
        <v>0.21240000000000001</v>
      </c>
      <c r="AI90" s="40">
        <f t="shared" si="899"/>
        <v>31.698576000000003</v>
      </c>
      <c r="AJ90" s="27">
        <f t="shared" si="900"/>
        <v>0.90025316840640768</v>
      </c>
      <c r="AK90" s="28">
        <f t="shared" si="679"/>
        <v>0.89864067044919049</v>
      </c>
      <c r="AL90" s="42">
        <v>164</v>
      </c>
      <c r="AM90" s="38">
        <v>0.09</v>
      </c>
      <c r="AN90" s="27">
        <v>0.22800000000000001</v>
      </c>
      <c r="AO90" s="134">
        <v>0.2238</v>
      </c>
      <c r="AP90" s="40">
        <f>AL90*(1-AM90)*AN90</f>
        <v>34.026720000000005</v>
      </c>
      <c r="AQ90" s="135">
        <f t="shared" si="724"/>
        <v>33.399912</v>
      </c>
      <c r="AR90" s="17">
        <v>1.6</v>
      </c>
      <c r="AS90" s="17"/>
      <c r="AT90" s="117">
        <f>AT89+AL90-AS90</f>
        <v>2226.8599999999997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2">SUM(D88:D90)</f>
        <v>53850</v>
      </c>
      <c r="E91" s="50"/>
      <c r="F91" s="50">
        <f t="shared" ref="F91" si="903">SUM(F88:F90)</f>
        <v>55642</v>
      </c>
      <c r="G91" s="51"/>
      <c r="H91" s="51"/>
      <c r="I91" s="50">
        <f t="shared" ref="I91:K91" si="904">SUM(I88:I90)</f>
        <v>53147</v>
      </c>
      <c r="J91" s="51"/>
      <c r="K91" s="50">
        <f t="shared" si="904"/>
        <v>49803</v>
      </c>
      <c r="L91" s="20">
        <f t="shared" ref="L91" si="905">IF(K91&gt;0,(K88*L88+K89*L89+K90*L90)/K91,0)</f>
        <v>6.5669216713852577E-2</v>
      </c>
      <c r="M91" s="51">
        <f t="shared" ref="M91" si="906">M88+M89+M90</f>
        <v>46533</v>
      </c>
      <c r="N91" s="52">
        <f t="shared" ref="N91" si="907">IF(M91&gt;0,O91/M91,0)</f>
        <v>0.74374878043538994</v>
      </c>
      <c r="O91" s="53">
        <f t="shared" ref="O91" si="908">O88+O89+O90</f>
        <v>34608.862000000001</v>
      </c>
      <c r="P91" s="20">
        <f t="shared" ref="P91" si="909">IF(M91&gt;0,Q91/M91,0)</f>
        <v>0.20630086175402401</v>
      </c>
      <c r="Q91" s="53">
        <f t="shared" ref="Q91" si="910">Q88+Q89+Q90</f>
        <v>9599.7979999999989</v>
      </c>
      <c r="R91" s="20">
        <f t="shared" ref="R91" si="911">IF(M91&gt;0,T91/M91,0)</f>
        <v>4.9950357810586037E-2</v>
      </c>
      <c r="S91" s="136"/>
      <c r="T91" s="53">
        <f t="shared" ref="T91" si="912">T88+T89+T90</f>
        <v>2324.34</v>
      </c>
      <c r="U91" s="20">
        <f t="shared" ref="U91" si="913">IF(M91&gt;0,V91/M91,0)</f>
        <v>0.21399709883308618</v>
      </c>
      <c r="V91" s="53">
        <f t="shared" ref="V91" si="914">V88+V89+V90</f>
        <v>9957.9269999999997</v>
      </c>
      <c r="W91" s="20">
        <f t="shared" ref="W91" si="915">IF(M91&gt;0,X91/M91,0)</f>
        <v>0.4999966475404552</v>
      </c>
      <c r="X91" s="53">
        <f t="shared" ref="X91" si="916">X88+X89+X90</f>
        <v>23266.344000000001</v>
      </c>
      <c r="Y91" s="20">
        <f t="shared" ref="Y91" si="917">IF(M91&gt;0,Z91/M91,0)</f>
        <v>0.41665291298648272</v>
      </c>
      <c r="Z91" s="53">
        <f t="shared" ref="Z91" si="918">Z88+Z89+Z90</f>
        <v>19388.11</v>
      </c>
      <c r="AA91" s="152">
        <f t="shared" ref="AA91" si="919">IF(M91&gt;0,AB91/M91,0)</f>
        <v>2.5666741882105172E-3</v>
      </c>
      <c r="AB91" s="55">
        <f t="shared" ref="AB91" si="920">SUM(AB88:AB90)</f>
        <v>119.43504999999999</v>
      </c>
      <c r="AC91" s="54">
        <f t="shared" ref="AC91" si="921">IF(M91&gt;0,AD91/M91,0)</f>
        <v>2.4932432897083788E-3</v>
      </c>
      <c r="AD91" s="55">
        <f t="shared" ref="AD91" si="922">SUM(AD88:AD90)</f>
        <v>116.01809</v>
      </c>
      <c r="AE91" s="54">
        <f t="shared" ref="AE91" si="923">IF(M91&gt;0,(AE88*M88+AE89*M89+AE90*M90)/M91,0)</f>
        <v>2.5469221842563347E-3</v>
      </c>
      <c r="AF91" s="54">
        <f t="shared" ref="AF91" si="924">IF(K91&gt;0,(K88*AF88+K89*AF89+K90*AF90)/K91,0)</f>
        <v>2.5000000000000001E-4</v>
      </c>
      <c r="AG91" s="51">
        <f t="shared" ref="AG91" si="925">SUM(AG88:AG90)</f>
        <v>11.63325</v>
      </c>
      <c r="AH91" s="52">
        <f t="shared" ref="AH91" si="926">IF(K91&gt;0,(K88*AH88+K89*AH89+K90*AH90)/K91,0)</f>
        <v>0.20849688572977534</v>
      </c>
      <c r="AI91" s="57">
        <f t="shared" ref="AI91" si="927">SUM(AI88:AI90)</f>
        <v>99.524506500000001</v>
      </c>
      <c r="AJ91" s="52">
        <f t="shared" ref="AJ91" si="928">IF(AND(AD91&gt;0),((AD88*AJ88+AD89*AJ89+AD90*AJ90)/AD91),0)</f>
        <v>0.90080944733755086</v>
      </c>
      <c r="AK91" s="56">
        <f t="shared" si="679"/>
        <v>0.90285071640180548</v>
      </c>
      <c r="AL91" s="50">
        <f t="shared" ref="AL91" si="929">SUM(AL88:AL90)</f>
        <v>523</v>
      </c>
      <c r="AM91" s="20">
        <f t="shared" ref="AM91" si="930">IF(AL91&gt;0,(AM88*AL88+AM89*AL89+AM90*AL90)/AL91,0)</f>
        <v>8.6567877629063095E-2</v>
      </c>
      <c r="AN91" s="52">
        <f>IF(K91&gt;0,(AN88*K88+AN89*K89+AN90*K90)/K91,0)</f>
        <v>0.22383090978455114</v>
      </c>
      <c r="AO91" s="136">
        <f>IF(L91&gt;0,(AO88*K88+AO89*K89+AO90*K90)/K91,0)</f>
        <v>0.22066462261309561</v>
      </c>
      <c r="AP91" s="57">
        <f t="shared" ref="AP91" si="931">SUM(AP88:AP90)</f>
        <v>106.88268000000002</v>
      </c>
      <c r="AQ91" s="137">
        <f t="shared" si="755"/>
        <v>105.372348</v>
      </c>
      <c r="AR91" s="55"/>
      <c r="AS91" s="55">
        <f t="shared" ref="AS91" si="932">SUM(AS88:AS90)</f>
        <v>0</v>
      </c>
      <c r="AT91" s="102"/>
      <c r="AU91" s="103">
        <f>AT90</f>
        <v>2226.8599999999997</v>
      </c>
      <c r="AV91" s="50">
        <f t="shared" ref="AV91" si="933">SUM(AV88:AV90)</f>
        <v>0</v>
      </c>
      <c r="AW91" s="58"/>
      <c r="AX91" s="57"/>
      <c r="AY91" s="57"/>
      <c r="AZ91" s="57"/>
      <c r="BA91" s="57"/>
    </row>
    <row r="92" spans="1:53" s="31" customFormat="1" ht="13.5" thickBot="1" x14ac:dyDescent="0.25">
      <c r="A92" s="186">
        <v>23</v>
      </c>
      <c r="B92" s="22">
        <v>1</v>
      </c>
      <c r="C92" s="45" t="s">
        <v>50</v>
      </c>
      <c r="D92" s="11">
        <v>3807</v>
      </c>
      <c r="E92" s="11">
        <v>0</v>
      </c>
      <c r="F92" s="11">
        <v>10765</v>
      </c>
      <c r="G92" s="12">
        <v>0.9</v>
      </c>
      <c r="H92" s="12">
        <v>6.3</v>
      </c>
      <c r="I92" s="11">
        <v>10891</v>
      </c>
      <c r="J92" s="12">
        <v>3.3</v>
      </c>
      <c r="K92" s="11">
        <v>16473</v>
      </c>
      <c r="L92" s="13">
        <v>6.7000000000000004E-2</v>
      </c>
      <c r="M92" s="23">
        <f>ROUND(K92*(1-L92),0)</f>
        <v>15369</v>
      </c>
      <c r="N92" s="14">
        <v>0.68400000000000005</v>
      </c>
      <c r="O92" s="24">
        <f t="shared" ref="O92:O94" si="934">M92*N92</f>
        <v>10512.396000000001</v>
      </c>
      <c r="P92" s="13">
        <v>0.27500000000000002</v>
      </c>
      <c r="Q92" s="24">
        <f t="shared" ref="Q92:Q94" si="935">M92*P92</f>
        <v>4226.4750000000004</v>
      </c>
      <c r="R92" s="15">
        <v>4.1000000000000002E-2</v>
      </c>
      <c r="S92" s="143">
        <v>0.2094</v>
      </c>
      <c r="T92" s="24">
        <f t="shared" ref="T92:T94" si="936">M92*R92</f>
        <v>630.12900000000002</v>
      </c>
      <c r="U92" s="25">
        <v>0.219</v>
      </c>
      <c r="V92" s="24">
        <f t="shared" ref="V92:V94" si="937">M92*U92</f>
        <v>3365.8110000000001</v>
      </c>
      <c r="W92" s="15">
        <v>0.501</v>
      </c>
      <c r="X92" s="24">
        <f t="shared" ref="X92:X94" si="938">M92*W92</f>
        <v>7699.8689999999997</v>
      </c>
      <c r="Y92" s="15">
        <v>0.4</v>
      </c>
      <c r="Z92" s="24">
        <f t="shared" ref="Z92:Z94" si="939">Y92*M92</f>
        <v>6147.6</v>
      </c>
      <c r="AA92" s="145">
        <v>2.5200000000000001E-3</v>
      </c>
      <c r="AB92" s="18">
        <f t="shared" ref="AB92:AB114" si="940">M92*AA92</f>
        <v>38.729880000000001</v>
      </c>
      <c r="AC92" s="16">
        <v>2.4399999999999999E-3</v>
      </c>
      <c r="AD92" s="17">
        <f t="shared" ref="AD92:AD94" si="941">M92*AC92</f>
        <v>37.500360000000001</v>
      </c>
      <c r="AE92" s="26">
        <f>IF(M92&gt;0,(AG92+AP92)/M92,0)</f>
        <v>2.5542672132214199E-3</v>
      </c>
      <c r="AF92" s="16">
        <v>2.7E-4</v>
      </c>
      <c r="AG92" s="23">
        <f t="shared" ref="AG92:AG94" si="942">AF92*M92</f>
        <v>4.1496300000000002</v>
      </c>
      <c r="AH92" s="114">
        <v>0.20630000000000001</v>
      </c>
      <c r="AI92" s="29">
        <f t="shared" ref="AI92:AI94" si="943">AL92*(1-AM92)*AH92</f>
        <v>32.609428400000006</v>
      </c>
      <c r="AJ92" s="27">
        <f t="shared" ref="AJ92:AJ94" si="944">IF(AND(AH92&gt;0,AF92&gt;0,AC92&gt;0),((AC92-AF92)*AH92)/((AH92-AF92)*AC92),0)</f>
        <v>0.89050973795794486</v>
      </c>
      <c r="AK92" s="59">
        <f t="shared" si="679"/>
        <v>0.89538302541817705</v>
      </c>
      <c r="AL92" s="11">
        <v>172</v>
      </c>
      <c r="AM92" s="13">
        <v>8.1000000000000003E-2</v>
      </c>
      <c r="AN92" s="14">
        <v>0.22209999999999999</v>
      </c>
      <c r="AO92" s="130">
        <v>0.2195</v>
      </c>
      <c r="AP92" s="29">
        <f>AL92*(1-AM92)*AN92</f>
        <v>35.1069028</v>
      </c>
      <c r="AQ92" s="131">
        <f t="shared" ref="AQ92:AQ114" si="945">AL92*(1-AM92)*AO92</f>
        <v>34.695926</v>
      </c>
      <c r="AR92" s="18">
        <v>1.6</v>
      </c>
      <c r="AS92" s="18">
        <v>957.7</v>
      </c>
      <c r="AT92" s="98">
        <f>AT90+AL92-AS92</f>
        <v>1441.1599999999996</v>
      </c>
      <c r="AU92" s="99"/>
      <c r="AV92" s="11"/>
      <c r="AW92" s="30"/>
      <c r="AX92" s="19"/>
      <c r="AY92" s="19"/>
      <c r="AZ92" s="19"/>
      <c r="BA92" s="19"/>
    </row>
    <row r="93" spans="1:53" s="31" customFormat="1" ht="12.75" x14ac:dyDescent="0.2">
      <c r="A93" s="184"/>
      <c r="B93" s="32">
        <v>2</v>
      </c>
      <c r="C93" s="45" t="s">
        <v>48</v>
      </c>
      <c r="D93" s="33">
        <v>21000</v>
      </c>
      <c r="E93" s="33">
        <v>5</v>
      </c>
      <c r="F93" s="33">
        <v>18953</v>
      </c>
      <c r="G93" s="34">
        <v>0.7</v>
      </c>
      <c r="H93" s="34">
        <v>6.1</v>
      </c>
      <c r="I93" s="33">
        <v>18475</v>
      </c>
      <c r="J93" s="34">
        <v>1.7</v>
      </c>
      <c r="K93" s="33">
        <v>15591</v>
      </c>
      <c r="L93" s="35">
        <v>6.6000000000000003E-2</v>
      </c>
      <c r="M93" s="36">
        <f>ROUND(K93*(1-L93),0)</f>
        <v>14562</v>
      </c>
      <c r="N93" s="37">
        <v>0.63300000000000001</v>
      </c>
      <c r="O93" s="24">
        <f t="shared" si="934"/>
        <v>9217.746000000001</v>
      </c>
      <c r="P93" s="35">
        <v>0.307</v>
      </c>
      <c r="Q93" s="24">
        <f t="shared" si="935"/>
        <v>4470.5339999999997</v>
      </c>
      <c r="R93" s="38">
        <v>0.06</v>
      </c>
      <c r="S93" s="134">
        <v>0.2276</v>
      </c>
      <c r="T93" s="24">
        <f t="shared" si="936"/>
        <v>873.71999999999991</v>
      </c>
      <c r="U93" s="27">
        <v>0.222</v>
      </c>
      <c r="V93" s="24">
        <f t="shared" si="937"/>
        <v>3232.7640000000001</v>
      </c>
      <c r="W93" s="38">
        <v>0.495</v>
      </c>
      <c r="X93" s="24">
        <f t="shared" si="938"/>
        <v>7208.19</v>
      </c>
      <c r="Y93" s="38">
        <v>0.4</v>
      </c>
      <c r="Z93" s="24">
        <f t="shared" si="939"/>
        <v>5824.8</v>
      </c>
      <c r="AA93" s="146">
        <v>2.5899999999999999E-3</v>
      </c>
      <c r="AB93" s="18">
        <f t="shared" si="940"/>
        <v>37.715579999999996</v>
      </c>
      <c r="AC93" s="39">
        <v>2.5300000000000001E-3</v>
      </c>
      <c r="AD93" s="17">
        <f t="shared" si="941"/>
        <v>36.841860000000004</v>
      </c>
      <c r="AE93" s="26">
        <f>IF(M93&gt;0,(AG93+AP93)/M93,0)</f>
        <v>2.5461398434281001E-3</v>
      </c>
      <c r="AF93" s="39">
        <v>2.7E-4</v>
      </c>
      <c r="AG93" s="36">
        <f t="shared" si="942"/>
        <v>3.93174</v>
      </c>
      <c r="AH93" s="27">
        <v>0.20849999999999999</v>
      </c>
      <c r="AI93" s="40">
        <f t="shared" si="943"/>
        <v>29.826341999999997</v>
      </c>
      <c r="AJ93" s="27">
        <f t="shared" si="944"/>
        <v>0.89443889861070713</v>
      </c>
      <c r="AK93" s="28">
        <f t="shared" si="679"/>
        <v>0.89500006427459133</v>
      </c>
      <c r="AL93" s="33">
        <v>156</v>
      </c>
      <c r="AM93" s="35">
        <v>8.3000000000000004E-2</v>
      </c>
      <c r="AN93" s="37">
        <v>0.23169999999999999</v>
      </c>
      <c r="AO93" s="132">
        <v>0.2356</v>
      </c>
      <c r="AP93" s="40">
        <f>AL93*(1-AM93)*AN93</f>
        <v>33.145148399999997</v>
      </c>
      <c r="AQ93" s="133">
        <f t="shared" si="945"/>
        <v>33.703051199999997</v>
      </c>
      <c r="AR93" s="41">
        <v>1.58</v>
      </c>
      <c r="AS93" s="41"/>
      <c r="AT93" s="117">
        <f>AT92+AL93-AS93</f>
        <v>1597.1599999999996</v>
      </c>
      <c r="AU93" s="101"/>
      <c r="AV93" s="42"/>
      <c r="AW93" s="43"/>
      <c r="AX93" s="44"/>
      <c r="AY93" s="44"/>
      <c r="AZ93" s="44"/>
      <c r="BA93" s="44"/>
    </row>
    <row r="94" spans="1:53" s="31" customFormat="1" ht="12.75" x14ac:dyDescent="0.2">
      <c r="A94" s="184"/>
      <c r="B94" s="32">
        <v>3</v>
      </c>
      <c r="C94" s="10" t="s">
        <v>63</v>
      </c>
      <c r="D94" s="42">
        <v>20900</v>
      </c>
      <c r="E94" s="42">
        <v>0</v>
      </c>
      <c r="F94" s="42">
        <v>18494</v>
      </c>
      <c r="G94" s="36">
        <v>0.6</v>
      </c>
      <c r="H94" s="36">
        <v>6</v>
      </c>
      <c r="I94" s="42">
        <v>18649</v>
      </c>
      <c r="J94" s="36">
        <v>0.8</v>
      </c>
      <c r="K94" s="42">
        <v>15969</v>
      </c>
      <c r="L94" s="38">
        <v>6.9000000000000006E-2</v>
      </c>
      <c r="M94" s="36">
        <f>ROUND(K94*(1-L94),0)</f>
        <v>14867</v>
      </c>
      <c r="N94" s="27">
        <v>0.627</v>
      </c>
      <c r="O94" s="24">
        <f t="shared" si="934"/>
        <v>9321.6090000000004</v>
      </c>
      <c r="P94" s="38">
        <v>0.307</v>
      </c>
      <c r="Q94" s="24">
        <f t="shared" si="935"/>
        <v>4564.1689999999999</v>
      </c>
      <c r="R94" s="38">
        <v>6.6000000000000003E-2</v>
      </c>
      <c r="S94" s="134">
        <v>0.2293</v>
      </c>
      <c r="T94" s="24">
        <f t="shared" si="936"/>
        <v>981.22200000000009</v>
      </c>
      <c r="U94" s="27">
        <v>0.22600000000000001</v>
      </c>
      <c r="V94" s="24">
        <f t="shared" si="937"/>
        <v>3359.942</v>
      </c>
      <c r="W94" s="38">
        <v>0.49099999999999999</v>
      </c>
      <c r="X94" s="24">
        <f t="shared" si="938"/>
        <v>7299.6970000000001</v>
      </c>
      <c r="Y94" s="38">
        <v>0.42</v>
      </c>
      <c r="Z94" s="24">
        <f t="shared" si="939"/>
        <v>6244.1399999999994</v>
      </c>
      <c r="AA94" s="147">
        <v>2.6800000000000001E-3</v>
      </c>
      <c r="AB94" s="148">
        <f t="shared" si="940"/>
        <v>39.843560000000004</v>
      </c>
      <c r="AC94" s="46">
        <v>2.65E-3</v>
      </c>
      <c r="AD94" s="17">
        <f t="shared" si="941"/>
        <v>39.397550000000003</v>
      </c>
      <c r="AE94" s="26">
        <f>IF(M94&gt;0,(AG94+AP94)/M94,0)</f>
        <v>2.7291006928095783E-3</v>
      </c>
      <c r="AF94" s="46">
        <v>2.7999999999999998E-4</v>
      </c>
      <c r="AG94" s="36">
        <f t="shared" si="942"/>
        <v>4.1627599999999996</v>
      </c>
      <c r="AH94" s="27">
        <v>0.20599999999999999</v>
      </c>
      <c r="AI94" s="40">
        <f t="shared" si="943"/>
        <v>33.129950000000001</v>
      </c>
      <c r="AJ94" s="27">
        <f t="shared" si="944"/>
        <v>0.89555688442616632</v>
      </c>
      <c r="AK94" s="28">
        <f t="shared" si="679"/>
        <v>0.89851333556332169</v>
      </c>
      <c r="AL94" s="42">
        <v>175</v>
      </c>
      <c r="AM94" s="38">
        <v>8.1000000000000003E-2</v>
      </c>
      <c r="AN94" s="27">
        <v>0.22639999999999999</v>
      </c>
      <c r="AO94" s="134">
        <v>0.2283</v>
      </c>
      <c r="AP94" s="40">
        <f>AL94*(1-AM94)*AN94</f>
        <v>36.410780000000003</v>
      </c>
      <c r="AQ94" s="135">
        <f t="shared" si="945"/>
        <v>36.716347500000005</v>
      </c>
      <c r="AR94" s="17">
        <v>1.55</v>
      </c>
      <c r="AS94" s="17"/>
      <c r="AT94" s="117">
        <f>AT93+AL94-AS94</f>
        <v>1772.1599999999996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46">SUM(D92:D94)</f>
        <v>45707</v>
      </c>
      <c r="E95" s="50"/>
      <c r="F95" s="50">
        <f t="shared" ref="F95" si="947">SUM(F92:F94)</f>
        <v>48212</v>
      </c>
      <c r="G95" s="51"/>
      <c r="H95" s="51"/>
      <c r="I95" s="50">
        <f t="shared" ref="I95:K95" si="948">SUM(I92:I94)</f>
        <v>48015</v>
      </c>
      <c r="J95" s="51"/>
      <c r="K95" s="50">
        <f t="shared" si="948"/>
        <v>48033</v>
      </c>
      <c r="L95" s="20">
        <f t="shared" ref="L95" si="949">IF(K95&gt;0,(K92*L92+K93*L93+K94*L94)/K95,0)</f>
        <v>6.7340328524139653E-2</v>
      </c>
      <c r="M95" s="51">
        <f t="shared" ref="M95" si="950">M92+M93+M94</f>
        <v>44798</v>
      </c>
      <c r="N95" s="52">
        <f t="shared" ref="N95" si="951">IF(M95&gt;0,O95/M95,0)</f>
        <v>0.6485055359614269</v>
      </c>
      <c r="O95" s="53">
        <f t="shared" ref="O95" si="952">O92+O93+O94</f>
        <v>29051.751</v>
      </c>
      <c r="P95" s="20">
        <f t="shared" ref="P95" si="953">IF(M95&gt;0,Q95/M95,0)</f>
        <v>0.29602165275235504</v>
      </c>
      <c r="Q95" s="53">
        <f t="shared" ref="Q95" si="954">Q92+Q93+Q94</f>
        <v>13261.178</v>
      </c>
      <c r="R95" s="20">
        <f t="shared" ref="R95" si="955">IF(M95&gt;0,T95/M95,0)</f>
        <v>5.5472811286218129E-2</v>
      </c>
      <c r="S95" s="136"/>
      <c r="T95" s="53">
        <f t="shared" ref="T95" si="956">T92+T93+T94</f>
        <v>2485.0709999999999</v>
      </c>
      <c r="U95" s="20">
        <f t="shared" ref="U95" si="957">IF(M95&gt;0,V95/M95,0)</f>
        <v>0.2222982499218715</v>
      </c>
      <c r="V95" s="53">
        <f t="shared" ref="V95" si="958">V92+V93+V94</f>
        <v>9958.5169999999998</v>
      </c>
      <c r="W95" s="20">
        <f t="shared" ref="W95" si="959">IF(M95&gt;0,X95/M95,0)</f>
        <v>0.49573097013259521</v>
      </c>
      <c r="X95" s="53">
        <f t="shared" ref="X95" si="960">X92+X93+X94</f>
        <v>22207.756000000001</v>
      </c>
      <c r="Y95" s="20">
        <f t="shared" ref="Y95" si="961">IF(M95&gt;0,Z95/M95,0)</f>
        <v>0.40663734988169115</v>
      </c>
      <c r="Z95" s="53">
        <f t="shared" ref="Z95" si="962">Z92+Z93+Z94</f>
        <v>18216.54</v>
      </c>
      <c r="AA95" s="152">
        <f t="shared" ref="AA95" si="963">IF(M95&gt;0,AB95/M95,0)</f>
        <v>2.5958529398633868E-3</v>
      </c>
      <c r="AB95" s="55">
        <f t="shared" ref="AB95" si="964">SUM(AB92:AB94)</f>
        <v>116.28901999999999</v>
      </c>
      <c r="AC95" s="54">
        <f t="shared" ref="AC95" si="965">IF(M95&gt;0,AD95/M95,0)</f>
        <v>2.5389474976561452E-3</v>
      </c>
      <c r="AD95" s="55">
        <f t="shared" ref="AD95" si="966">SUM(AD92:AD94)</f>
        <v>113.73976999999999</v>
      </c>
      <c r="AE95" s="54">
        <f t="shared" ref="AE95" si="967">IF(M95&gt;0,(AE92*M92+AE93*M93+AE94*M94)/M95,0)</f>
        <v>2.6096468860216976E-3</v>
      </c>
      <c r="AF95" s="54">
        <f t="shared" ref="AF95" si="968">IF(K95&gt;0,(K92*AF92+K93*AF93+K94*AF94)/K95,0)</f>
        <v>2.7332458934482541E-4</v>
      </c>
      <c r="AG95" s="51">
        <f t="shared" ref="AG95" si="969">SUM(AG92:AG94)</f>
        <v>12.244129999999998</v>
      </c>
      <c r="AH95" s="52">
        <f t="shared" ref="AH95" si="970">IF(K95&gt;0,(K92*AH92+K93*AH93+K94*AH94)/K95,0)</f>
        <v>0.20691435887827117</v>
      </c>
      <c r="AI95" s="57">
        <f t="shared" ref="AI95" si="971">SUM(AI92:AI94)</f>
        <v>95.565720400000004</v>
      </c>
      <c r="AJ95" s="52">
        <f t="shared" ref="AJ95" si="972">IF(AND(AD95&gt;0),((AD92*AJ92+AD93*AJ93+AD94*AJ94)/AD95),0)</f>
        <v>0.89353069353070236</v>
      </c>
      <c r="AK95" s="56">
        <f t="shared" si="679"/>
        <v>0.89634471708287189</v>
      </c>
      <c r="AL95" s="50">
        <f t="shared" ref="AL95" si="973">SUM(AL92:AL94)</f>
        <v>503</v>
      </c>
      <c r="AM95" s="20">
        <f t="shared" ref="AM95" si="974">IF(AL95&gt;0,(AM92*AL92+AM93*AL93+AM94*AL94)/AL95,0)</f>
        <v>8.1620278330019891E-2</v>
      </c>
      <c r="AN95" s="52">
        <f>IF(K95&gt;0,(AN92*K92+AN93*K93+AN94*K94)/K95,0)</f>
        <v>0.22664563112859909</v>
      </c>
      <c r="AO95" s="136">
        <f>IF(L95&gt;0,(AO92*K92+AO93*K93+AO94*K94)/K95,0)</f>
        <v>0.22765152707513583</v>
      </c>
      <c r="AP95" s="57">
        <f t="shared" ref="AP95" si="975">SUM(AP92:AP94)</f>
        <v>104.6628312</v>
      </c>
      <c r="AQ95" s="137">
        <f t="shared" ref="AQ95:AQ115" si="976">SUM(AQ92:AQ94)</f>
        <v>105.1153247</v>
      </c>
      <c r="AR95" s="55"/>
      <c r="AS95" s="55">
        <f t="shared" ref="AS95" si="977">SUM(AS92:AS94)</f>
        <v>957.7</v>
      </c>
      <c r="AT95" s="102"/>
      <c r="AU95" s="103">
        <f>AT94</f>
        <v>1772.1599999999996</v>
      </c>
      <c r="AV95" s="50">
        <f t="shared" ref="AV95" si="978">SUM(AV92:AV94)</f>
        <v>0</v>
      </c>
      <c r="AW95" s="58"/>
      <c r="AX95" s="57"/>
      <c r="AY95" s="57"/>
      <c r="AZ95" s="57"/>
      <c r="BA95" s="57"/>
    </row>
    <row r="96" spans="1:53" s="31" customFormat="1" ht="13.5" thickBot="1" x14ac:dyDescent="0.25">
      <c r="A96" s="186">
        <v>24</v>
      </c>
      <c r="B96" s="22">
        <v>1</v>
      </c>
      <c r="C96" s="45" t="s">
        <v>50</v>
      </c>
      <c r="D96" s="11">
        <v>4071</v>
      </c>
      <c r="E96" s="11">
        <v>0</v>
      </c>
      <c r="F96" s="11">
        <v>4714</v>
      </c>
      <c r="G96" s="12">
        <v>1</v>
      </c>
      <c r="H96" s="12">
        <v>6.7</v>
      </c>
      <c r="I96" s="11">
        <v>4752</v>
      </c>
      <c r="J96" s="12">
        <v>6.3</v>
      </c>
      <c r="K96" s="11">
        <v>15423</v>
      </c>
      <c r="L96" s="13">
        <v>0.06</v>
      </c>
      <c r="M96" s="23">
        <f>ROUND(K96*(1-L96),0)</f>
        <v>14498</v>
      </c>
      <c r="N96" s="14">
        <v>0.65100000000000002</v>
      </c>
      <c r="O96" s="24">
        <f t="shared" ref="O96:O98" si="979">M96*N96</f>
        <v>9438.1980000000003</v>
      </c>
      <c r="P96" s="13">
        <v>0.29099999999999998</v>
      </c>
      <c r="Q96" s="24">
        <f t="shared" ref="Q96:Q98" si="980">M96*P96</f>
        <v>4218.9179999999997</v>
      </c>
      <c r="R96" s="15">
        <v>5.8000000000000003E-2</v>
      </c>
      <c r="S96" s="143">
        <v>0.25290000000000001</v>
      </c>
      <c r="T96" s="24">
        <f t="shared" ref="T96:T98" si="981">M96*R96</f>
        <v>840.88400000000001</v>
      </c>
      <c r="U96" s="25">
        <v>0.26500000000000001</v>
      </c>
      <c r="V96" s="24">
        <f t="shared" ref="V96:V98" si="982">M96*U96</f>
        <v>3841.9700000000003</v>
      </c>
      <c r="W96" s="15">
        <v>0.47799999999999998</v>
      </c>
      <c r="X96" s="24">
        <f t="shared" ref="X96:X98" si="983">M96*W96</f>
        <v>6930.0439999999999</v>
      </c>
      <c r="Y96" s="15">
        <v>0.52</v>
      </c>
      <c r="Z96" s="24">
        <f t="shared" ref="Z96:Z98" si="984">Y96*M96</f>
        <v>7538.96</v>
      </c>
      <c r="AA96" s="145">
        <v>2.5600000000000002E-3</v>
      </c>
      <c r="AB96" s="18">
        <f t="shared" ref="AB96" si="985">M96*AA96</f>
        <v>37.114880000000007</v>
      </c>
      <c r="AC96" s="16">
        <v>2.8600000000000001E-3</v>
      </c>
      <c r="AD96" s="17">
        <f t="shared" ref="AD96:AD98" si="986">M96*AC96</f>
        <v>41.464280000000002</v>
      </c>
      <c r="AE96" s="26">
        <f>IF(M96&gt;0,(AG96+AP96)/M96,0)</f>
        <v>2.6659325079321284E-3</v>
      </c>
      <c r="AF96" s="16">
        <v>3.1E-4</v>
      </c>
      <c r="AG96" s="23">
        <f t="shared" ref="AG96:AG98" si="987">AF96*M96</f>
        <v>4.4943799999999996</v>
      </c>
      <c r="AH96" s="114">
        <v>0.1978</v>
      </c>
      <c r="AI96" s="29">
        <f t="shared" ref="AI96:AI98" si="988">AL96*(1-AM96)*AH96</f>
        <v>30.948777</v>
      </c>
      <c r="AJ96" s="27">
        <f t="shared" ref="AJ96:AJ98" si="989">IF(AND(AH96&gt;0,AF96&gt;0,AC96&gt;0),((AC96-AF96)*AH96)/((AH96-AF96)*AC96),0)</f>
        <v>0.89300794906142023</v>
      </c>
      <c r="AK96" s="59">
        <f t="shared" si="679"/>
        <v>0.88497470729352357</v>
      </c>
      <c r="AL96" s="11">
        <v>171</v>
      </c>
      <c r="AM96" s="13">
        <v>8.5000000000000006E-2</v>
      </c>
      <c r="AN96" s="14">
        <v>0.21829999999999999</v>
      </c>
      <c r="AO96" s="130">
        <v>0.21870000000000001</v>
      </c>
      <c r="AP96" s="29">
        <f>AL96*(1-AM96)*AN96</f>
        <v>34.156309499999999</v>
      </c>
      <c r="AQ96" s="131">
        <f t="shared" ref="AQ96" si="990">AL96*(1-AM96)*AO96</f>
        <v>34.218895500000002</v>
      </c>
      <c r="AR96" s="18">
        <v>1.55</v>
      </c>
      <c r="AS96" s="18">
        <v>951.4</v>
      </c>
      <c r="AT96" s="98">
        <f>AT94+AL96-AS96</f>
        <v>991.75999999999965</v>
      </c>
      <c r="AU96" s="99"/>
      <c r="AV96" s="11"/>
      <c r="AW96" s="30"/>
      <c r="AX96" s="19"/>
      <c r="AY96" s="19"/>
      <c r="AZ96" s="19"/>
      <c r="BA96" s="19"/>
    </row>
    <row r="97" spans="1:53" s="31" customFormat="1" ht="12.75" x14ac:dyDescent="0.2">
      <c r="A97" s="184"/>
      <c r="B97" s="32">
        <v>2</v>
      </c>
      <c r="C97" s="10" t="s">
        <v>48</v>
      </c>
      <c r="D97" s="33">
        <v>11872</v>
      </c>
      <c r="E97" s="33">
        <v>2</v>
      </c>
      <c r="F97" s="33">
        <v>9055</v>
      </c>
      <c r="G97" s="34">
        <v>1</v>
      </c>
      <c r="H97" s="34">
        <v>6.9</v>
      </c>
      <c r="I97" s="33">
        <v>8380</v>
      </c>
      <c r="J97" s="34">
        <v>6.4</v>
      </c>
      <c r="K97" s="33">
        <v>15519</v>
      </c>
      <c r="L97" s="35">
        <v>6.2E-2</v>
      </c>
      <c r="M97" s="36">
        <f>ROUND(K97*(1-L97),0)</f>
        <v>14557</v>
      </c>
      <c r="N97" s="37">
        <v>0.61</v>
      </c>
      <c r="O97" s="24">
        <f t="shared" si="979"/>
        <v>8879.77</v>
      </c>
      <c r="P97" s="35">
        <v>0.34300000000000003</v>
      </c>
      <c r="Q97" s="24">
        <f t="shared" si="980"/>
        <v>4993.0510000000004</v>
      </c>
      <c r="R97" s="38">
        <v>4.7E-2</v>
      </c>
      <c r="S97" s="134">
        <v>0.2792</v>
      </c>
      <c r="T97" s="24">
        <f t="shared" si="981"/>
        <v>684.17899999999997</v>
      </c>
      <c r="U97" s="27">
        <v>0.25</v>
      </c>
      <c r="V97" s="24">
        <f t="shared" si="982"/>
        <v>3639.25</v>
      </c>
      <c r="W97" s="38">
        <v>0.48499999999999999</v>
      </c>
      <c r="X97" s="24">
        <f t="shared" si="983"/>
        <v>7060.1449999999995</v>
      </c>
      <c r="Y97" s="38">
        <v>0.52</v>
      </c>
      <c r="Z97" s="24">
        <f t="shared" si="984"/>
        <v>7569.64</v>
      </c>
      <c r="AA97" s="146">
        <v>2.5400000000000002E-3</v>
      </c>
      <c r="AB97" s="18">
        <f t="shared" si="940"/>
        <v>36.974780000000003</v>
      </c>
      <c r="AC97" s="39">
        <v>2.8600000000000001E-3</v>
      </c>
      <c r="AD97" s="17">
        <f t="shared" si="986"/>
        <v>41.633020000000002</v>
      </c>
      <c r="AE97" s="26">
        <f>IF(M97&gt;0,(AG97+AP97)/M97,0)</f>
        <v>2.4866264202789037E-3</v>
      </c>
      <c r="AF97" s="39">
        <v>3.2000000000000003E-4</v>
      </c>
      <c r="AG97" s="36">
        <f t="shared" si="987"/>
        <v>4.6582400000000002</v>
      </c>
      <c r="AH97" s="27">
        <v>0.20250000000000001</v>
      </c>
      <c r="AI97" s="40">
        <f t="shared" si="988"/>
        <v>31.094280000000001</v>
      </c>
      <c r="AJ97" s="27">
        <f t="shared" si="989"/>
        <v>0.88951754546768891</v>
      </c>
      <c r="AK97" s="28">
        <f t="shared" si="679"/>
        <v>0.87267115569498932</v>
      </c>
      <c r="AL97" s="33">
        <v>168</v>
      </c>
      <c r="AM97" s="35">
        <v>8.5999999999999993E-2</v>
      </c>
      <c r="AN97" s="37">
        <v>0.2054</v>
      </c>
      <c r="AO97" s="132">
        <v>0.2087</v>
      </c>
      <c r="AP97" s="40">
        <f>AL97*(1-AM97)*AN97</f>
        <v>31.5395808</v>
      </c>
      <c r="AQ97" s="133">
        <f t="shared" si="945"/>
        <v>32.046302399999995</v>
      </c>
      <c r="AR97" s="41">
        <v>1.55</v>
      </c>
      <c r="AS97" s="41"/>
      <c r="AT97" s="117">
        <f>AT96+AL97-AS97</f>
        <v>1159.7599999999998</v>
      </c>
      <c r="AU97" s="101"/>
      <c r="AV97" s="42"/>
      <c r="AW97" s="43"/>
      <c r="AX97" s="44"/>
      <c r="AY97" s="44"/>
      <c r="AZ97" s="44"/>
      <c r="BA97" s="44"/>
    </row>
    <row r="98" spans="1:53" s="31" customFormat="1" ht="12.75" x14ac:dyDescent="0.2">
      <c r="A98" s="184"/>
      <c r="B98" s="32">
        <v>3</v>
      </c>
      <c r="C98" s="10" t="s">
        <v>49</v>
      </c>
      <c r="D98" s="42">
        <v>15200</v>
      </c>
      <c r="E98" s="42">
        <v>2</v>
      </c>
      <c r="F98" s="42">
        <v>19079</v>
      </c>
      <c r="G98" s="36">
        <v>1.2</v>
      </c>
      <c r="H98" s="36">
        <v>5.8</v>
      </c>
      <c r="I98" s="42">
        <v>18162</v>
      </c>
      <c r="J98" s="36">
        <v>5.5</v>
      </c>
      <c r="K98" s="42">
        <v>16080</v>
      </c>
      <c r="L98" s="38">
        <v>0.06</v>
      </c>
      <c r="M98" s="36">
        <f>ROUND(K98*(1-L98),0)</f>
        <v>15115</v>
      </c>
      <c r="N98" s="27">
        <v>0.64100000000000001</v>
      </c>
      <c r="O98" s="24">
        <f t="shared" si="979"/>
        <v>9688.7150000000001</v>
      </c>
      <c r="P98" s="38">
        <v>0.32300000000000001</v>
      </c>
      <c r="Q98" s="24">
        <f t="shared" si="980"/>
        <v>4882.1450000000004</v>
      </c>
      <c r="R98" s="38">
        <v>3.5999999999999997E-2</v>
      </c>
      <c r="S98" s="134">
        <v>0.25869999999999999</v>
      </c>
      <c r="T98" s="24">
        <f t="shared" si="981"/>
        <v>544.14</v>
      </c>
      <c r="U98" s="27">
        <v>0.247</v>
      </c>
      <c r="V98" s="24">
        <f t="shared" si="982"/>
        <v>3733.4049999999997</v>
      </c>
      <c r="W98" s="38">
        <v>0.49099999999999999</v>
      </c>
      <c r="X98" s="24">
        <f t="shared" si="983"/>
        <v>7421.4650000000001</v>
      </c>
      <c r="Y98" s="38">
        <v>0.43</v>
      </c>
      <c r="Z98" s="24">
        <f t="shared" si="984"/>
        <v>6499.45</v>
      </c>
      <c r="AA98" s="147">
        <v>2.5300000000000001E-3</v>
      </c>
      <c r="AB98" s="148">
        <f t="shared" si="940"/>
        <v>38.240950000000005</v>
      </c>
      <c r="AC98" s="46">
        <v>2.81E-3</v>
      </c>
      <c r="AD98" s="17">
        <f t="shared" si="986"/>
        <v>42.473149999999997</v>
      </c>
      <c r="AE98" s="26">
        <f>IF(M98&gt;0,(AG98+AP98)/M98,0)</f>
        <v>2.6613657360238176E-3</v>
      </c>
      <c r="AF98" s="46">
        <v>2.9E-4</v>
      </c>
      <c r="AG98" s="36">
        <f t="shared" si="987"/>
        <v>4.3833500000000001</v>
      </c>
      <c r="AH98" s="27">
        <v>0.215</v>
      </c>
      <c r="AI98" s="40">
        <f t="shared" si="988"/>
        <v>33.173854999999996</v>
      </c>
      <c r="AJ98" s="27">
        <f t="shared" si="989"/>
        <v>0.89800842019633886</v>
      </c>
      <c r="AK98" s="28">
        <f t="shared" si="679"/>
        <v>0.89214713456826256</v>
      </c>
      <c r="AL98" s="42">
        <v>169</v>
      </c>
      <c r="AM98" s="38">
        <v>8.6999999999999994E-2</v>
      </c>
      <c r="AN98" s="27">
        <v>0.23230000000000001</v>
      </c>
      <c r="AO98" s="134">
        <v>0.23880000000000001</v>
      </c>
      <c r="AP98" s="40">
        <f>AL98*(1-AM98)*AN98</f>
        <v>35.843193100000001</v>
      </c>
      <c r="AQ98" s="135">
        <f t="shared" si="945"/>
        <v>36.846123599999999</v>
      </c>
      <c r="AR98" s="17">
        <v>1.5</v>
      </c>
      <c r="AS98" s="17"/>
      <c r="AT98" s="117">
        <f>AT97+AL98-AS98</f>
        <v>1328.7599999999998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91">SUM(D96:D98)</f>
        <v>31143</v>
      </c>
      <c r="E99" s="50"/>
      <c r="F99" s="50">
        <f t="shared" ref="F99" si="992">SUM(F96:F98)</f>
        <v>32848</v>
      </c>
      <c r="G99" s="51"/>
      <c r="H99" s="51"/>
      <c r="I99" s="50">
        <f t="shared" ref="I99:K99" si="993">SUM(I96:I98)</f>
        <v>31294</v>
      </c>
      <c r="J99" s="51"/>
      <c r="K99" s="50">
        <f t="shared" si="993"/>
        <v>47022</v>
      </c>
      <c r="L99" s="20">
        <f t="shared" ref="L99" si="994">IF(K99&gt;0,(K96*L96+K97*L97+K98*L98)/K99,0)</f>
        <v>6.0660074007911194E-2</v>
      </c>
      <c r="M99" s="51">
        <f t="shared" ref="M99" si="995">M96+M97+M98</f>
        <v>44170</v>
      </c>
      <c r="N99" s="52">
        <f t="shared" ref="N99" si="996">IF(M99&gt;0,O99/M99,0)</f>
        <v>0.63406572334163458</v>
      </c>
      <c r="O99" s="53">
        <f t="shared" ref="O99" si="997">O96+O97+O98</f>
        <v>28006.683000000001</v>
      </c>
      <c r="P99" s="20">
        <f t="shared" ref="P99" si="998">IF(M99&gt;0,Q99/M99,0)</f>
        <v>0.31908793298618976</v>
      </c>
      <c r="Q99" s="53">
        <f t="shared" ref="Q99" si="999">Q96+Q97+Q98</f>
        <v>14094.114000000001</v>
      </c>
      <c r="R99" s="20">
        <f t="shared" ref="R99" si="1000">IF(M99&gt;0,T99/M99,0)</f>
        <v>4.6846343672175682E-2</v>
      </c>
      <c r="S99" s="136"/>
      <c r="T99" s="53">
        <f t="shared" ref="T99" si="1001">T96+T97+T98</f>
        <v>2069.203</v>
      </c>
      <c r="U99" s="20">
        <f t="shared" ref="U99" si="1002">IF(M99&gt;0,V99/M99,0)</f>
        <v>0.25389687570749375</v>
      </c>
      <c r="V99" s="53">
        <f t="shared" ref="V99" si="1003">V96+V97+V98</f>
        <v>11214.625</v>
      </c>
      <c r="W99" s="20">
        <f t="shared" ref="W99" si="1004">IF(M99&gt;0,X99/M99,0)</f>
        <v>0.4847555807108897</v>
      </c>
      <c r="X99" s="53">
        <f t="shared" ref="X99" si="1005">X96+X97+X98</f>
        <v>21411.653999999999</v>
      </c>
      <c r="Y99" s="20">
        <f t="shared" ref="Y99" si="1006">IF(M99&gt;0,Z99/M99,0)</f>
        <v>0.48920194702286618</v>
      </c>
      <c r="Z99" s="53">
        <f t="shared" ref="Z99" si="1007">Z96+Z97+Z98</f>
        <v>21608.05</v>
      </c>
      <c r="AA99" s="152">
        <f t="shared" ref="AA99" si="1008">IF(M99&gt;0,AB99/M99,0)</f>
        <v>2.5431426307448496E-3</v>
      </c>
      <c r="AB99" s="55">
        <f t="shared" ref="AB99" si="1009">SUM(AB96:AB98)</f>
        <v>112.33061000000001</v>
      </c>
      <c r="AC99" s="54">
        <f t="shared" ref="AC99" si="1010">IF(M99&gt;0,AD99/M99,0)</f>
        <v>2.8428899705682589E-3</v>
      </c>
      <c r="AD99" s="55">
        <f t="shared" ref="AD99" si="1011">SUM(AD96:AD98)</f>
        <v>125.57044999999999</v>
      </c>
      <c r="AE99" s="54">
        <f t="shared" ref="AE99" si="1012">IF(M99&gt;0,(AE96*M96+AE97*M97+AE98*M98)/M99,0)</f>
        <v>2.6052762825447134E-3</v>
      </c>
      <c r="AF99" s="54">
        <f t="shared" ref="AF99" si="1013">IF(K99&gt;0,(K96*AF96+K97*AF97+K98*AF98)/K99,0)</f>
        <v>3.0646101824677812E-4</v>
      </c>
      <c r="AG99" s="51">
        <f t="shared" ref="AG99" si="1014">SUM(AG96:AG98)</f>
        <v>13.535969999999999</v>
      </c>
      <c r="AH99" s="52">
        <f t="shared" ref="AH99" si="1015">IF(K99&gt;0,(K96*AH96+K97*AH97+K98*AH98)/K99,0)</f>
        <v>0.20523301646038022</v>
      </c>
      <c r="AI99" s="57">
        <f t="shared" ref="AI99" si="1016">SUM(AI96:AI98)</f>
        <v>95.216912000000008</v>
      </c>
      <c r="AJ99" s="52">
        <f t="shared" ref="AJ99" si="1017">IF(AND(AD99&gt;0),((AD96*AJ96+AD97*AJ97+AD98*AJ98)/AD99),0)</f>
        <v>0.89354206929399238</v>
      </c>
      <c r="AK99" s="56">
        <f t="shared" si="679"/>
        <v>0.88360653922898802</v>
      </c>
      <c r="AL99" s="50">
        <f t="shared" ref="AL99" si="1018">SUM(AL96:AL98)</f>
        <v>508</v>
      </c>
      <c r="AM99" s="20">
        <f t="shared" ref="AM99" si="1019">IF(AL99&gt;0,(AM96*AL96+AM97*AL97+AM98*AL98)/AL99,0)</f>
        <v>8.5996062992125991E-2</v>
      </c>
      <c r="AN99" s="52">
        <f>IF(K99&gt;0,(AN96*K96+AN97*K97+AN98*K98)/K99,0)</f>
        <v>0.21883006890391729</v>
      </c>
      <c r="AO99" s="136">
        <f>IF(L99&gt;0,(AO96*K96+AO97*K97+AO98*K98)/K99,0)</f>
        <v>0.22227317851218578</v>
      </c>
      <c r="AP99" s="57">
        <f t="shared" ref="AP99" si="1020">SUM(AP96:AP98)</f>
        <v>101.53908340000001</v>
      </c>
      <c r="AQ99" s="137">
        <f t="shared" si="976"/>
        <v>103.1113215</v>
      </c>
      <c r="AR99" s="55"/>
      <c r="AS99" s="55">
        <f t="shared" ref="AS99" si="1021">SUM(AS96:AS98)</f>
        <v>951.4</v>
      </c>
      <c r="AT99" s="102"/>
      <c r="AU99" s="103">
        <f>AT98</f>
        <v>1328.7599999999998</v>
      </c>
      <c r="AV99" s="50">
        <f t="shared" ref="AV99" si="1022">SUM(AV96:AV98)</f>
        <v>0</v>
      </c>
      <c r="AW99" s="58"/>
      <c r="AX99" s="57"/>
      <c r="AY99" s="57"/>
      <c r="AZ99" s="57"/>
      <c r="BA99" s="57"/>
    </row>
    <row r="100" spans="1:53" s="31" customFormat="1" ht="13.5" thickBot="1" x14ac:dyDescent="0.25">
      <c r="A100" s="188">
        <v>25</v>
      </c>
      <c r="B100" s="32">
        <v>1</v>
      </c>
      <c r="C100" s="10" t="s">
        <v>52</v>
      </c>
      <c r="D100" s="11">
        <v>4062</v>
      </c>
      <c r="E100" s="11">
        <v>0</v>
      </c>
      <c r="F100" s="11">
        <v>11933</v>
      </c>
      <c r="G100" s="12">
        <v>0.8</v>
      </c>
      <c r="H100" s="12">
        <v>8.5</v>
      </c>
      <c r="I100" s="11">
        <v>11841</v>
      </c>
      <c r="J100" s="12">
        <v>6.9</v>
      </c>
      <c r="K100" s="11">
        <v>15407</v>
      </c>
      <c r="L100" s="13">
        <v>6.9000000000000006E-2</v>
      </c>
      <c r="M100" s="23">
        <f>ROUND(K100*(1-L100),0)</f>
        <v>14344</v>
      </c>
      <c r="N100" s="14">
        <v>0.82899999999999996</v>
      </c>
      <c r="O100" s="24">
        <f t="shared" ref="O100:O102" si="1023">M100*N100</f>
        <v>11891.175999999999</v>
      </c>
      <c r="P100" s="13">
        <v>0.13700000000000001</v>
      </c>
      <c r="Q100" s="24">
        <f t="shared" ref="Q100:Q102" si="1024">M100*P100</f>
        <v>1965.1280000000002</v>
      </c>
      <c r="R100" s="15">
        <v>3.4000000000000002E-2</v>
      </c>
      <c r="S100" s="143">
        <v>0.21440000000000001</v>
      </c>
      <c r="T100" s="24">
        <f t="shared" ref="T100:T102" si="1025">M100*R100</f>
        <v>487.69600000000003</v>
      </c>
      <c r="U100" s="25">
        <v>0.217</v>
      </c>
      <c r="V100" s="24">
        <f t="shared" ref="V100:V102" si="1026">M100*U100</f>
        <v>3112.6480000000001</v>
      </c>
      <c r="W100" s="15">
        <v>0.50900000000000001</v>
      </c>
      <c r="X100" s="24">
        <f t="shared" ref="X100:X102" si="1027">M100*W100</f>
        <v>7301.0960000000005</v>
      </c>
      <c r="Y100" s="15">
        <v>0.42</v>
      </c>
      <c r="Z100" s="24">
        <f t="shared" ref="Z100:Z102" si="1028">Y100*M100</f>
        <v>6024.48</v>
      </c>
      <c r="AA100" s="145">
        <v>2.47E-3</v>
      </c>
      <c r="AB100" s="18">
        <f t="shared" ref="AB100" si="1029">M100*AA100</f>
        <v>35.429679999999998</v>
      </c>
      <c r="AC100" s="16">
        <v>2.5600000000000002E-3</v>
      </c>
      <c r="AD100" s="17">
        <f t="shared" ref="AD100:AD102" si="1030">M100*AC100</f>
        <v>36.720640000000003</v>
      </c>
      <c r="AE100" s="26">
        <f>IF(M100&gt;0,(AG100+AP100)/M100,0)</f>
        <v>2.6656488566648077E-3</v>
      </c>
      <c r="AF100" s="16">
        <v>2.5000000000000001E-4</v>
      </c>
      <c r="AG100" s="23">
        <f t="shared" ref="AG100:AG102" si="1031">AF100*M100</f>
        <v>3.5859999999999999</v>
      </c>
      <c r="AH100" s="114">
        <v>0.20549999999999999</v>
      </c>
      <c r="AI100" s="29">
        <f t="shared" ref="AI100:AI102" si="1032">AL100*(1-AM100)*AH100</f>
        <v>31.451363999999998</v>
      </c>
      <c r="AJ100" s="27">
        <f t="shared" ref="AJ100:AJ102" si="1033">IF(AND(AH100&gt;0,AF100&gt;0,AC100&gt;0),((AC100-AF100)*AH100)/((AH100-AF100)*AC100),0)</f>
        <v>0.90344282886723515</v>
      </c>
      <c r="AK100" s="59">
        <f t="shared" si="679"/>
        <v>0.9072159883940133</v>
      </c>
      <c r="AL100" s="11">
        <v>168</v>
      </c>
      <c r="AM100" s="13">
        <v>8.8999999999999996E-2</v>
      </c>
      <c r="AN100" s="14">
        <v>0.22639999999999999</v>
      </c>
      <c r="AO100" s="130">
        <v>0.2233</v>
      </c>
      <c r="AP100" s="29">
        <f>AL100*(1-AM100)*AN100</f>
        <v>34.650067200000002</v>
      </c>
      <c r="AQ100" s="131">
        <f t="shared" ref="AQ100" si="1034">AL100*(1-AM100)*AO100</f>
        <v>34.175618399999998</v>
      </c>
      <c r="AR100" s="18">
        <v>1.55</v>
      </c>
      <c r="AS100" s="18">
        <v>904.88</v>
      </c>
      <c r="AT100" s="98">
        <f>AT98+AL100-AS100</f>
        <v>591.87999999999977</v>
      </c>
      <c r="AU100" s="116"/>
      <c r="AV100" s="11"/>
      <c r="AW100" s="30"/>
      <c r="AX100" s="19"/>
      <c r="AY100" s="19"/>
      <c r="AZ100" s="19"/>
      <c r="BA100" s="19"/>
    </row>
    <row r="101" spans="1:53" s="31" customFormat="1" ht="12.75" x14ac:dyDescent="0.2">
      <c r="A101" s="188"/>
      <c r="B101" s="32">
        <v>2</v>
      </c>
      <c r="C101" s="10" t="s">
        <v>48</v>
      </c>
      <c r="D101" s="33">
        <v>18908</v>
      </c>
      <c r="E101" s="33">
        <v>5</v>
      </c>
      <c r="F101" s="33">
        <v>16452</v>
      </c>
      <c r="G101" s="34">
        <v>1.2</v>
      </c>
      <c r="H101" s="34">
        <v>6.5</v>
      </c>
      <c r="I101" s="33">
        <v>16187</v>
      </c>
      <c r="J101" s="34">
        <v>6.3</v>
      </c>
      <c r="K101" s="33">
        <v>15993</v>
      </c>
      <c r="L101" s="35">
        <v>6.8000000000000005E-2</v>
      </c>
      <c r="M101" s="36">
        <f>ROUND(K101*(1-L101),0)</f>
        <v>14905</v>
      </c>
      <c r="N101" s="37">
        <v>0.68</v>
      </c>
      <c r="O101" s="24">
        <f t="shared" si="1023"/>
        <v>10135.400000000001</v>
      </c>
      <c r="P101" s="35">
        <v>0.307</v>
      </c>
      <c r="Q101" s="24">
        <f t="shared" si="1024"/>
        <v>4575.835</v>
      </c>
      <c r="R101" s="38">
        <v>1.2999999999999999E-2</v>
      </c>
      <c r="S101" s="134">
        <v>0.2293</v>
      </c>
      <c r="T101" s="24">
        <f t="shared" si="1025"/>
        <v>193.76499999999999</v>
      </c>
      <c r="U101" s="27">
        <v>0.22500000000000001</v>
      </c>
      <c r="V101" s="24">
        <f t="shared" si="1026"/>
        <v>3353.625</v>
      </c>
      <c r="W101" s="38">
        <v>0.498</v>
      </c>
      <c r="X101" s="24">
        <f t="shared" si="1027"/>
        <v>7422.69</v>
      </c>
      <c r="Y101" s="38">
        <v>0.4</v>
      </c>
      <c r="Z101" s="24">
        <f t="shared" si="1028"/>
        <v>5962</v>
      </c>
      <c r="AA101" s="146">
        <v>2.5500000000000002E-3</v>
      </c>
      <c r="AB101" s="18">
        <f t="shared" si="940"/>
        <v>38.007750000000001</v>
      </c>
      <c r="AC101" s="39">
        <v>2.5899999999999999E-3</v>
      </c>
      <c r="AD101" s="17">
        <f t="shared" si="1030"/>
        <v>38.603949999999998</v>
      </c>
      <c r="AE101" s="26">
        <f>IF(M101&gt;0,(AG101+AP101)/M101,0)</f>
        <v>2.5186844682992282E-3</v>
      </c>
      <c r="AF101" s="39">
        <v>2.4000000000000001E-4</v>
      </c>
      <c r="AG101" s="36">
        <f t="shared" si="1031"/>
        <v>3.5771999999999999</v>
      </c>
      <c r="AH101" s="27">
        <v>0.2059</v>
      </c>
      <c r="AI101" s="40">
        <f t="shared" si="1032"/>
        <v>31.359393600000001</v>
      </c>
      <c r="AJ101" s="27">
        <f t="shared" si="1033"/>
        <v>0.90839474531004227</v>
      </c>
      <c r="AK101" s="28">
        <f t="shared" si="679"/>
        <v>0.90568689132915314</v>
      </c>
      <c r="AL101" s="33">
        <v>167</v>
      </c>
      <c r="AM101" s="35">
        <v>8.7999999999999995E-2</v>
      </c>
      <c r="AN101" s="37">
        <v>0.223</v>
      </c>
      <c r="AO101" s="132">
        <v>0.21790000000000001</v>
      </c>
      <c r="AP101" s="40">
        <f>AL101*(1-AM101)*AN101</f>
        <v>33.963791999999998</v>
      </c>
      <c r="AQ101" s="133">
        <f t="shared" si="945"/>
        <v>33.187041600000001</v>
      </c>
      <c r="AR101" s="41">
        <v>1.55</v>
      </c>
      <c r="AS101" s="41"/>
      <c r="AT101" s="117">
        <f>AT100+AL101-AS101</f>
        <v>758.87999999999977</v>
      </c>
      <c r="AU101" s="101"/>
      <c r="AV101" s="42"/>
      <c r="AW101" s="43"/>
      <c r="AX101" s="44"/>
      <c r="AY101" s="44"/>
      <c r="AZ101" s="44"/>
      <c r="BA101" s="44"/>
    </row>
    <row r="102" spans="1:53" s="31" customFormat="1" ht="12.75" x14ac:dyDescent="0.2">
      <c r="A102" s="188"/>
      <c r="B102" s="32">
        <v>3</v>
      </c>
      <c r="C102" s="10" t="s">
        <v>49</v>
      </c>
      <c r="D102" s="42">
        <v>20700</v>
      </c>
      <c r="E102" s="42">
        <v>0</v>
      </c>
      <c r="F102" s="42">
        <v>17950</v>
      </c>
      <c r="G102" s="36">
        <v>0.7</v>
      </c>
      <c r="H102" s="36">
        <v>8.8000000000000007</v>
      </c>
      <c r="I102" s="42">
        <v>17754</v>
      </c>
      <c r="J102" s="36">
        <v>5.5</v>
      </c>
      <c r="K102" s="42">
        <v>16274</v>
      </c>
      <c r="L102" s="38">
        <v>6.9000000000000006E-2</v>
      </c>
      <c r="M102" s="36">
        <f>ROUND(K102*(1-L102),0)</f>
        <v>15151</v>
      </c>
      <c r="N102" s="27">
        <v>0.58499999999999996</v>
      </c>
      <c r="O102" s="24">
        <f t="shared" si="1023"/>
        <v>8863.3349999999991</v>
      </c>
      <c r="P102" s="38">
        <v>0.29499999999999998</v>
      </c>
      <c r="Q102" s="24">
        <f t="shared" si="1024"/>
        <v>4469.5450000000001</v>
      </c>
      <c r="R102" s="38">
        <v>0.12</v>
      </c>
      <c r="S102" s="134">
        <v>0.2185</v>
      </c>
      <c r="T102" s="24">
        <f t="shared" si="1025"/>
        <v>1818.12</v>
      </c>
      <c r="U102" s="27">
        <v>0.22700000000000001</v>
      </c>
      <c r="V102" s="24">
        <f t="shared" si="1026"/>
        <v>3439.277</v>
      </c>
      <c r="W102" s="38">
        <v>0.48299999999999998</v>
      </c>
      <c r="X102" s="24">
        <f t="shared" si="1027"/>
        <v>7317.933</v>
      </c>
      <c r="Y102" s="38">
        <v>0.41</v>
      </c>
      <c r="Z102" s="24">
        <f t="shared" si="1028"/>
        <v>6211.91</v>
      </c>
      <c r="AA102" s="147">
        <v>2.4499999999999999E-3</v>
      </c>
      <c r="AB102" s="148">
        <f t="shared" si="940"/>
        <v>37.119949999999996</v>
      </c>
      <c r="AC102" s="46">
        <v>2.5699999999999998E-3</v>
      </c>
      <c r="AD102" s="17">
        <f t="shared" si="1030"/>
        <v>38.938069999999996</v>
      </c>
      <c r="AE102" s="26">
        <f>IF(M102&gt;0,(AG102+AP102)/M102,0)</f>
        <v>2.3360650518117615E-3</v>
      </c>
      <c r="AF102" s="46">
        <v>2.4000000000000001E-4</v>
      </c>
      <c r="AG102" s="36">
        <f t="shared" si="1031"/>
        <v>3.6362399999999999</v>
      </c>
      <c r="AH102" s="27">
        <v>0.2051</v>
      </c>
      <c r="AI102" s="40">
        <f t="shared" si="1032"/>
        <v>29.052004799999999</v>
      </c>
      <c r="AJ102" s="27">
        <f t="shared" si="1033"/>
        <v>0.90767691402423056</v>
      </c>
      <c r="AK102" s="28">
        <f t="shared" si="679"/>
        <v>0.89822465999949641</v>
      </c>
      <c r="AL102" s="42">
        <v>156</v>
      </c>
      <c r="AM102" s="38">
        <v>9.1999999999999998E-2</v>
      </c>
      <c r="AN102" s="27">
        <v>0.22420000000000001</v>
      </c>
      <c r="AO102" s="134">
        <v>0.2195</v>
      </c>
      <c r="AP102" s="40">
        <f>AL102*(1-AM102)*AN102</f>
        <v>31.757481600000002</v>
      </c>
      <c r="AQ102" s="135">
        <f t="shared" si="945"/>
        <v>31.091736000000001</v>
      </c>
      <c r="AR102" s="17">
        <v>1.5</v>
      </c>
      <c r="AS102" s="17"/>
      <c r="AT102" s="117">
        <f>AT101+AL102-AS102</f>
        <v>914.87999999999977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 t="shared" ref="D103" si="1035">SUM(D100:D102)</f>
        <v>43670</v>
      </c>
      <c r="E103" s="50"/>
      <c r="F103" s="50">
        <f t="shared" ref="F103" si="1036">SUM(F100:F102)</f>
        <v>46335</v>
      </c>
      <c r="G103" s="51"/>
      <c r="H103" s="51"/>
      <c r="I103" s="50">
        <f t="shared" ref="I103:K103" si="1037">SUM(I100:I102)</f>
        <v>45782</v>
      </c>
      <c r="J103" s="51"/>
      <c r="K103" s="50">
        <f t="shared" si="1037"/>
        <v>47674</v>
      </c>
      <c r="L103" s="20">
        <f t="shared" ref="L103" si="1038">IF(K103&gt;0,(K100*L100+K101*L101+K102*L102)/K103,0)</f>
        <v>6.8664534127616722E-2</v>
      </c>
      <c r="M103" s="51">
        <f t="shared" ref="M103" si="1039">M100+M101+M102</f>
        <v>44400</v>
      </c>
      <c r="N103" s="52">
        <f t="shared" ref="N103" si="1040">IF(M103&gt;0,O103/M103,0)</f>
        <v>0.69571871621621617</v>
      </c>
      <c r="O103" s="53">
        <f t="shared" ref="O103" si="1041">O100+O101+O102</f>
        <v>30889.911</v>
      </c>
      <c r="P103" s="20">
        <f t="shared" ref="P103" si="1042">IF(M103&gt;0,Q103/M103,0)</f>
        <v>0.24798441441441441</v>
      </c>
      <c r="Q103" s="53">
        <f t="shared" ref="Q103" si="1043">Q100+Q101+Q102</f>
        <v>11010.508</v>
      </c>
      <c r="R103" s="20">
        <f t="shared" ref="R103" si="1044">IF(M103&gt;0,T103/M103,0)</f>
        <v>5.6296869369369375E-2</v>
      </c>
      <c r="S103" s="136"/>
      <c r="T103" s="53">
        <f t="shared" ref="T103" si="1045">T100+T101+T102</f>
        <v>2499.5810000000001</v>
      </c>
      <c r="U103" s="20">
        <f t="shared" ref="U103" si="1046">IF(M103&gt;0,V103/M103,0)</f>
        <v>0.22309797297297296</v>
      </c>
      <c r="V103" s="53">
        <f t="shared" ref="V103" si="1047">V100+V101+V102</f>
        <v>9905.5499999999993</v>
      </c>
      <c r="W103" s="20">
        <f t="shared" ref="W103" si="1048">IF(M103&gt;0,X103/M103,0)</f>
        <v>0.49643511261261264</v>
      </c>
      <c r="X103" s="53">
        <f t="shared" ref="X103" si="1049">X100+X101+X102</f>
        <v>22041.719000000001</v>
      </c>
      <c r="Y103" s="20">
        <f t="shared" ref="Y103" si="1050">IF(M103&gt;0,Z103/M103,0)</f>
        <v>0.40987364864864861</v>
      </c>
      <c r="Z103" s="53">
        <f t="shared" ref="Z103" si="1051">Z100+Z101+Z102</f>
        <v>18198.39</v>
      </c>
      <c r="AA103" s="152">
        <f t="shared" ref="AA103" si="1052">IF(M103&gt;0,AB103/M103,0)</f>
        <v>2.4900310810810808E-3</v>
      </c>
      <c r="AB103" s="55">
        <f t="shared" ref="AB103" si="1053">SUM(AB100:AB102)</f>
        <v>110.55737999999999</v>
      </c>
      <c r="AC103" s="54">
        <f t="shared" ref="AC103" si="1054">IF(M103&gt;0,AD103/M103,0)</f>
        <v>2.5734833333333333E-3</v>
      </c>
      <c r="AD103" s="55">
        <f t="shared" ref="AD103" si="1055">SUM(AD100:AD102)</f>
        <v>114.26266</v>
      </c>
      <c r="AE103" s="54">
        <f t="shared" ref="AE103" si="1056">IF(M103&gt;0,(AE100*M100+AE101*M101+AE102*M102)/M103,0)</f>
        <v>2.5038464144144144E-3</v>
      </c>
      <c r="AF103" s="54">
        <f t="shared" ref="AF103" si="1057">IF(K103&gt;0,(K100*AF100+K101*AF101+K102*AF102)/K103,0)</f>
        <v>2.4323174057138062E-4</v>
      </c>
      <c r="AG103" s="51">
        <f t="shared" ref="AG103" si="1058">SUM(AG100:AG102)</f>
        <v>10.799440000000001</v>
      </c>
      <c r="AH103" s="52">
        <f t="shared" ref="AH103" si="1059">IF(K103&gt;0,(K100*AH100+K101*AH101+K102*AH102)/K103,0)</f>
        <v>0.20549764232076184</v>
      </c>
      <c r="AI103" s="57">
        <f t="shared" ref="AI103" si="1060">SUM(AI100:AI102)</f>
        <v>91.862762400000008</v>
      </c>
      <c r="AJ103" s="52">
        <f t="shared" ref="AJ103" si="1061">IF(AND(AD103&gt;0),((AD100*AJ100+AD101*AJ101+AD102*AJ102)/AD103),0)</f>
        <v>0.90655872551266037</v>
      </c>
      <c r="AK103" s="56">
        <f t="shared" si="679"/>
        <v>0.90383597816473504</v>
      </c>
      <c r="AL103" s="50">
        <f t="shared" ref="AL103" si="1062">SUM(AL100:AL102)</f>
        <v>491</v>
      </c>
      <c r="AM103" s="20">
        <f t="shared" ref="AM103" si="1063">IF(AL103&gt;0,(AM100*AL100+AM101*AL101+AM102*AL102)/AL103,0)</f>
        <v>8.9613034623217916E-2</v>
      </c>
      <c r="AN103" s="52">
        <f>IF(K103&gt;0,(AN100*K100+AN101*K101+AN102*K102)/K103,0)</f>
        <v>0.22450842387884384</v>
      </c>
      <c r="AO103" s="136">
        <f>IF(L103&gt;0,(AO100*K100+AO101*K101+AO102*K102)/K103,0)</f>
        <v>0.2201913160213114</v>
      </c>
      <c r="AP103" s="57">
        <f t="shared" ref="AP103" si="1064">SUM(AP100:AP102)</f>
        <v>100.37134080000001</v>
      </c>
      <c r="AQ103" s="137">
        <f t="shared" si="976"/>
        <v>98.454396000000003</v>
      </c>
      <c r="AR103" s="55"/>
      <c r="AS103" s="55">
        <f t="shared" ref="AS103" si="1065">SUM(AS100:AS102)</f>
        <v>904.88</v>
      </c>
      <c r="AT103" s="118"/>
      <c r="AU103" s="103">
        <f>AT102</f>
        <v>914.87999999999977</v>
      </c>
      <c r="AV103" s="50">
        <f t="shared" ref="AV103" si="1066">SUM(AV100:AV102)</f>
        <v>0</v>
      </c>
      <c r="AW103" s="58"/>
      <c r="AX103" s="57"/>
      <c r="AY103" s="57"/>
      <c r="AZ103" s="57"/>
      <c r="BA103" s="57"/>
    </row>
    <row r="104" spans="1:53" s="31" customFormat="1" ht="13.5" thickBot="1" x14ac:dyDescent="0.25">
      <c r="A104" s="186">
        <v>26</v>
      </c>
      <c r="B104" s="22">
        <v>1</v>
      </c>
      <c r="C104" s="10" t="s">
        <v>52</v>
      </c>
      <c r="D104" s="11">
        <v>4604</v>
      </c>
      <c r="E104" s="11">
        <v>1</v>
      </c>
      <c r="F104" s="11">
        <v>14592</v>
      </c>
      <c r="G104" s="12">
        <v>0.9</v>
      </c>
      <c r="H104" s="12">
        <v>7.3</v>
      </c>
      <c r="I104" s="11">
        <v>14237</v>
      </c>
      <c r="J104" s="12">
        <v>6.1</v>
      </c>
      <c r="K104" s="11">
        <v>15804</v>
      </c>
      <c r="L104" s="13">
        <v>6.6000000000000003E-2</v>
      </c>
      <c r="M104" s="23">
        <f>ROUND(K104*(1-L104),0)</f>
        <v>14761</v>
      </c>
      <c r="N104" s="14">
        <v>0.73599999999999999</v>
      </c>
      <c r="O104" s="24">
        <f t="shared" ref="O104:O106" si="1067">M104*N104</f>
        <v>10864.096</v>
      </c>
      <c r="P104" s="13">
        <v>0.191</v>
      </c>
      <c r="Q104" s="24">
        <f t="shared" ref="Q104:Q106" si="1068">M104*P104</f>
        <v>2819.3510000000001</v>
      </c>
      <c r="R104" s="15">
        <v>7.2999999999999995E-2</v>
      </c>
      <c r="S104" s="143">
        <v>0.2135</v>
      </c>
      <c r="T104" s="24">
        <f t="shared" ref="T104:T106" si="1069">M104*R104</f>
        <v>1077.5529999999999</v>
      </c>
      <c r="U104" s="25">
        <v>0.218</v>
      </c>
      <c r="V104" s="24">
        <f t="shared" ref="V104:V106" si="1070">M104*U104</f>
        <v>3217.8980000000001</v>
      </c>
      <c r="W104" s="15">
        <v>0.495</v>
      </c>
      <c r="X104" s="24">
        <f t="shared" ref="X104:X106" si="1071">M104*W104</f>
        <v>7306.6949999999997</v>
      </c>
      <c r="Y104" s="15">
        <v>0.42</v>
      </c>
      <c r="Z104" s="24">
        <f t="shared" ref="Z104:Z106" si="1072">Y104*M104</f>
        <v>6199.62</v>
      </c>
      <c r="AA104" s="145">
        <v>2.3E-3</v>
      </c>
      <c r="AB104" s="18">
        <f t="shared" ref="AB104" si="1073">M104*AA104</f>
        <v>33.950299999999999</v>
      </c>
      <c r="AC104" s="16">
        <v>2.5000000000000001E-3</v>
      </c>
      <c r="AD104" s="17">
        <f t="shared" ref="AD104:AD106" si="1074">M104*AC104</f>
        <v>36.902500000000003</v>
      </c>
      <c r="AE104" s="26">
        <f>IF(M104&gt;0,(AG104+AP104)/M104,0)</f>
        <v>2.4644420364473949E-3</v>
      </c>
      <c r="AF104" s="16">
        <v>2.4000000000000001E-4</v>
      </c>
      <c r="AG104" s="23">
        <f t="shared" ref="AG104:AG106" si="1075">AF104*M104</f>
        <v>3.54264</v>
      </c>
      <c r="AH104" s="114">
        <v>0.20660000000000001</v>
      </c>
      <c r="AI104" s="29">
        <f t="shared" ref="AI104:AI106" si="1076">AL104*(1-AM104)*AH104</f>
        <v>31.362499800000002</v>
      </c>
      <c r="AJ104" s="27">
        <f t="shared" ref="AJ104:AJ106" si="1077">IF(AND(AH104&gt;0,AF104&gt;0,AC104&gt;0),((AC104-AF104)*AH104)/((AH104-AF104)*AC104),0)</f>
        <v>0.90505136654390383</v>
      </c>
      <c r="AK104" s="59">
        <f t="shared" si="679"/>
        <v>0.90361750019277509</v>
      </c>
      <c r="AL104" s="11">
        <v>167</v>
      </c>
      <c r="AM104" s="13">
        <v>9.0999999999999998E-2</v>
      </c>
      <c r="AN104" s="14">
        <v>0.21629999999999999</v>
      </c>
      <c r="AO104" s="130">
        <v>0.217</v>
      </c>
      <c r="AP104" s="29">
        <f>AL104*(1-AM104)*AN104</f>
        <v>32.834988899999999</v>
      </c>
      <c r="AQ104" s="131">
        <f t="shared" ref="AQ104" si="1078">AL104*(1-AM104)*AO104</f>
        <v>32.941251000000001</v>
      </c>
      <c r="AR104" s="18">
        <v>1.55</v>
      </c>
      <c r="AS104" s="18">
        <v>509.36</v>
      </c>
      <c r="AT104" s="98">
        <f>AT102+AL104-AS104</f>
        <v>572.51999999999964</v>
      </c>
      <c r="AU104" s="99"/>
      <c r="AV104" s="11"/>
      <c r="AW104" s="30"/>
      <c r="AX104" s="19"/>
      <c r="AY104" s="19"/>
      <c r="AZ104" s="19"/>
      <c r="BA104" s="19"/>
    </row>
    <row r="105" spans="1:53" s="31" customFormat="1" ht="12.75" x14ac:dyDescent="0.2">
      <c r="A105" s="184"/>
      <c r="B105" s="32">
        <v>2</v>
      </c>
      <c r="C105" s="10" t="s">
        <v>63</v>
      </c>
      <c r="D105" s="33">
        <v>19676</v>
      </c>
      <c r="E105" s="33">
        <v>5</v>
      </c>
      <c r="F105" s="33">
        <v>16031</v>
      </c>
      <c r="G105" s="34">
        <v>0.9</v>
      </c>
      <c r="H105" s="34">
        <v>5.9</v>
      </c>
      <c r="I105" s="33">
        <v>15297</v>
      </c>
      <c r="J105" s="34">
        <v>6.2</v>
      </c>
      <c r="K105" s="33">
        <v>16524</v>
      </c>
      <c r="L105" s="35">
        <v>6.4000000000000001E-2</v>
      </c>
      <c r="M105" s="36">
        <f>ROUND(K105*(1-L105),0)</f>
        <v>15466</v>
      </c>
      <c r="N105" s="37">
        <v>0.68799999999999994</v>
      </c>
      <c r="O105" s="24">
        <f t="shared" si="1067"/>
        <v>10640.607999999998</v>
      </c>
      <c r="P105" s="35">
        <v>0.29399999999999998</v>
      </c>
      <c r="Q105" s="24">
        <f t="shared" si="1068"/>
        <v>4547.0039999999999</v>
      </c>
      <c r="R105" s="38">
        <v>1.7999999999999999E-2</v>
      </c>
      <c r="S105" s="134">
        <v>0.2276</v>
      </c>
      <c r="T105" s="24">
        <f t="shared" si="1069"/>
        <v>278.38799999999998</v>
      </c>
      <c r="U105" s="27">
        <v>0.21299999999999999</v>
      </c>
      <c r="V105" s="24">
        <f t="shared" si="1070"/>
        <v>3294.2579999999998</v>
      </c>
      <c r="W105" s="38">
        <v>0.52</v>
      </c>
      <c r="X105" s="24">
        <f t="shared" si="1071"/>
        <v>8042.3200000000006</v>
      </c>
      <c r="Y105" s="38">
        <v>0.41</v>
      </c>
      <c r="Z105" s="24">
        <f t="shared" si="1072"/>
        <v>6341.0599999999995</v>
      </c>
      <c r="AA105" s="146">
        <v>2.3900000000000002E-3</v>
      </c>
      <c r="AB105" s="18">
        <f t="shared" si="940"/>
        <v>36.963740000000001</v>
      </c>
      <c r="AC105" s="39">
        <v>2.47E-3</v>
      </c>
      <c r="AD105" s="17">
        <f t="shared" si="1074"/>
        <v>38.20102</v>
      </c>
      <c r="AE105" s="26">
        <f>IF(M105&gt;0,(AG105+AP105)/M105,0)</f>
        <v>2.3329502133712663E-3</v>
      </c>
      <c r="AF105" s="39">
        <v>2.4000000000000001E-4</v>
      </c>
      <c r="AG105" s="36">
        <f t="shared" si="1075"/>
        <v>3.71184</v>
      </c>
      <c r="AH105" s="27">
        <v>0.20799999999999999</v>
      </c>
      <c r="AI105" s="40">
        <f t="shared" si="1076"/>
        <v>30.151679999999999</v>
      </c>
      <c r="AJ105" s="27">
        <f t="shared" si="1077"/>
        <v>0.90387694303143296</v>
      </c>
      <c r="AK105" s="28">
        <f t="shared" si="679"/>
        <v>0.89809122284006848</v>
      </c>
      <c r="AL105" s="33">
        <v>160</v>
      </c>
      <c r="AM105" s="35">
        <v>9.4E-2</v>
      </c>
      <c r="AN105" s="37">
        <v>0.2233</v>
      </c>
      <c r="AO105" s="132">
        <v>0.22589999999999999</v>
      </c>
      <c r="AP105" s="40">
        <f>AL105*(1-AM105)*AN105</f>
        <v>32.369568000000001</v>
      </c>
      <c r="AQ105" s="133">
        <f t="shared" si="945"/>
        <v>32.746464000000003</v>
      </c>
      <c r="AR105" s="41">
        <v>1.55</v>
      </c>
      <c r="AS105" s="41"/>
      <c r="AT105" s="117">
        <f>AT104+AL105-AS105</f>
        <v>732.51999999999964</v>
      </c>
      <c r="AU105" s="101"/>
      <c r="AV105" s="42"/>
      <c r="AW105" s="43"/>
      <c r="AX105" s="44"/>
      <c r="AY105" s="44"/>
      <c r="AZ105" s="44"/>
      <c r="BA105" s="44"/>
    </row>
    <row r="106" spans="1:53" s="31" customFormat="1" ht="12.75" x14ac:dyDescent="0.2">
      <c r="A106" s="184"/>
      <c r="B106" s="32">
        <v>3</v>
      </c>
      <c r="C106" s="10" t="s">
        <v>49</v>
      </c>
      <c r="D106" s="42">
        <v>18200</v>
      </c>
      <c r="E106" s="42">
        <v>3</v>
      </c>
      <c r="F106" s="42">
        <v>18159</v>
      </c>
      <c r="G106" s="36">
        <v>0.8</v>
      </c>
      <c r="H106" s="36">
        <v>6.9</v>
      </c>
      <c r="I106" s="42">
        <v>17814</v>
      </c>
      <c r="J106" s="36">
        <v>5.5</v>
      </c>
      <c r="K106" s="42">
        <v>16484</v>
      </c>
      <c r="L106" s="38">
        <v>6.5000000000000002E-2</v>
      </c>
      <c r="M106" s="36">
        <f>ROUND(K106*(1-L106),0)</f>
        <v>15413</v>
      </c>
      <c r="N106" s="27">
        <v>0.70799999999999996</v>
      </c>
      <c r="O106" s="24">
        <f t="shared" si="1067"/>
        <v>10912.403999999999</v>
      </c>
      <c r="P106" s="38">
        <v>0.25</v>
      </c>
      <c r="Q106" s="24">
        <f t="shared" si="1068"/>
        <v>3853.25</v>
      </c>
      <c r="R106" s="38">
        <v>4.2000000000000003E-2</v>
      </c>
      <c r="S106" s="134">
        <v>0.22059999999999999</v>
      </c>
      <c r="T106" s="24">
        <f t="shared" si="1069"/>
        <v>647.346</v>
      </c>
      <c r="U106" s="27">
        <v>0.22</v>
      </c>
      <c r="V106" s="24">
        <f t="shared" si="1070"/>
        <v>3390.86</v>
      </c>
      <c r="W106" s="38">
        <v>0.51</v>
      </c>
      <c r="X106" s="24">
        <f t="shared" si="1071"/>
        <v>7860.63</v>
      </c>
      <c r="Y106" s="38">
        <v>0.41</v>
      </c>
      <c r="Z106" s="24">
        <f t="shared" si="1072"/>
        <v>6319.33</v>
      </c>
      <c r="AA106" s="147">
        <v>2.31E-3</v>
      </c>
      <c r="AB106" s="148">
        <f t="shared" si="940"/>
        <v>35.604030000000002</v>
      </c>
      <c r="AC106" s="46">
        <v>2.3999999999999998E-3</v>
      </c>
      <c r="AD106" s="17">
        <f t="shared" si="1074"/>
        <v>36.991199999999999</v>
      </c>
      <c r="AE106" s="26">
        <f>IF(M106&gt;0,(AG106+AP106)/M106,0)</f>
        <v>2.3853162914422889E-3</v>
      </c>
      <c r="AF106" s="46">
        <v>2.4000000000000001E-4</v>
      </c>
      <c r="AG106" s="36">
        <f t="shared" si="1075"/>
        <v>3.6991200000000002</v>
      </c>
      <c r="AH106" s="27">
        <v>0.20780000000000001</v>
      </c>
      <c r="AI106" s="40">
        <f t="shared" si="1076"/>
        <v>30.255680000000002</v>
      </c>
      <c r="AJ106" s="27">
        <f t="shared" si="1077"/>
        <v>0.90104066294083618</v>
      </c>
      <c r="AK106" s="28">
        <f t="shared" si="679"/>
        <v>0.90033589033876582</v>
      </c>
      <c r="AL106" s="42">
        <v>160</v>
      </c>
      <c r="AM106" s="38">
        <v>0.09</v>
      </c>
      <c r="AN106" s="27">
        <v>0.2271</v>
      </c>
      <c r="AO106" s="134">
        <v>0.22750000000000001</v>
      </c>
      <c r="AP106" s="40">
        <f>AL106*(1-AM106)*AN106</f>
        <v>33.065759999999997</v>
      </c>
      <c r="AQ106" s="135">
        <f t="shared" si="945"/>
        <v>33.124000000000002</v>
      </c>
      <c r="AR106" s="17">
        <v>1.5</v>
      </c>
      <c r="AS106" s="17"/>
      <c r="AT106" s="117">
        <f>AT105+AL106-AS106</f>
        <v>892.51999999999964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 t="shared" ref="D107" si="1079">SUM(D104:D106)</f>
        <v>42480</v>
      </c>
      <c r="E107" s="50"/>
      <c r="F107" s="50">
        <f t="shared" ref="F107" si="1080">SUM(F104:F106)</f>
        <v>48782</v>
      </c>
      <c r="G107" s="51"/>
      <c r="H107" s="51"/>
      <c r="I107" s="50">
        <f t="shared" ref="I107:K107" si="1081">SUM(I104:I106)</f>
        <v>47348</v>
      </c>
      <c r="J107" s="51"/>
      <c r="K107" s="50">
        <f t="shared" si="1081"/>
        <v>48812</v>
      </c>
      <c r="L107" s="20">
        <f t="shared" ref="L107" si="1082">IF(K107&gt;0,(K104*L104+K105*L105+K106*L106)/K107,0)</f>
        <v>6.4985249528804398E-2</v>
      </c>
      <c r="M107" s="51">
        <f t="shared" ref="M107" si="1083">M104+M105+M106</f>
        <v>45640</v>
      </c>
      <c r="N107" s="52">
        <f t="shared" ref="N107" si="1084">IF(M107&gt;0,O107/M107,0)</f>
        <v>0.710278439964943</v>
      </c>
      <c r="O107" s="53">
        <f t="shared" ref="O107" si="1085">O104+O105+O106</f>
        <v>32417.107999999997</v>
      </c>
      <c r="P107" s="20">
        <f t="shared" ref="P107" si="1086">IF(M107&gt;0,Q107/M107,0)</f>
        <v>0.24582833041191937</v>
      </c>
      <c r="Q107" s="53">
        <f t="shared" ref="Q107" si="1087">Q104+Q105+Q106</f>
        <v>11219.605</v>
      </c>
      <c r="R107" s="20">
        <f t="shared" ref="R107" si="1088">IF(M107&gt;0,T107/M107,0)</f>
        <v>4.3893229623137596E-2</v>
      </c>
      <c r="S107" s="136"/>
      <c r="T107" s="53">
        <f t="shared" ref="T107" si="1089">T104+T105+T106</f>
        <v>2003.2869999999998</v>
      </c>
      <c r="U107" s="20">
        <f t="shared" ref="U107" si="1090">IF(M107&gt;0,V107/M107,0)</f>
        <v>0.21698106923751095</v>
      </c>
      <c r="V107" s="53">
        <f t="shared" ref="V107" si="1091">V104+V105+V106</f>
        <v>9903.0159999999996</v>
      </c>
      <c r="W107" s="20">
        <f t="shared" ref="W107" si="1092">IF(M107&gt;0,X107/M107,0)</f>
        <v>0.50853735758106922</v>
      </c>
      <c r="X107" s="53">
        <f t="shared" ref="X107" si="1093">X104+X105+X106</f>
        <v>23209.645</v>
      </c>
      <c r="Y107" s="20">
        <f t="shared" ref="Y107" si="1094">IF(M107&gt;0,Z107/M107,0)</f>
        <v>0.41323422436459251</v>
      </c>
      <c r="Z107" s="53">
        <f t="shared" ref="Z107" si="1095">Z104+Z105+Z106</f>
        <v>18860.010000000002</v>
      </c>
      <c r="AA107" s="152">
        <f t="shared" ref="AA107" si="1096">IF(M107&gt;0,AB107/M107,0)</f>
        <v>2.3338753286590709E-3</v>
      </c>
      <c r="AB107" s="55">
        <f t="shared" ref="AB107" si="1097">SUM(AB104:AB106)</f>
        <v>106.51806999999999</v>
      </c>
      <c r="AC107" s="54">
        <f t="shared" ref="AC107" si="1098">IF(M107&gt;0,AD107/M107,0)</f>
        <v>2.4560631025416302E-3</v>
      </c>
      <c r="AD107" s="55">
        <f t="shared" ref="AD107" si="1099">SUM(AD104:AD106)</f>
        <v>112.09472</v>
      </c>
      <c r="AE107" s="54">
        <f t="shared" ref="AE107" si="1100">IF(M107&gt;0,(AE104*M104+AE105*M105+AE106*M106)/M107,0)</f>
        <v>2.3931620705521474E-3</v>
      </c>
      <c r="AF107" s="54">
        <f t="shared" ref="AF107" si="1101">IF(K107&gt;0,(K104*AF104+K105*AF105+K106*AF106)/K107,0)</f>
        <v>2.4000000000000001E-4</v>
      </c>
      <c r="AG107" s="51">
        <f t="shared" ref="AG107" si="1102">SUM(AG104:AG106)</f>
        <v>10.9536</v>
      </c>
      <c r="AH107" s="52">
        <f t="shared" ref="AH107" si="1103">IF(K107&gt;0,(K104*AH104+K105*AH105+K106*AH106)/K107,0)</f>
        <v>0.20747917725149556</v>
      </c>
      <c r="AI107" s="57">
        <f t="shared" ref="AI107" si="1104">SUM(AI104:AI106)</f>
        <v>91.769859800000006</v>
      </c>
      <c r="AJ107" s="52">
        <f t="shared" ref="AJ107" si="1105">IF(AND(AD107&gt;0),((AD104*AJ104+AD105*AJ105+AD106*AJ106)/AD107),0)</f>
        <v>0.9033276018990557</v>
      </c>
      <c r="AK107" s="56">
        <f t="shared" si="679"/>
        <v>0.90068659961718756</v>
      </c>
      <c r="AL107" s="50">
        <f t="shared" ref="AL107" si="1106">SUM(AL104:AL106)</f>
        <v>487</v>
      </c>
      <c r="AM107" s="20">
        <f t="shared" ref="AM107" si="1107">IF(AL107&gt;0,(AM104*AL104+AM105*AL105+AM106*AL106)/AL107,0)</f>
        <v>9.1657084188911706E-2</v>
      </c>
      <c r="AN107" s="52">
        <f>IF(K107&gt;0,(AN104*K104+AN105*K105+AN106*K106)/K107,0)</f>
        <v>0.2223168647054003</v>
      </c>
      <c r="AO107" s="136">
        <f>IF(L107&gt;0,(AO104*K104+AO105*K105+AO106*K106)/K107,0)</f>
        <v>0.2235587478488896</v>
      </c>
      <c r="AP107" s="57">
        <f t="shared" ref="AP107" si="1108">SUM(AP104:AP106)</f>
        <v>98.270316899999997</v>
      </c>
      <c r="AQ107" s="137">
        <f t="shared" si="976"/>
        <v>98.811714999999992</v>
      </c>
      <c r="AR107" s="55"/>
      <c r="AS107" s="55">
        <f t="shared" ref="AS107" si="1109">SUM(AS104:AS106)</f>
        <v>509.36</v>
      </c>
      <c r="AT107" s="102"/>
      <c r="AU107" s="103">
        <f>AT106</f>
        <v>892.51999999999964</v>
      </c>
      <c r="AV107" s="50">
        <f t="shared" ref="AV107" si="1110">SUM(AV104:AV106)</f>
        <v>0</v>
      </c>
      <c r="AW107" s="58"/>
      <c r="AX107" s="57"/>
      <c r="AY107" s="57"/>
      <c r="AZ107" s="57"/>
      <c r="BA107" s="57"/>
    </row>
    <row r="108" spans="1:53" s="31" customFormat="1" ht="13.5" thickBot="1" x14ac:dyDescent="0.25">
      <c r="A108" s="186">
        <v>27</v>
      </c>
      <c r="B108" s="22">
        <v>1</v>
      </c>
      <c r="C108" s="10" t="s">
        <v>52</v>
      </c>
      <c r="D108" s="11">
        <v>19101</v>
      </c>
      <c r="E108" s="11">
        <v>0</v>
      </c>
      <c r="F108" s="11">
        <v>18803</v>
      </c>
      <c r="G108" s="12">
        <v>1.1000000000000001</v>
      </c>
      <c r="H108" s="12">
        <v>7.8</v>
      </c>
      <c r="I108" s="11">
        <v>18214</v>
      </c>
      <c r="J108" s="12">
        <v>4.8</v>
      </c>
      <c r="K108" s="11">
        <v>16637</v>
      </c>
      <c r="L108" s="13">
        <v>6.4000000000000001E-2</v>
      </c>
      <c r="M108" s="23">
        <f>ROUND(K108*(1-L108),0)</f>
        <v>15572</v>
      </c>
      <c r="N108" s="14">
        <v>0.73399999999999999</v>
      </c>
      <c r="O108" s="24">
        <f t="shared" ref="O108:O110" si="1111">M108*N108</f>
        <v>11429.848</v>
      </c>
      <c r="P108" s="13">
        <v>0.223</v>
      </c>
      <c r="Q108" s="24">
        <f t="shared" ref="Q108:Q110" si="1112">M108*P108</f>
        <v>3472.556</v>
      </c>
      <c r="R108" s="15">
        <v>4.2999999999999997E-2</v>
      </c>
      <c r="S108" s="143">
        <v>0.20780000000000001</v>
      </c>
      <c r="T108" s="24">
        <f t="shared" ref="T108:T110" si="1113">M108*R108</f>
        <v>669.59599999999989</v>
      </c>
      <c r="U108" s="25">
        <v>0.223</v>
      </c>
      <c r="V108" s="24">
        <f t="shared" ref="V108:V110" si="1114">M108*U108</f>
        <v>3472.556</v>
      </c>
      <c r="W108" s="15">
        <v>0.49099999999999999</v>
      </c>
      <c r="X108" s="24">
        <f t="shared" ref="X108:X110" si="1115">M108*W108</f>
        <v>7645.8519999999999</v>
      </c>
      <c r="Y108" s="15">
        <v>0.41</v>
      </c>
      <c r="Z108" s="24">
        <f t="shared" ref="Z108:Z110" si="1116">Y108*M108</f>
        <v>6384.5199999999995</v>
      </c>
      <c r="AA108" s="145">
        <v>2.3900000000000002E-3</v>
      </c>
      <c r="AB108" s="18">
        <f t="shared" ref="AB108" si="1117">M108*AA108</f>
        <v>37.217080000000003</v>
      </c>
      <c r="AC108" s="16">
        <v>2.3999999999999998E-3</v>
      </c>
      <c r="AD108" s="17">
        <f t="shared" ref="AD108:AD110" si="1118">M108*AC108</f>
        <v>37.372799999999998</v>
      </c>
      <c r="AE108" s="26">
        <f>IF(M108&gt;0,(AG108+AP108)/M108,0)</f>
        <v>2.689047578987927E-3</v>
      </c>
      <c r="AF108" s="16">
        <v>2.4000000000000001E-4</v>
      </c>
      <c r="AG108" s="23">
        <f t="shared" ref="AG108:AG110" si="1119">AF108*M108</f>
        <v>3.7372800000000002</v>
      </c>
      <c r="AH108" s="114">
        <v>0.2044</v>
      </c>
      <c r="AI108" s="29">
        <f t="shared" ref="AI108:AI110" si="1120">AL108*(1-AM108)*AH108</f>
        <v>35.097319599999999</v>
      </c>
      <c r="AJ108" s="27">
        <f t="shared" ref="AJ108:AJ110" si="1121">IF(AND(AH108&gt;0,AF108&gt;0,AC108&gt;0),((AC108-AF108)*AH108)/((AH108-AF108)*AC108),0)</f>
        <v>0.9010579937304074</v>
      </c>
      <c r="AK108" s="59">
        <f t="shared" si="679"/>
        <v>0.9117342838679825</v>
      </c>
      <c r="AL108" s="11">
        <v>191</v>
      </c>
      <c r="AM108" s="13">
        <v>0.10100000000000001</v>
      </c>
      <c r="AN108" s="14">
        <v>0.22209999999999999</v>
      </c>
      <c r="AO108" s="130">
        <v>0.21560000000000001</v>
      </c>
      <c r="AP108" s="29">
        <f>AL108*(1-AM108)*AN108</f>
        <v>38.1365689</v>
      </c>
      <c r="AQ108" s="131">
        <f t="shared" ref="AQ108" si="1122">AL108*(1-AM108)*AO108</f>
        <v>37.020460400000005</v>
      </c>
      <c r="AR108" s="18">
        <v>1.55</v>
      </c>
      <c r="AS108" s="18"/>
      <c r="AT108" s="98">
        <f>AT106+AL108-AS108</f>
        <v>1083.5199999999995</v>
      </c>
      <c r="AU108" s="99"/>
      <c r="AV108" s="11"/>
      <c r="AW108" s="30"/>
      <c r="AX108" s="19"/>
      <c r="AY108" s="19"/>
      <c r="AZ108" s="19"/>
      <c r="BA108" s="19"/>
    </row>
    <row r="109" spans="1:53" s="31" customFormat="1" ht="12.75" x14ac:dyDescent="0.2">
      <c r="A109" s="184"/>
      <c r="B109" s="32">
        <v>2</v>
      </c>
      <c r="C109" s="10" t="s">
        <v>63</v>
      </c>
      <c r="D109" s="33">
        <v>18849</v>
      </c>
      <c r="E109" s="33">
        <v>5</v>
      </c>
      <c r="F109" s="33">
        <v>19876</v>
      </c>
      <c r="G109" s="34">
        <v>0.8</v>
      </c>
      <c r="H109" s="34">
        <v>4.4000000000000004</v>
      </c>
      <c r="I109" s="33">
        <v>19167</v>
      </c>
      <c r="J109" s="34">
        <v>3.6</v>
      </c>
      <c r="K109" s="33">
        <v>16729</v>
      </c>
      <c r="L109" s="35">
        <v>6.0999999999999999E-2</v>
      </c>
      <c r="M109" s="36">
        <f>ROUND(K109*(1-L109),0)</f>
        <v>15709</v>
      </c>
      <c r="N109" s="37">
        <v>0.79200000000000004</v>
      </c>
      <c r="O109" s="24">
        <f t="shared" si="1111"/>
        <v>12441.528</v>
      </c>
      <c r="P109" s="35">
        <v>0.19900000000000001</v>
      </c>
      <c r="Q109" s="24">
        <f t="shared" si="1112"/>
        <v>3126.0910000000003</v>
      </c>
      <c r="R109" s="38">
        <v>8.9999999999999993E-3</v>
      </c>
      <c r="S109" s="134">
        <v>0.21149999999999999</v>
      </c>
      <c r="T109" s="24">
        <f t="shared" si="1113"/>
        <v>141.381</v>
      </c>
      <c r="U109" s="27">
        <v>0.222</v>
      </c>
      <c r="V109" s="24">
        <f t="shared" si="1114"/>
        <v>3487.3980000000001</v>
      </c>
      <c r="W109" s="38">
        <v>0.498</v>
      </c>
      <c r="X109" s="24">
        <f t="shared" si="1115"/>
        <v>7823.0820000000003</v>
      </c>
      <c r="Y109" s="38">
        <v>0.41</v>
      </c>
      <c r="Z109" s="24">
        <f t="shared" si="1116"/>
        <v>6440.69</v>
      </c>
      <c r="AA109" s="146">
        <v>2.4399999999999999E-3</v>
      </c>
      <c r="AB109" s="18">
        <f t="shared" si="940"/>
        <v>38.32996</v>
      </c>
      <c r="AC109" s="39">
        <v>2.4499999999999999E-3</v>
      </c>
      <c r="AD109" s="17">
        <f t="shared" si="1118"/>
        <v>38.487049999999996</v>
      </c>
      <c r="AE109" s="26">
        <f>IF(M109&gt;0,(AG109+AP109)/M109,0)</f>
        <v>2.4934081736584122E-3</v>
      </c>
      <c r="AF109" s="39">
        <v>2.5000000000000001E-4</v>
      </c>
      <c r="AG109" s="36">
        <f t="shared" si="1119"/>
        <v>3.9272499999999999</v>
      </c>
      <c r="AH109" s="27">
        <v>0.20630000000000001</v>
      </c>
      <c r="AI109" s="40">
        <f t="shared" si="1120"/>
        <v>32.127099000000001</v>
      </c>
      <c r="AJ109" s="27">
        <f t="shared" si="1121"/>
        <v>0.89904867552456547</v>
      </c>
      <c r="AK109" s="28">
        <f t="shared" si="679"/>
        <v>0.90073069250336024</v>
      </c>
      <c r="AL109" s="33">
        <v>174</v>
      </c>
      <c r="AM109" s="35">
        <v>0.105</v>
      </c>
      <c r="AN109" s="37">
        <v>0.2263</v>
      </c>
      <c r="AO109" s="132">
        <v>0.21690000000000001</v>
      </c>
      <c r="AP109" s="40">
        <f>AL109*(1-AM109)*AN109</f>
        <v>35.241698999999997</v>
      </c>
      <c r="AQ109" s="133">
        <f t="shared" si="945"/>
        <v>33.777836999999998</v>
      </c>
      <c r="AR109" s="41">
        <v>1.55</v>
      </c>
      <c r="AS109" s="41"/>
      <c r="AT109" s="117">
        <f>AT108+AL109-AS109</f>
        <v>1257.5199999999995</v>
      </c>
      <c r="AU109" s="101"/>
      <c r="AV109" s="42"/>
      <c r="AW109" s="43"/>
      <c r="AX109" s="44"/>
      <c r="AY109" s="44"/>
      <c r="AZ109" s="44"/>
      <c r="BA109" s="44"/>
    </row>
    <row r="110" spans="1:53" s="31" customFormat="1" ht="12.75" x14ac:dyDescent="0.2">
      <c r="A110" s="184"/>
      <c r="B110" s="32">
        <v>3</v>
      </c>
      <c r="C110" s="45" t="s">
        <v>50</v>
      </c>
      <c r="D110" s="42">
        <v>17600</v>
      </c>
      <c r="E110" s="42">
        <v>2</v>
      </c>
      <c r="F110" s="42">
        <v>18062</v>
      </c>
      <c r="G110" s="36">
        <v>0.8</v>
      </c>
      <c r="H110" s="36">
        <v>8</v>
      </c>
      <c r="I110" s="42">
        <v>17090</v>
      </c>
      <c r="J110" s="36">
        <v>3.8</v>
      </c>
      <c r="K110" s="42">
        <v>16657</v>
      </c>
      <c r="L110" s="38">
        <v>5.6000000000000001E-2</v>
      </c>
      <c r="M110" s="36">
        <f>ROUND(K110*(1-L110),0)</f>
        <v>15724</v>
      </c>
      <c r="N110" s="27">
        <v>0.64100000000000001</v>
      </c>
      <c r="O110" s="24">
        <f t="shared" si="1111"/>
        <v>10079.084000000001</v>
      </c>
      <c r="P110" s="38">
        <v>0.32500000000000001</v>
      </c>
      <c r="Q110" s="24">
        <f t="shared" si="1112"/>
        <v>5110.3</v>
      </c>
      <c r="R110" s="38">
        <v>3.4000000000000002E-2</v>
      </c>
      <c r="S110" s="134">
        <v>0.2077</v>
      </c>
      <c r="T110" s="24">
        <f t="shared" si="1113"/>
        <v>534.61599999999999</v>
      </c>
      <c r="U110" s="27">
        <v>0.217</v>
      </c>
      <c r="V110" s="24">
        <f t="shared" si="1114"/>
        <v>3412.1080000000002</v>
      </c>
      <c r="W110" s="38">
        <v>0.504</v>
      </c>
      <c r="X110" s="24">
        <f t="shared" si="1115"/>
        <v>7924.8959999999997</v>
      </c>
      <c r="Y110" s="38">
        <v>0.4</v>
      </c>
      <c r="Z110" s="24">
        <f t="shared" si="1116"/>
        <v>6289.6</v>
      </c>
      <c r="AA110" s="147">
        <v>2.5000000000000001E-3</v>
      </c>
      <c r="AB110" s="148">
        <f t="shared" si="940"/>
        <v>39.31</v>
      </c>
      <c r="AC110" s="46">
        <v>2.4299999999999999E-3</v>
      </c>
      <c r="AD110" s="17">
        <f t="shared" si="1118"/>
        <v>38.209319999999998</v>
      </c>
      <c r="AE110" s="26">
        <f>IF(M110&gt;0,(AG110+AP110)/M110,0)</f>
        <v>2.4772418532180113E-3</v>
      </c>
      <c r="AF110" s="46">
        <v>2.4000000000000001E-4</v>
      </c>
      <c r="AG110" s="36">
        <f t="shared" si="1119"/>
        <v>3.7737600000000002</v>
      </c>
      <c r="AH110" s="27">
        <v>0.20830000000000001</v>
      </c>
      <c r="AI110" s="40">
        <f t="shared" si="1120"/>
        <v>32.756633100000002</v>
      </c>
      <c r="AJ110" s="27">
        <f t="shared" si="1121"/>
        <v>0.90227415406049749</v>
      </c>
      <c r="AK110" s="28">
        <f t="shared" si="679"/>
        <v>0.90408802342242789</v>
      </c>
      <c r="AL110" s="42">
        <v>173</v>
      </c>
      <c r="AM110" s="38">
        <v>9.0999999999999998E-2</v>
      </c>
      <c r="AN110" s="27">
        <v>0.22370000000000001</v>
      </c>
      <c r="AO110" s="134">
        <v>0.22059999999999999</v>
      </c>
      <c r="AP110" s="40">
        <f>AL110*(1-AM110)*AN110</f>
        <v>35.178390900000004</v>
      </c>
      <c r="AQ110" s="135">
        <f t="shared" si="945"/>
        <v>34.690894200000002</v>
      </c>
      <c r="AR110" s="17">
        <v>1.55</v>
      </c>
      <c r="AS110" s="17"/>
      <c r="AT110" s="117">
        <f>AT109+AL110-AS110</f>
        <v>1430.5199999999995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 t="shared" ref="D111" si="1123">SUM(D108:D110)</f>
        <v>55550</v>
      </c>
      <c r="E111" s="50"/>
      <c r="F111" s="50">
        <f t="shared" ref="F111" si="1124">SUM(F108:F110)</f>
        <v>56741</v>
      </c>
      <c r="G111" s="51"/>
      <c r="H111" s="51"/>
      <c r="I111" s="50">
        <f t="shared" ref="I111:K111" si="1125">SUM(I108:I110)</f>
        <v>54471</v>
      </c>
      <c r="J111" s="51"/>
      <c r="K111" s="50">
        <f t="shared" si="1125"/>
        <v>50023</v>
      </c>
      <c r="L111" s="20">
        <f t="shared" ref="L111" si="1126">IF(K111&gt;0,(K108*L108+K109*L109+K110*L110)/K111,0)</f>
        <v>6.0332826899626171E-2</v>
      </c>
      <c r="M111" s="51">
        <f t="shared" ref="M111" si="1127">M108+M109+M110</f>
        <v>47005</v>
      </c>
      <c r="N111" s="52">
        <f t="shared" ref="N111" si="1128">IF(M111&gt;0,O111/M111,0)</f>
        <v>0.72227337517285395</v>
      </c>
      <c r="O111" s="53">
        <f t="shared" ref="O111" si="1129">O108+O109+O110</f>
        <v>33950.46</v>
      </c>
      <c r="P111" s="20">
        <f t="shared" ref="P111" si="1130">IF(M111&gt;0,Q111/M111,0)</f>
        <v>0.24910003191149879</v>
      </c>
      <c r="Q111" s="53">
        <f t="shared" ref="Q111" si="1131">Q108+Q109+Q110</f>
        <v>11708.947</v>
      </c>
      <c r="R111" s="20">
        <f t="shared" ref="R111" si="1132">IF(M111&gt;0,T111/M111,0)</f>
        <v>2.8626592915647269E-2</v>
      </c>
      <c r="S111" s="136"/>
      <c r="T111" s="53">
        <f t="shared" ref="T111" si="1133">T108+T109+T110</f>
        <v>1345.5929999999998</v>
      </c>
      <c r="U111" s="20">
        <f t="shared" ref="U111" si="1134">IF(M111&gt;0,V111/M111,0)</f>
        <v>0.22065869588341666</v>
      </c>
      <c r="V111" s="53">
        <f t="shared" ref="V111" si="1135">V108+V109+V110</f>
        <v>10372.062</v>
      </c>
      <c r="W111" s="20">
        <f t="shared" ref="W111" si="1136">IF(M111&gt;0,X111/M111,0)</f>
        <v>0.49768811828528886</v>
      </c>
      <c r="X111" s="53">
        <f t="shared" ref="X111" si="1137">X108+X109+X110</f>
        <v>23393.83</v>
      </c>
      <c r="Y111" s="20">
        <f t="shared" ref="Y111" si="1138">IF(M111&gt;0,Z111/M111,0)</f>
        <v>0.40665482395489838</v>
      </c>
      <c r="Z111" s="53">
        <f t="shared" ref="Z111" si="1139">Z108+Z109+Z110</f>
        <v>19114.809999999998</v>
      </c>
      <c r="AA111" s="152">
        <f t="shared" ref="AA111" si="1140">IF(M111&gt;0,AB111/M111,0)</f>
        <v>2.4435068609722373E-3</v>
      </c>
      <c r="AB111" s="55">
        <f t="shared" ref="AB111" si="1141">SUM(AB108:AB110)</f>
        <v>114.85704000000001</v>
      </c>
      <c r="AC111" s="54">
        <f t="shared" ref="AC111" si="1142">IF(M111&gt;0,AD111/M111,0)</f>
        <v>2.4267454526114242E-3</v>
      </c>
      <c r="AD111" s="55">
        <f t="shared" ref="AD111" si="1143">SUM(AD108:AD110)</f>
        <v>114.06916999999999</v>
      </c>
      <c r="AE111" s="54">
        <f t="shared" ref="AE111" si="1144">IF(M111&gt;0,(AE108*M108+AE109*M109+AE110*M110)/M111,0)</f>
        <v>2.5528124412296563E-3</v>
      </c>
      <c r="AF111" s="54">
        <f t="shared" ref="AF111" si="1145">IF(K111&gt;0,(K108*AF108+K109*AF109+K110*AF110)/K111,0)</f>
        <v>2.4334426163964573E-4</v>
      </c>
      <c r="AG111" s="51">
        <f t="shared" ref="AG111" si="1146">SUM(AG108:AG110)</f>
        <v>11.43829</v>
      </c>
      <c r="AH111" s="52">
        <f t="shared" ref="AH111" si="1147">IF(K111&gt;0,(K108*AH108+K109*AH109+K110*AH110)/K111,0)</f>
        <v>0.20633405833316673</v>
      </c>
      <c r="AI111" s="57">
        <f t="shared" ref="AI111" si="1148">SUM(AI108:AI110)</f>
        <v>99.981051700000009</v>
      </c>
      <c r="AJ111" s="52">
        <f t="shared" ref="AJ111" si="1149">IF(AND(AD111&gt;0),((AD108*AJ108+AD109*AJ109+AD110*AJ110)/AD111),0)</f>
        <v>0.90078742043676086</v>
      </c>
      <c r="AK111" s="56">
        <f t="shared" si="679"/>
        <v>0.90565971919836563</v>
      </c>
      <c r="AL111" s="50">
        <f t="shared" ref="AL111" si="1150">SUM(AL108:AL110)</f>
        <v>538</v>
      </c>
      <c r="AM111" s="20">
        <f t="shared" ref="AM111" si="1151">IF(AL111&gt;0,(AM108*AL108+AM109*AL109+AM110*AL110)/AL111,0)</f>
        <v>9.907806691449815E-2</v>
      </c>
      <c r="AN111" s="52">
        <f>IF(K111&gt;0,(AN108*K108+AN109*K109+AN110*K110)/K111,0)</f>
        <v>0.22403736881034725</v>
      </c>
      <c r="AO111" s="136">
        <f>IF(L111&gt;0,(AO108*K108+AO109*K109+AO110*K110)/K111,0)</f>
        <v>0.217699688143454</v>
      </c>
      <c r="AP111" s="57">
        <f t="shared" ref="AP111" si="1152">SUM(AP108:AP110)</f>
        <v>108.55665880000001</v>
      </c>
      <c r="AQ111" s="137">
        <f t="shared" si="976"/>
        <v>105.4891916</v>
      </c>
      <c r="AR111" s="55"/>
      <c r="AS111" s="55">
        <f t="shared" ref="AS111" si="1153">SUM(AS108:AS110)</f>
        <v>0</v>
      </c>
      <c r="AT111" s="102"/>
      <c r="AU111" s="103">
        <f>AT110</f>
        <v>1430.5199999999995</v>
      </c>
      <c r="AV111" s="50">
        <f t="shared" ref="AV111" si="1154">SUM(AV108:AV110)</f>
        <v>0</v>
      </c>
      <c r="AW111" s="58"/>
      <c r="AX111" s="57"/>
      <c r="AY111" s="57"/>
      <c r="AZ111" s="57"/>
      <c r="BA111" s="57"/>
    </row>
    <row r="112" spans="1:53" s="31" customFormat="1" ht="13.5" thickBot="1" x14ac:dyDescent="0.25">
      <c r="A112" s="186">
        <v>28</v>
      </c>
      <c r="B112" s="22">
        <v>1</v>
      </c>
      <c r="C112" s="10" t="s">
        <v>48</v>
      </c>
      <c r="D112" s="11">
        <v>16803</v>
      </c>
      <c r="E112" s="11">
        <v>0</v>
      </c>
      <c r="F112" s="11">
        <v>16611</v>
      </c>
      <c r="G112" s="12">
        <v>0.8</v>
      </c>
      <c r="H112" s="12">
        <v>6.2</v>
      </c>
      <c r="I112" s="11">
        <v>16241</v>
      </c>
      <c r="J112" s="12">
        <v>4</v>
      </c>
      <c r="K112" s="11">
        <v>16692</v>
      </c>
      <c r="L112" s="13">
        <v>6.5000000000000002E-2</v>
      </c>
      <c r="M112" s="23">
        <f>ROUND(K112*(1-L112),0)</f>
        <v>15607</v>
      </c>
      <c r="N112" s="14">
        <v>0.68200000000000005</v>
      </c>
      <c r="O112" s="24">
        <f t="shared" ref="O112:O114" si="1155">M112*N112</f>
        <v>10643.974</v>
      </c>
      <c r="P112" s="13">
        <v>0.29599999999999999</v>
      </c>
      <c r="Q112" s="24">
        <f t="shared" ref="Q112:Q114" si="1156">M112*P112</f>
        <v>4619.6719999999996</v>
      </c>
      <c r="R112" s="15">
        <v>2.1999999999999999E-2</v>
      </c>
      <c r="S112" s="143">
        <v>0.2142</v>
      </c>
      <c r="T112" s="24">
        <f t="shared" ref="T112:T114" si="1157">M112*R112</f>
        <v>343.35399999999998</v>
      </c>
      <c r="U112" s="25">
        <v>0.23100000000000001</v>
      </c>
      <c r="V112" s="24">
        <f t="shared" ref="V112:V114" si="1158">M112*U112</f>
        <v>3605.2170000000001</v>
      </c>
      <c r="W112" s="15">
        <v>0.48599999999999999</v>
      </c>
      <c r="X112" s="24">
        <f t="shared" ref="X112:X114" si="1159">M112*W112</f>
        <v>7585.0019999999995</v>
      </c>
      <c r="Y112" s="15">
        <v>0.4</v>
      </c>
      <c r="Z112" s="24">
        <f t="shared" ref="Z112:Z114" si="1160">Y112*M112</f>
        <v>6242.8</v>
      </c>
      <c r="AA112" s="145">
        <v>2.4299999999999999E-3</v>
      </c>
      <c r="AB112" s="18">
        <f t="shared" ref="AB112" si="1161">M112*AA112</f>
        <v>37.92501</v>
      </c>
      <c r="AC112" s="16">
        <v>2.3800000000000002E-3</v>
      </c>
      <c r="AD112" s="17">
        <f t="shared" ref="AD112:AD114" si="1162">M112*AC112</f>
        <v>37.144660000000002</v>
      </c>
      <c r="AE112" s="26">
        <f>IF(M112&gt;0,(AG112+AP112)/M112,0)</f>
        <v>2.5865826872557185E-3</v>
      </c>
      <c r="AF112" s="16">
        <v>2.5000000000000001E-4</v>
      </c>
      <c r="AG112" s="23">
        <f t="shared" ref="AG112:AG114" si="1163">AF112*M112</f>
        <v>3.9017500000000003</v>
      </c>
      <c r="AH112" s="114">
        <v>0.2104</v>
      </c>
      <c r="AI112" s="29">
        <f t="shared" ref="AI112:AI114" si="1164">AL112*(1-AM112)*AH112</f>
        <v>34.577136000000003</v>
      </c>
      <c r="AJ112" s="27">
        <f t="shared" ref="AJ112:AJ114" si="1165">IF(AND(AH112&gt;0,AF112&gt;0,AC112&gt;0),((AC112-AF112)*AH112)/((AH112-AF112)*AC112),0)</f>
        <v>0.8960226488882489</v>
      </c>
      <c r="AK112" s="59">
        <f t="shared" si="679"/>
        <v>0.90436626695406963</v>
      </c>
      <c r="AL112" s="11">
        <v>180</v>
      </c>
      <c r="AM112" s="13">
        <v>8.6999999999999994E-2</v>
      </c>
      <c r="AN112" s="14">
        <v>0.22189999999999999</v>
      </c>
      <c r="AO112" s="130">
        <v>0.21690000000000001</v>
      </c>
      <c r="AP112" s="29">
        <f>AL112*(1-AM112)*AN112</f>
        <v>36.467045999999996</v>
      </c>
      <c r="AQ112" s="131">
        <f t="shared" ref="AQ112" si="1166">AL112*(1-AM112)*AO112</f>
        <v>35.645346000000004</v>
      </c>
      <c r="AR112" s="18">
        <v>1.58</v>
      </c>
      <c r="AS112" s="18"/>
      <c r="AT112" s="98">
        <f>AT110+AL112-AS112</f>
        <v>1610.5199999999995</v>
      </c>
      <c r="AU112" s="99"/>
      <c r="AV112" s="11"/>
      <c r="AW112" s="30"/>
      <c r="AX112" s="19"/>
      <c r="AY112" s="19"/>
      <c r="AZ112" s="19"/>
      <c r="BA112" s="19"/>
    </row>
    <row r="113" spans="1:53" s="31" customFormat="1" ht="12.75" x14ac:dyDescent="0.2">
      <c r="A113" s="184"/>
      <c r="B113" s="32">
        <v>2</v>
      </c>
      <c r="C113" s="10" t="s">
        <v>63</v>
      </c>
      <c r="D113" s="33">
        <v>20300</v>
      </c>
      <c r="E113" s="33">
        <v>2</v>
      </c>
      <c r="F113" s="33">
        <v>17796</v>
      </c>
      <c r="G113" s="34">
        <v>1.3</v>
      </c>
      <c r="H113" s="34">
        <v>6.3</v>
      </c>
      <c r="I113" s="33">
        <v>17235</v>
      </c>
      <c r="J113" s="34">
        <v>3.3</v>
      </c>
      <c r="K113" s="33">
        <v>16650</v>
      </c>
      <c r="L113" s="35">
        <v>6.5000000000000002E-2</v>
      </c>
      <c r="M113" s="36">
        <f>ROUND(K113*(1-L113),0)</f>
        <v>15568</v>
      </c>
      <c r="N113" s="37">
        <v>0.72799999999999998</v>
      </c>
      <c r="O113" s="24">
        <f t="shared" si="1155"/>
        <v>11333.503999999999</v>
      </c>
      <c r="P113" s="35">
        <v>0.224</v>
      </c>
      <c r="Q113" s="24">
        <f t="shared" si="1156"/>
        <v>3487.232</v>
      </c>
      <c r="R113" s="38">
        <v>4.8000000000000001E-2</v>
      </c>
      <c r="S113" s="134">
        <v>0.21179999999999999</v>
      </c>
      <c r="T113" s="24">
        <f t="shared" si="1157"/>
        <v>747.26400000000001</v>
      </c>
      <c r="U113" s="27">
        <v>0.24</v>
      </c>
      <c r="V113" s="24">
        <f t="shared" si="1158"/>
        <v>3736.3199999999997</v>
      </c>
      <c r="W113" s="38">
        <v>0.48299999999999998</v>
      </c>
      <c r="X113" s="24">
        <f t="shared" si="1159"/>
        <v>7519.3440000000001</v>
      </c>
      <c r="Y113" s="38">
        <v>0.42</v>
      </c>
      <c r="Z113" s="24">
        <f t="shared" si="1160"/>
        <v>6538.5599999999995</v>
      </c>
      <c r="AA113" s="146"/>
      <c r="AB113" s="18">
        <f t="shared" si="940"/>
        <v>0</v>
      </c>
      <c r="AC113" s="39">
        <v>2.3500000000000001E-3</v>
      </c>
      <c r="AD113" s="17">
        <f t="shared" si="1162"/>
        <v>36.584800000000001</v>
      </c>
      <c r="AE113" s="26">
        <f>IF(M113&gt;0,(AG113+AP113)/M113,0)</f>
        <v>2.4637089414182942E-3</v>
      </c>
      <c r="AF113" s="39">
        <v>2.5000000000000001E-4</v>
      </c>
      <c r="AG113" s="36">
        <f t="shared" si="1163"/>
        <v>3.8919999999999999</v>
      </c>
      <c r="AH113" s="27">
        <v>0.2064</v>
      </c>
      <c r="AI113" s="40">
        <f t="shared" si="1164"/>
        <v>31.812019200000002</v>
      </c>
      <c r="AJ113" s="27">
        <f t="shared" si="1165"/>
        <v>0.89470071885272551</v>
      </c>
      <c r="AK113" s="28">
        <f t="shared" si="679"/>
        <v>0.89953271331864815</v>
      </c>
      <c r="AL113" s="33">
        <v>169</v>
      </c>
      <c r="AM113" s="35">
        <v>8.7999999999999995E-2</v>
      </c>
      <c r="AN113" s="37">
        <v>0.22359999999999999</v>
      </c>
      <c r="AO113" s="132"/>
      <c r="AP113" s="40">
        <f>AL113*(1-AM113)*AN113</f>
        <v>34.463020800000002</v>
      </c>
      <c r="AQ113" s="133">
        <f t="shared" si="945"/>
        <v>0</v>
      </c>
      <c r="AR113" s="41">
        <v>1.55</v>
      </c>
      <c r="AS113" s="41"/>
      <c r="AT113" s="117">
        <f>AT112+AL113-AS113</f>
        <v>1779.5199999999995</v>
      </c>
      <c r="AU113" s="101"/>
      <c r="AV113" s="42"/>
      <c r="AW113" s="43"/>
      <c r="AX113" s="44"/>
      <c r="AY113" s="44"/>
      <c r="AZ113" s="44"/>
      <c r="BA113" s="44"/>
    </row>
    <row r="114" spans="1:53" s="31" customFormat="1" ht="12.75" x14ac:dyDescent="0.2">
      <c r="A114" s="184"/>
      <c r="B114" s="32">
        <v>3</v>
      </c>
      <c r="C114" s="45" t="s">
        <v>50</v>
      </c>
      <c r="D114" s="42">
        <v>13170</v>
      </c>
      <c r="E114" s="42">
        <v>0</v>
      </c>
      <c r="F114" s="42">
        <v>14665</v>
      </c>
      <c r="G114" s="36">
        <v>0.8</v>
      </c>
      <c r="H114" s="36">
        <v>6.5</v>
      </c>
      <c r="I114" s="42">
        <v>14448</v>
      </c>
      <c r="J114" s="36">
        <v>4</v>
      </c>
      <c r="K114" s="42">
        <v>16465</v>
      </c>
      <c r="L114" s="38">
        <v>6.5000000000000002E-2</v>
      </c>
      <c r="M114" s="36">
        <f>ROUND(K114*(1-L114),0)</f>
        <v>15395</v>
      </c>
      <c r="N114" s="27">
        <v>0.72599999999999998</v>
      </c>
      <c r="O114" s="24">
        <f t="shared" si="1155"/>
        <v>11176.77</v>
      </c>
      <c r="P114" s="38">
        <v>0.22500000000000001</v>
      </c>
      <c r="Q114" s="24">
        <f t="shared" si="1156"/>
        <v>3463.875</v>
      </c>
      <c r="R114" s="38">
        <v>4.9000000000000002E-2</v>
      </c>
      <c r="S114" s="134"/>
      <c r="T114" s="24">
        <f t="shared" si="1157"/>
        <v>754.35500000000002</v>
      </c>
      <c r="U114" s="27"/>
      <c r="V114" s="24">
        <f t="shared" si="1158"/>
        <v>0</v>
      </c>
      <c r="W114" s="38"/>
      <c r="X114" s="24">
        <f t="shared" si="1159"/>
        <v>0</v>
      </c>
      <c r="Y114" s="38">
        <v>0.41</v>
      </c>
      <c r="Z114" s="24">
        <f t="shared" si="1160"/>
        <v>6311.95</v>
      </c>
      <c r="AA114" s="147"/>
      <c r="AB114" s="148">
        <f t="shared" si="940"/>
        <v>0</v>
      </c>
      <c r="AC114" s="46">
        <v>2.4399999999999999E-3</v>
      </c>
      <c r="AD114" s="17">
        <f t="shared" si="1162"/>
        <v>37.563800000000001</v>
      </c>
      <c r="AE114" s="26">
        <f>IF(M114&gt;0,(AG114+AP114)/M114,0)</f>
        <v>2.5000000000000001E-4</v>
      </c>
      <c r="AF114" s="46">
        <v>2.5000000000000001E-4</v>
      </c>
      <c r="AG114" s="36">
        <f t="shared" si="1163"/>
        <v>3.8487499999999999</v>
      </c>
      <c r="AH114" s="27">
        <v>0.2087</v>
      </c>
      <c r="AI114" s="40">
        <f t="shared" si="1164"/>
        <v>35.441016600000005</v>
      </c>
      <c r="AJ114" s="27">
        <f t="shared" si="1165"/>
        <v>0.89861742997691796</v>
      </c>
      <c r="AK114" s="28">
        <f t="shared" si="679"/>
        <v>0</v>
      </c>
      <c r="AL114" s="42">
        <v>186</v>
      </c>
      <c r="AM114" s="38">
        <v>8.6999999999999994E-2</v>
      </c>
      <c r="AN114" s="27"/>
      <c r="AO114" s="134"/>
      <c r="AP114" s="40">
        <f>AL114*(1-AM114)*AN114</f>
        <v>0</v>
      </c>
      <c r="AQ114" s="135">
        <f t="shared" si="945"/>
        <v>0</v>
      </c>
      <c r="AR114" s="17">
        <v>1.55</v>
      </c>
      <c r="AS114" s="17"/>
      <c r="AT114" s="117">
        <f>AT113+AL114-AS114</f>
        <v>1965.5199999999995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 t="shared" ref="D115" si="1167">SUM(D112:D114)</f>
        <v>50273</v>
      </c>
      <c r="E115" s="50"/>
      <c r="F115" s="50">
        <f t="shared" ref="F115" si="1168">SUM(F112:F114)</f>
        <v>49072</v>
      </c>
      <c r="G115" s="51"/>
      <c r="H115" s="51"/>
      <c r="I115" s="50">
        <f t="shared" ref="I115:K115" si="1169">SUM(I112:I114)</f>
        <v>47924</v>
      </c>
      <c r="J115" s="51"/>
      <c r="K115" s="50">
        <f t="shared" si="1169"/>
        <v>49807</v>
      </c>
      <c r="L115" s="20">
        <f t="shared" ref="L115" si="1170">IF(K115&gt;0,(K112*L112+K113*L113+K114*L114)/K115,0)</f>
        <v>6.5000000000000002E-2</v>
      </c>
      <c r="M115" s="51">
        <f t="shared" ref="M115" si="1171">M112+M113+M114</f>
        <v>46570</v>
      </c>
      <c r="N115" s="52">
        <f t="shared" ref="N115" si="1172">IF(M115&gt;0,O115/M115,0)</f>
        <v>0.71192286879965638</v>
      </c>
      <c r="O115" s="53">
        <f t="shared" ref="O115" si="1173">O112+O113+O114</f>
        <v>33154.248</v>
      </c>
      <c r="P115" s="20">
        <f t="shared" ref="P115" si="1174">IF(M115&gt;0,Q115/M115,0)</f>
        <v>0.24845993128623575</v>
      </c>
      <c r="Q115" s="53">
        <f t="shared" ref="Q115" si="1175">Q112+Q113+Q114</f>
        <v>11570.778999999999</v>
      </c>
      <c r="R115" s="20">
        <f t="shared" ref="R115" si="1176">IF(M115&gt;0,T115/M115,0)</f>
        <v>3.9617199914107795E-2</v>
      </c>
      <c r="S115" s="136"/>
      <c r="T115" s="53">
        <f t="shared" ref="T115" si="1177">T112+T113+T114</f>
        <v>1844.973</v>
      </c>
      <c r="U115" s="20">
        <f t="shared" ref="U115" si="1178">IF(M115&gt;0,V115/M115,0)</f>
        <v>0.15764520077302985</v>
      </c>
      <c r="V115" s="53">
        <f t="shared" ref="V115" si="1179">V112+V113+V114</f>
        <v>7341.5370000000003</v>
      </c>
      <c r="W115" s="20">
        <f t="shared" ref="W115" si="1180">IF(M115&gt;0,X115/M115,0)</f>
        <v>0.32433639682198839</v>
      </c>
      <c r="X115" s="53">
        <f t="shared" ref="X115" si="1181">X112+X113+X114</f>
        <v>15104.346</v>
      </c>
      <c r="Y115" s="20">
        <f t="shared" ref="Y115" si="1182">IF(M115&gt;0,Z115/M115,0)</f>
        <v>0.40999162550998497</v>
      </c>
      <c r="Z115" s="53">
        <f t="shared" ref="Z115" si="1183">Z112+Z113+Z114</f>
        <v>19093.310000000001</v>
      </c>
      <c r="AA115" s="152">
        <f t="shared" ref="AA115" si="1184">IF(M115&gt;0,AB115/M115,0)</f>
        <v>8.1436568606398974E-4</v>
      </c>
      <c r="AB115" s="55">
        <f t="shared" ref="AB115" si="1185">SUM(AB112:AB114)</f>
        <v>37.92501</v>
      </c>
      <c r="AC115" s="54">
        <f t="shared" ref="AC115" si="1186">IF(M115&gt;0,AD115/M115,0)</f>
        <v>2.3898058836160619E-3</v>
      </c>
      <c r="AD115" s="55">
        <f t="shared" ref="AD115" si="1187">SUM(AD112:AD114)</f>
        <v>111.29326</v>
      </c>
      <c r="AE115" s="54">
        <f t="shared" ref="AE115" si="1188">IF(M115&gt;0,(AE112*M112+AE113*M113+AE114*M114)/M115,0)</f>
        <v>1.7730849645694654E-3</v>
      </c>
      <c r="AF115" s="54">
        <f t="shared" ref="AF115" si="1189">IF(K115&gt;0,(K112*AF112+K113*AF113+K114*AF114)/K115,0)</f>
        <v>2.5000000000000001E-4</v>
      </c>
      <c r="AG115" s="51">
        <f t="shared" ref="AG115" si="1190">SUM(AG112:AG114)</f>
        <v>11.6425</v>
      </c>
      <c r="AH115" s="52">
        <f t="shared" ref="AH115" si="1191">IF(K115&gt;0,(K112*AH112+K113*AH113+K114*AH114)/K115,0)</f>
        <v>0.20850085931696347</v>
      </c>
      <c r="AI115" s="57">
        <f t="shared" ref="AI115" si="1192">SUM(AI112:AI114)</f>
        <v>101.83017180000002</v>
      </c>
      <c r="AJ115" s="52">
        <f t="shared" ref="AJ115" si="1193">IF(AND(AD115&gt;0),((AD112*AJ112+AD113*AJ113+AD114*AJ114)/AD115),0)</f>
        <v>0.89646389116918235</v>
      </c>
      <c r="AK115" s="56">
        <f t="shared" si="679"/>
        <v>0.86044541037649847</v>
      </c>
      <c r="AL115" s="50">
        <f t="shared" ref="AL115" si="1194">SUM(AL112:AL114)</f>
        <v>535</v>
      </c>
      <c r="AM115" s="20">
        <f t="shared" ref="AM115" si="1195">IF(AL115&gt;0,(AM112*AL112+AM113*AL113+AM114*AL114)/AL115,0)</f>
        <v>8.7315887850467289E-2</v>
      </c>
      <c r="AN115" s="52">
        <f>IF(K115&gt;0,(AN112*K112+AN113*K113+AN114*K114)/K115,0)</f>
        <v>0.14911347400967737</v>
      </c>
      <c r="AO115" s="136">
        <f>IF(L115&gt;0,(AO112*K112+AO113*K113+AO114*K114)/K115,0)</f>
        <v>7.2690481257654552E-2</v>
      </c>
      <c r="AP115" s="57">
        <f t="shared" ref="AP115" si="1196">SUM(AP112:AP114)</f>
        <v>70.930066799999992</v>
      </c>
      <c r="AQ115" s="137">
        <f t="shared" si="976"/>
        <v>35.645346000000004</v>
      </c>
      <c r="AR115" s="55"/>
      <c r="AS115" s="55">
        <f t="shared" ref="AS115" si="1197">SUM(AS112:AS114)</f>
        <v>0</v>
      </c>
      <c r="AT115" s="102"/>
      <c r="AU115" s="103">
        <f>AT114</f>
        <v>1965.5199999999995</v>
      </c>
      <c r="AV115" s="50">
        <f t="shared" ref="AV115" si="1198">SUM(AV112:AV114)</f>
        <v>0</v>
      </c>
      <c r="AW115" s="58"/>
      <c r="AX115" s="57"/>
      <c r="AY115" s="57"/>
      <c r="AZ115" s="57"/>
      <c r="BA115" s="57"/>
    </row>
    <row r="116" spans="1:53" s="31" customFormat="1" ht="13.5" thickBot="1" x14ac:dyDescent="0.25">
      <c r="A116" s="184">
        <v>29</v>
      </c>
      <c r="B116" s="32">
        <v>1</v>
      </c>
      <c r="C116" s="10" t="s">
        <v>48</v>
      </c>
      <c r="D116" s="11">
        <v>4600</v>
      </c>
      <c r="E116" s="11">
        <v>2</v>
      </c>
      <c r="F116" s="11">
        <v>14312</v>
      </c>
      <c r="G116" s="12">
        <v>0.9</v>
      </c>
      <c r="H116" s="12">
        <v>7.6</v>
      </c>
      <c r="I116" s="11">
        <v>13736</v>
      </c>
      <c r="J116" s="12">
        <v>4.5</v>
      </c>
      <c r="K116" s="11">
        <v>16196</v>
      </c>
      <c r="L116" s="13">
        <v>6.8000000000000005E-2</v>
      </c>
      <c r="M116" s="23">
        <f>ROUND(K116*(1-L116),0)</f>
        <v>15095</v>
      </c>
      <c r="N116" s="14">
        <v>0.65</v>
      </c>
      <c r="O116" s="24">
        <f t="shared" ref="O116:O118" si="1199">M116*N116</f>
        <v>9811.75</v>
      </c>
      <c r="P116" s="13">
        <v>0.31</v>
      </c>
      <c r="Q116" s="24">
        <f t="shared" ref="Q116:Q118" si="1200">M116*P116</f>
        <v>4679.45</v>
      </c>
      <c r="R116" s="15">
        <v>0.04</v>
      </c>
      <c r="S116" s="143">
        <v>0.22370000000000001</v>
      </c>
      <c r="T116" s="24">
        <f t="shared" ref="T116:T118" si="1201">M116*R116</f>
        <v>603.80000000000007</v>
      </c>
      <c r="U116" s="25">
        <v>0.222</v>
      </c>
      <c r="V116" s="24">
        <f t="shared" ref="V116:V118" si="1202">M116*U116</f>
        <v>3351.09</v>
      </c>
      <c r="W116" s="15">
        <v>0.505</v>
      </c>
      <c r="X116" s="24">
        <f t="shared" ref="X116:X118" si="1203">M116*W116</f>
        <v>7622.9750000000004</v>
      </c>
      <c r="Y116" s="15">
        <v>0.4</v>
      </c>
      <c r="Z116" s="24">
        <f t="shared" ref="Z116:Z118" si="1204">Y116*M116</f>
        <v>6038</v>
      </c>
      <c r="AA116" s="145">
        <v>2.49E-3</v>
      </c>
      <c r="AB116" s="18">
        <f t="shared" ref="AB116:AB122" si="1205">M116*AA116</f>
        <v>37.586550000000003</v>
      </c>
      <c r="AC116" s="16">
        <v>2.4099999999999998E-3</v>
      </c>
      <c r="AD116" s="17">
        <f t="shared" ref="AD116:AD118" si="1206">M116*AC116</f>
        <v>36.378949999999996</v>
      </c>
      <c r="AE116" s="26">
        <f>IF(M116&gt;0,(AG116+AP116)/M116,0)</f>
        <v>2.676763829082478E-3</v>
      </c>
      <c r="AF116" s="16">
        <v>2.5999999999999998E-4</v>
      </c>
      <c r="AG116" s="23">
        <f t="shared" ref="AG116:AG118" si="1207">AF116*M116</f>
        <v>3.9246999999999996</v>
      </c>
      <c r="AH116" s="114">
        <v>0.20580000000000001</v>
      </c>
      <c r="AI116" s="29">
        <f t="shared" ref="AI116:AI118" si="1208">AL116*(1-AM116)*AH116</f>
        <v>33.895260000000007</v>
      </c>
      <c r="AJ116" s="27">
        <f t="shared" ref="AJ116:AJ118" si="1209">IF(AND(AH116&gt;0,AF116&gt;0,AC116&gt;0),((AC116-AF116)*AH116)/((AH116-AF116)*AC116),0)</f>
        <v>0.89324467438670829</v>
      </c>
      <c r="AK116" s="59">
        <f t="shared" si="679"/>
        <v>0.90392883003465718</v>
      </c>
      <c r="AL116" s="11">
        <v>180</v>
      </c>
      <c r="AM116" s="13">
        <v>8.5000000000000006E-2</v>
      </c>
      <c r="AN116" s="14">
        <v>0.2215</v>
      </c>
      <c r="AO116" s="130">
        <v>0.21779999999999999</v>
      </c>
      <c r="AP116" s="29">
        <f>AL116*(1-AM116)*AN116</f>
        <v>36.481050000000003</v>
      </c>
      <c r="AQ116" s="131">
        <f t="shared" ref="AQ116:AQ122" si="1210">AL116*(1-AM116)*AO116</f>
        <v>35.871660000000006</v>
      </c>
      <c r="AR116" s="18">
        <v>1.58</v>
      </c>
      <c r="AS116" s="18">
        <v>949.82</v>
      </c>
      <c r="AT116" s="98">
        <f>AT114+AL116-AS116</f>
        <v>1195.6999999999994</v>
      </c>
      <c r="AU116" s="116"/>
      <c r="AV116" s="11"/>
      <c r="AW116" s="30"/>
      <c r="AX116" s="19"/>
      <c r="AY116" s="19"/>
      <c r="AZ116" s="19"/>
      <c r="BA116" s="19"/>
    </row>
    <row r="117" spans="1:53" s="31" customFormat="1" ht="12.75" x14ac:dyDescent="0.2">
      <c r="A117" s="184"/>
      <c r="B117" s="32">
        <v>2</v>
      </c>
      <c r="C117" s="10" t="s">
        <v>51</v>
      </c>
      <c r="D117" s="33">
        <v>21300</v>
      </c>
      <c r="E117" s="33">
        <v>3</v>
      </c>
      <c r="F117" s="33">
        <v>15265</v>
      </c>
      <c r="G117" s="34">
        <v>0.9</v>
      </c>
      <c r="H117" s="34">
        <v>7.1</v>
      </c>
      <c r="I117" s="33">
        <v>14534</v>
      </c>
      <c r="J117" s="34">
        <v>5.3</v>
      </c>
      <c r="K117" s="33">
        <v>16338</v>
      </c>
      <c r="L117" s="35">
        <v>7.0999999999999994E-2</v>
      </c>
      <c r="M117" s="36">
        <f>ROUND(K117*(1-L117),0)</f>
        <v>15178</v>
      </c>
      <c r="N117" s="37">
        <v>0.61499999999999999</v>
      </c>
      <c r="O117" s="24">
        <f t="shared" si="1199"/>
        <v>9334.4699999999993</v>
      </c>
      <c r="P117" s="35">
        <v>0.34300000000000003</v>
      </c>
      <c r="Q117" s="24">
        <f t="shared" si="1200"/>
        <v>5206.0540000000001</v>
      </c>
      <c r="R117" s="38">
        <v>4.2000000000000003E-2</v>
      </c>
      <c r="S117" s="134">
        <v>0.22270000000000001</v>
      </c>
      <c r="T117" s="24">
        <f t="shared" si="1201"/>
        <v>637.476</v>
      </c>
      <c r="U117" s="27">
        <v>0.221</v>
      </c>
      <c r="V117" s="24">
        <f t="shared" si="1202"/>
        <v>3354.3380000000002</v>
      </c>
      <c r="W117" s="38">
        <v>0.49299999999999999</v>
      </c>
      <c r="X117" s="24">
        <f t="shared" si="1203"/>
        <v>7482.7539999999999</v>
      </c>
      <c r="Y117" s="38">
        <v>0.41</v>
      </c>
      <c r="Z117" s="24">
        <f t="shared" si="1204"/>
        <v>6222.98</v>
      </c>
      <c r="AA117" s="146">
        <v>2.3500000000000001E-3</v>
      </c>
      <c r="AB117" s="18">
        <f t="shared" si="1205"/>
        <v>35.668300000000002</v>
      </c>
      <c r="AC117" s="39">
        <v>2.2699999999999999E-3</v>
      </c>
      <c r="AD117" s="17">
        <f t="shared" si="1206"/>
        <v>34.454059999999998</v>
      </c>
      <c r="AE117" s="26">
        <f>IF(M117&gt;0,(AG117+AP117)/M117,0)</f>
        <v>2.4867555672684147E-3</v>
      </c>
      <c r="AF117" s="39">
        <v>2.5000000000000001E-4</v>
      </c>
      <c r="AG117" s="36">
        <f t="shared" si="1207"/>
        <v>3.7945000000000002</v>
      </c>
      <c r="AH117" s="27">
        <v>0.2044</v>
      </c>
      <c r="AI117" s="40">
        <f t="shared" si="1208"/>
        <v>30.772828799999999</v>
      </c>
      <c r="AJ117" s="27">
        <f t="shared" si="1209"/>
        <v>0.8909575644581974</v>
      </c>
      <c r="AK117" s="28">
        <f t="shared" si="679"/>
        <v>0.90046570010496252</v>
      </c>
      <c r="AL117" s="33">
        <v>164</v>
      </c>
      <c r="AM117" s="35">
        <v>8.2000000000000003E-2</v>
      </c>
      <c r="AN117" s="37">
        <v>0.22550000000000001</v>
      </c>
      <c r="AO117" s="132">
        <v>0.22489999999999999</v>
      </c>
      <c r="AP117" s="40">
        <f>AL117*(1-AM117)*AN117</f>
        <v>33.949475999999997</v>
      </c>
      <c r="AQ117" s="133">
        <f t="shared" si="1210"/>
        <v>33.859144799999996</v>
      </c>
      <c r="AR117" s="41">
        <v>1.6</v>
      </c>
      <c r="AS117" s="41"/>
      <c r="AT117" s="117">
        <f>AT116+AL117-AS117</f>
        <v>1359.6999999999994</v>
      </c>
      <c r="AU117" s="101"/>
      <c r="AV117" s="42"/>
      <c r="AW117" s="43"/>
      <c r="AX117" s="44"/>
      <c r="AY117" s="44"/>
      <c r="AZ117" s="44"/>
      <c r="BA117" s="44"/>
    </row>
    <row r="118" spans="1:53" s="31" customFormat="1" ht="12.75" x14ac:dyDescent="0.2">
      <c r="A118" s="184"/>
      <c r="B118" s="32">
        <v>3</v>
      </c>
      <c r="C118" s="45" t="s">
        <v>50</v>
      </c>
      <c r="D118" s="42">
        <v>17137</v>
      </c>
      <c r="E118" s="42">
        <v>1</v>
      </c>
      <c r="F118" s="42">
        <v>16643</v>
      </c>
      <c r="G118" s="36">
        <v>1.1000000000000001</v>
      </c>
      <c r="H118" s="36">
        <v>7</v>
      </c>
      <c r="I118" s="42">
        <v>16399</v>
      </c>
      <c r="J118" s="36">
        <v>4.9000000000000004</v>
      </c>
      <c r="K118" s="42">
        <v>16306</v>
      </c>
      <c r="L118" s="38">
        <v>5.5E-2</v>
      </c>
      <c r="M118" s="36">
        <f>ROUND(K118*(1-L118),0)</f>
        <v>15409</v>
      </c>
      <c r="N118" s="27">
        <v>0.63600000000000001</v>
      </c>
      <c r="O118" s="24">
        <f t="shared" si="1199"/>
        <v>9800.1239999999998</v>
      </c>
      <c r="P118" s="38">
        <v>0.318</v>
      </c>
      <c r="Q118" s="24">
        <f t="shared" si="1200"/>
        <v>4900.0619999999999</v>
      </c>
      <c r="R118" s="38">
        <v>4.5999999999999999E-2</v>
      </c>
      <c r="S118" s="134">
        <v>0.21759999999999999</v>
      </c>
      <c r="T118" s="24">
        <f t="shared" si="1201"/>
        <v>708.81399999999996</v>
      </c>
      <c r="U118" s="27">
        <v>0.217</v>
      </c>
      <c r="V118" s="24">
        <f t="shared" si="1202"/>
        <v>3343.7530000000002</v>
      </c>
      <c r="W118" s="38">
        <v>0.505</v>
      </c>
      <c r="X118" s="24">
        <f t="shared" si="1203"/>
        <v>7781.5450000000001</v>
      </c>
      <c r="Y118" s="38">
        <v>0.4</v>
      </c>
      <c r="Z118" s="24">
        <f t="shared" si="1204"/>
        <v>6163.6</v>
      </c>
      <c r="AA118" s="147">
        <v>2.2599999999999999E-3</v>
      </c>
      <c r="AB118" s="148">
        <f t="shared" si="1205"/>
        <v>34.824339999999999</v>
      </c>
      <c r="AC118" s="46">
        <v>2.2699999999999999E-3</v>
      </c>
      <c r="AD118" s="17">
        <f t="shared" si="1206"/>
        <v>34.978429999999996</v>
      </c>
      <c r="AE118" s="26">
        <f>IF(M118&gt;0,(AG118+AP118)/M118,0)</f>
        <v>2.3833396067233434E-3</v>
      </c>
      <c r="AF118" s="46">
        <v>2.5000000000000001E-4</v>
      </c>
      <c r="AG118" s="36">
        <f t="shared" si="1207"/>
        <v>3.8522500000000002</v>
      </c>
      <c r="AH118" s="27">
        <v>0.2031</v>
      </c>
      <c r="AI118" s="40">
        <f t="shared" si="1208"/>
        <v>32.663557500000003</v>
      </c>
      <c r="AJ118" s="27">
        <f t="shared" si="1209"/>
        <v>0.89096454814053927</v>
      </c>
      <c r="AK118" s="28">
        <f t="shared" si="679"/>
        <v>0.8962013078371428</v>
      </c>
      <c r="AL118" s="42">
        <v>175</v>
      </c>
      <c r="AM118" s="38">
        <v>8.1000000000000003E-2</v>
      </c>
      <c r="AN118" s="27">
        <v>0.2044</v>
      </c>
      <c r="AO118" s="134">
        <v>0.21379999999999999</v>
      </c>
      <c r="AP118" s="40">
        <f>AL118*(1-AM118)*AN118</f>
        <v>32.872630000000001</v>
      </c>
      <c r="AQ118" s="135">
        <f t="shared" si="1210"/>
        <v>34.384385000000002</v>
      </c>
      <c r="AR118" s="17">
        <v>1.55</v>
      </c>
      <c r="AS118" s="17"/>
      <c r="AT118" s="117">
        <f>AT117+AL118-AS118</f>
        <v>1534.6999999999994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 t="shared" ref="D119" si="1211">SUM(D116:D118)</f>
        <v>43037</v>
      </c>
      <c r="E119" s="50"/>
      <c r="F119" s="50">
        <f t="shared" ref="F119" si="1212">SUM(F116:F118)</f>
        <v>46220</v>
      </c>
      <c r="G119" s="51"/>
      <c r="H119" s="51"/>
      <c r="I119" s="50">
        <f t="shared" ref="I119:K119" si="1213">SUM(I116:I118)</f>
        <v>44669</v>
      </c>
      <c r="J119" s="51"/>
      <c r="K119" s="50">
        <f t="shared" si="1213"/>
        <v>48840</v>
      </c>
      <c r="L119" s="20">
        <f t="shared" ref="L119" si="1214">IF(K119&gt;0,(K116*L116+K117*L117+K118*L118)/K119,0)</f>
        <v>6.4663308763308766E-2</v>
      </c>
      <c r="M119" s="51">
        <f t="shared" ref="M119" si="1215">M116+M117+M118</f>
        <v>45682</v>
      </c>
      <c r="N119" s="52">
        <f t="shared" ref="N119" si="1216">IF(M119&gt;0,O119/M119,0)</f>
        <v>0.63364878945755443</v>
      </c>
      <c r="O119" s="53">
        <f t="shared" ref="O119" si="1217">O116+O117+O118</f>
        <v>28946.344000000001</v>
      </c>
      <c r="P119" s="20">
        <f t="shared" ref="P119" si="1218">IF(M119&gt;0,Q119/M119,0)</f>
        <v>0.32366284313296267</v>
      </c>
      <c r="Q119" s="53">
        <f t="shared" ref="Q119" si="1219">Q116+Q117+Q118</f>
        <v>14785.566000000001</v>
      </c>
      <c r="R119" s="20">
        <f t="shared" ref="R119" si="1220">IF(M119&gt;0,T119/M119,0)</f>
        <v>4.2688367409482952E-2</v>
      </c>
      <c r="S119" s="136"/>
      <c r="T119" s="53">
        <f t="shared" ref="T119" si="1221">T116+T117+T118</f>
        <v>1950.0900000000001</v>
      </c>
      <c r="U119" s="20">
        <f t="shared" ref="U119" si="1222">IF(M119&gt;0,V119/M119,0)</f>
        <v>0.21998119609474193</v>
      </c>
      <c r="V119" s="53">
        <f t="shared" ref="V119" si="1223">V116+V117+V118</f>
        <v>10049.181</v>
      </c>
      <c r="W119" s="20">
        <f t="shared" ref="W119" si="1224">IF(M119&gt;0,X119/M119,0)</f>
        <v>0.50101295915240129</v>
      </c>
      <c r="X119" s="53">
        <f t="shared" ref="X119" si="1225">X116+X117+X118</f>
        <v>22887.273999999998</v>
      </c>
      <c r="Y119" s="20">
        <f t="shared" ref="Y119" si="1226">IF(M119&gt;0,Z119/M119,0)</f>
        <v>0.40332253403966556</v>
      </c>
      <c r="Z119" s="53">
        <f t="shared" ref="Z119" si="1227">Z116+Z117+Z118</f>
        <v>18424.580000000002</v>
      </c>
      <c r="AA119" s="152">
        <f t="shared" ref="AA119" si="1228">IF(M119&gt;0,AB119/M119,0)</f>
        <v>2.3659032003852725E-3</v>
      </c>
      <c r="AB119" s="55">
        <f t="shared" ref="AB119" si="1229">SUM(AB116:AB118)</f>
        <v>108.07919000000001</v>
      </c>
      <c r="AC119" s="54">
        <f t="shared" ref="AC119" si="1230">IF(M119&gt;0,AD119/M119,0)</f>
        <v>2.31626110940852E-3</v>
      </c>
      <c r="AD119" s="55">
        <f t="shared" ref="AD119" si="1231">SUM(AD116:AD118)</f>
        <v>105.81144</v>
      </c>
      <c r="AE119" s="54">
        <f t="shared" ref="AE119" si="1232">IF(M119&gt;0,(AE116*M116+AE117*M117+AE118*M118)/M119,0)</f>
        <v>2.5146579834508121E-3</v>
      </c>
      <c r="AF119" s="54">
        <f t="shared" ref="AF119" si="1233">IF(K119&gt;0,(K116*AF116+K117*AF117+K118*AF118)/K119,0)</f>
        <v>2.5331613431613434E-4</v>
      </c>
      <c r="AG119" s="51">
        <f t="shared" ref="AG119" si="1234">SUM(AG116:AG118)</f>
        <v>11.57145</v>
      </c>
      <c r="AH119" s="52">
        <f t="shared" ref="AH119" si="1235">IF(K119&gt;0,(K116*AH116+K117*AH117+K118*AH118)/K119,0)</f>
        <v>0.20443023341523339</v>
      </c>
      <c r="AI119" s="57">
        <f t="shared" ref="AI119" si="1236">SUM(AI116:AI118)</f>
        <v>97.331646300000017</v>
      </c>
      <c r="AJ119" s="52">
        <f t="shared" ref="AJ119" si="1237">IF(AND(AD119&gt;0),((AD116*AJ116+AD117*AJ117+AD118*AJ118)/AD119),0)</f>
        <v>0.89174620258634052</v>
      </c>
      <c r="AK119" s="56">
        <f t="shared" si="679"/>
        <v>0.90031454264822897</v>
      </c>
      <c r="AL119" s="50">
        <f t="shared" ref="AL119" si="1238">SUM(AL116:AL118)</f>
        <v>519</v>
      </c>
      <c r="AM119" s="20">
        <f t="shared" ref="AM119" si="1239">IF(AL119&gt;0,(AM116*AL116+AM117*AL117+AM118*AL118)/AL119,0)</f>
        <v>8.2703275529865131E-2</v>
      </c>
      <c r="AN119" s="52">
        <f>IF(K119&gt;0,(AN116*K116+AN117*K117+AN118*K118)/K119,0)</f>
        <v>0.21712898034398032</v>
      </c>
      <c r="AO119" s="136">
        <f>IF(L119&gt;0,(AO116*K116+AO117*K117+AO118*K118)/K119,0)</f>
        <v>0.21883963554463554</v>
      </c>
      <c r="AP119" s="57">
        <f t="shared" ref="AP119" si="1240">SUM(AP116:AP118)</f>
        <v>103.303156</v>
      </c>
      <c r="AQ119" s="137">
        <f t="shared" ref="AQ119:AQ123" si="1241">SUM(AQ116:AQ118)</f>
        <v>104.1151898</v>
      </c>
      <c r="AR119" s="55"/>
      <c r="AS119" s="55">
        <f t="shared" ref="AS119" si="1242">SUM(AS116:AS118)</f>
        <v>949.82</v>
      </c>
      <c r="AT119" s="102"/>
      <c r="AU119" s="103">
        <f>AT118</f>
        <v>1534.6999999999994</v>
      </c>
      <c r="AV119" s="50">
        <f t="shared" ref="AV119" si="1243">SUM(AV116:AV118)</f>
        <v>0</v>
      </c>
      <c r="AW119" s="58"/>
      <c r="AX119" s="57"/>
      <c r="AY119" s="57"/>
      <c r="AZ119" s="57"/>
      <c r="BA119" s="57"/>
    </row>
    <row r="120" spans="1:53" s="31" customFormat="1" ht="13.5" thickBot="1" x14ac:dyDescent="0.25">
      <c r="A120" s="186">
        <v>30</v>
      </c>
      <c r="B120" s="22">
        <v>1</v>
      </c>
      <c r="C120" s="10" t="s">
        <v>48</v>
      </c>
      <c r="D120" s="11">
        <v>6600</v>
      </c>
      <c r="E120" s="11">
        <v>0</v>
      </c>
      <c r="F120" s="11">
        <v>12985</v>
      </c>
      <c r="G120" s="12">
        <v>0.7</v>
      </c>
      <c r="H120" s="12">
        <v>6.9</v>
      </c>
      <c r="I120" s="11">
        <v>12224</v>
      </c>
      <c r="J120" s="12">
        <v>6.2</v>
      </c>
      <c r="K120" s="11">
        <v>15776</v>
      </c>
      <c r="L120" s="13">
        <v>6.5000000000000002E-2</v>
      </c>
      <c r="M120" s="36">
        <f>ROUND(K120*(1-L120),0)</f>
        <v>14751</v>
      </c>
      <c r="N120" s="14">
        <v>0.63300000000000001</v>
      </c>
      <c r="O120" s="24">
        <f t="shared" ref="O120:O122" si="1244">M120*N120</f>
        <v>9337.3829999999998</v>
      </c>
      <c r="P120" s="13">
        <v>0.33200000000000002</v>
      </c>
      <c r="Q120" s="24">
        <f t="shared" ref="Q120:Q122" si="1245">M120*P120</f>
        <v>4897.3320000000003</v>
      </c>
      <c r="R120" s="15">
        <v>3.5000000000000003E-2</v>
      </c>
      <c r="S120" s="143">
        <v>0.2112</v>
      </c>
      <c r="T120" s="24">
        <f t="shared" ref="T120:T122" si="1246">M120*R120</f>
        <v>516.28500000000008</v>
      </c>
      <c r="U120" s="25">
        <v>0.21199999999999999</v>
      </c>
      <c r="V120" s="24">
        <f t="shared" ref="V120:V122" si="1247">M120*U120</f>
        <v>3127.212</v>
      </c>
      <c r="W120" s="15">
        <v>0.502</v>
      </c>
      <c r="X120" s="24">
        <f t="shared" ref="X120:X122" si="1248">M120*W120</f>
        <v>7405.0020000000004</v>
      </c>
      <c r="Y120" s="15">
        <v>0.4</v>
      </c>
      <c r="Z120" s="24">
        <f t="shared" ref="Z120:Z122" si="1249">Y120*M120</f>
        <v>5900.4000000000005</v>
      </c>
      <c r="AA120" s="145">
        <v>2.3400000000000001E-3</v>
      </c>
      <c r="AB120" s="18">
        <f t="shared" ref="AB120" si="1250">M120*AA120</f>
        <v>34.517340000000004</v>
      </c>
      <c r="AC120" s="16">
        <v>2.4299999999999999E-3</v>
      </c>
      <c r="AD120" s="17">
        <f t="shared" ref="AD120:AD122" si="1251">M120*AC120</f>
        <v>35.844929999999998</v>
      </c>
      <c r="AE120" s="26">
        <f>IF(M120&gt;0,(AG120+AP120)/M120,0)</f>
        <v>2.5291679072605251E-3</v>
      </c>
      <c r="AF120" s="16">
        <v>2.5000000000000001E-4</v>
      </c>
      <c r="AG120" s="23">
        <f t="shared" ref="AG120:AG122" si="1252">AF120*M120</f>
        <v>3.6877499999999999</v>
      </c>
      <c r="AH120" s="114">
        <v>0.20730000000000001</v>
      </c>
      <c r="AI120" s="29">
        <f t="shared" ref="AI120:AI122" si="1253">AL120*(1-AM120)*AH120</f>
        <v>31.780333800000005</v>
      </c>
      <c r="AJ120" s="27">
        <f t="shared" ref="AJ120:AJ122" si="1254">IF(AND(AH120&gt;0,AF120&gt;0,AC120&gt;0),((AC120-AF120)*AH120)/((AH120-AF120)*AC120),0)</f>
        <v>0.89820255738310939</v>
      </c>
      <c r="AK120" s="59">
        <f t="shared" si="679"/>
        <v>0.90218173996211348</v>
      </c>
      <c r="AL120" s="11">
        <v>167</v>
      </c>
      <c r="AM120" s="13">
        <v>8.2000000000000003E-2</v>
      </c>
      <c r="AN120" s="14">
        <v>0.21929999999999999</v>
      </c>
      <c r="AO120" s="130">
        <v>0.22009999999999999</v>
      </c>
      <c r="AP120" s="29">
        <f>AL120*(1-AM120)*AN120</f>
        <v>33.620005800000001</v>
      </c>
      <c r="AQ120" s="131">
        <f t="shared" ref="AQ120" si="1255">AL120*(1-AM120)*AO120</f>
        <v>33.742650599999997</v>
      </c>
      <c r="AR120" s="18">
        <v>1.55</v>
      </c>
      <c r="AS120" s="18">
        <v>504.98</v>
      </c>
      <c r="AT120" s="98">
        <f>AT118+AL120-AS120+AU120</f>
        <v>1201.1599999999994</v>
      </c>
      <c r="AU120" s="99">
        <v>4.4400000000000004</v>
      </c>
      <c r="AV120" s="11"/>
      <c r="AW120" s="30"/>
      <c r="AX120" s="19"/>
      <c r="AY120" s="19"/>
      <c r="AZ120" s="19"/>
      <c r="BA120" s="19"/>
    </row>
    <row r="121" spans="1:53" s="31" customFormat="1" ht="12.75" x14ac:dyDescent="0.2">
      <c r="A121" s="184"/>
      <c r="B121" s="32">
        <v>2</v>
      </c>
      <c r="C121" s="10" t="s">
        <v>51</v>
      </c>
      <c r="D121" s="33">
        <v>20500</v>
      </c>
      <c r="E121" s="33">
        <v>4</v>
      </c>
      <c r="F121" s="33">
        <v>17878</v>
      </c>
      <c r="G121" s="34">
        <v>0.9</v>
      </c>
      <c r="H121" s="34">
        <v>6.3</v>
      </c>
      <c r="I121" s="33">
        <v>16817</v>
      </c>
      <c r="J121" s="34">
        <v>5.2</v>
      </c>
      <c r="K121" s="33">
        <v>16281</v>
      </c>
      <c r="L121" s="35">
        <v>6.0999999999999999E-2</v>
      </c>
      <c r="M121" s="36">
        <f>ROUND(K121*(1-L121),0)</f>
        <v>15288</v>
      </c>
      <c r="N121" s="37">
        <v>0.57899999999999996</v>
      </c>
      <c r="O121" s="24">
        <f t="shared" si="1244"/>
        <v>8851.7519999999986</v>
      </c>
      <c r="P121" s="35">
        <v>0.35899999999999999</v>
      </c>
      <c r="Q121" s="24">
        <f t="shared" si="1245"/>
        <v>5488.3919999999998</v>
      </c>
      <c r="R121" s="38">
        <v>6.2E-2</v>
      </c>
      <c r="S121" s="134">
        <v>0.21049999999999999</v>
      </c>
      <c r="T121" s="24">
        <f t="shared" si="1246"/>
        <v>947.85599999999999</v>
      </c>
      <c r="U121" s="27">
        <v>0.22700000000000001</v>
      </c>
      <c r="V121" s="24">
        <f t="shared" si="1247"/>
        <v>3470.3760000000002</v>
      </c>
      <c r="W121" s="38">
        <v>0.496</v>
      </c>
      <c r="X121" s="24">
        <f t="shared" si="1248"/>
        <v>7582.848</v>
      </c>
      <c r="Y121" s="38">
        <v>0.4</v>
      </c>
      <c r="Z121" s="24">
        <f t="shared" si="1249"/>
        <v>6115.2000000000007</v>
      </c>
      <c r="AA121" s="146">
        <v>2.3800000000000002E-3</v>
      </c>
      <c r="AB121" s="18">
        <f t="shared" si="1205"/>
        <v>36.385440000000003</v>
      </c>
      <c r="AC121" s="39">
        <v>2.3999999999999998E-3</v>
      </c>
      <c r="AD121" s="17">
        <f t="shared" si="1251"/>
        <v>36.691199999999995</v>
      </c>
      <c r="AE121" s="26">
        <f>IF(M121&gt;0,(AG121+AP121)/M121,0)</f>
        <v>2.5866393249607536E-3</v>
      </c>
      <c r="AF121" s="39">
        <v>2.4000000000000001E-4</v>
      </c>
      <c r="AG121" s="36">
        <f t="shared" si="1252"/>
        <v>3.6691199999999999</v>
      </c>
      <c r="AH121" s="27">
        <v>0.20799999999999999</v>
      </c>
      <c r="AI121" s="40">
        <f t="shared" si="1253"/>
        <v>33.613008000000001</v>
      </c>
      <c r="AJ121" s="27">
        <f t="shared" si="1254"/>
        <v>0.9010396611474778</v>
      </c>
      <c r="AK121" s="28">
        <f t="shared" si="679"/>
        <v>0.90819734906237393</v>
      </c>
      <c r="AL121" s="33">
        <v>177</v>
      </c>
      <c r="AM121" s="35">
        <v>8.6999999999999994E-2</v>
      </c>
      <c r="AN121" s="37">
        <v>0.222</v>
      </c>
      <c r="AO121" s="132">
        <v>0.22359999999999999</v>
      </c>
      <c r="AP121" s="40">
        <f>AL121*(1-AM121)*AN121</f>
        <v>35.875422</v>
      </c>
      <c r="AQ121" s="133">
        <f t="shared" si="1210"/>
        <v>36.133983600000001</v>
      </c>
      <c r="AR121" s="41">
        <v>1.55</v>
      </c>
      <c r="AS121" s="41"/>
      <c r="AT121" s="117">
        <f>AT120+AL121-AS121</f>
        <v>1378.1599999999994</v>
      </c>
      <c r="AU121" s="101"/>
      <c r="AV121" s="42"/>
      <c r="AW121" s="43"/>
      <c r="AX121" s="44"/>
      <c r="AY121" s="44"/>
      <c r="AZ121" s="44"/>
      <c r="BA121" s="44"/>
    </row>
    <row r="122" spans="1:53" s="31" customFormat="1" ht="12.75" x14ac:dyDescent="0.2">
      <c r="A122" s="184"/>
      <c r="B122" s="32">
        <v>3</v>
      </c>
      <c r="C122" s="10" t="s">
        <v>52</v>
      </c>
      <c r="D122" s="42">
        <v>20079</v>
      </c>
      <c r="E122" s="42">
        <v>2</v>
      </c>
      <c r="F122" s="42">
        <v>19740</v>
      </c>
      <c r="G122" s="36">
        <v>0.5</v>
      </c>
      <c r="H122" s="36">
        <v>5.9</v>
      </c>
      <c r="I122" s="42">
        <v>19773</v>
      </c>
      <c r="J122" s="36">
        <v>3.8</v>
      </c>
      <c r="K122" s="42">
        <v>16408</v>
      </c>
      <c r="L122" s="38">
        <v>6.5000000000000002E-2</v>
      </c>
      <c r="M122" s="36">
        <f>ROUND(K122*(1-L122),0)</f>
        <v>15341</v>
      </c>
      <c r="N122" s="27">
        <v>0.67100000000000004</v>
      </c>
      <c r="O122" s="24">
        <f t="shared" si="1244"/>
        <v>10293.811000000002</v>
      </c>
      <c r="P122" s="38">
        <v>0.26700000000000002</v>
      </c>
      <c r="Q122" s="24">
        <f t="shared" si="1245"/>
        <v>4096.0470000000005</v>
      </c>
      <c r="R122" s="38">
        <v>6.2E-2</v>
      </c>
      <c r="S122" s="134">
        <v>0.2001</v>
      </c>
      <c r="T122" s="24">
        <f t="shared" si="1246"/>
        <v>951.14199999999994</v>
      </c>
      <c r="U122" s="27">
        <v>0.21</v>
      </c>
      <c r="V122" s="24">
        <f t="shared" si="1247"/>
        <v>3221.6099999999997</v>
      </c>
      <c r="W122" s="38">
        <v>0.503</v>
      </c>
      <c r="X122" s="24">
        <f t="shared" si="1248"/>
        <v>7716.5230000000001</v>
      </c>
      <c r="Y122" s="38">
        <v>0.42</v>
      </c>
      <c r="Z122" s="24">
        <f t="shared" si="1249"/>
        <v>6443.2199999999993</v>
      </c>
      <c r="AA122" s="147">
        <v>2.2699999999999999E-3</v>
      </c>
      <c r="AB122" s="148">
        <f t="shared" si="1205"/>
        <v>34.824069999999999</v>
      </c>
      <c r="AC122" s="46">
        <v>2.3E-3</v>
      </c>
      <c r="AD122" s="17">
        <f t="shared" si="1251"/>
        <v>35.284300000000002</v>
      </c>
      <c r="AE122" s="26">
        <f>IF(M122&gt;0,(AG122+AP122)/M122,0)</f>
        <v>2.3671356560850017E-3</v>
      </c>
      <c r="AF122" s="46">
        <v>2.4000000000000001E-4</v>
      </c>
      <c r="AG122" s="36">
        <f t="shared" si="1252"/>
        <v>3.6818400000000002</v>
      </c>
      <c r="AH122" s="27">
        <v>0.20180000000000001</v>
      </c>
      <c r="AI122" s="40">
        <f t="shared" si="1253"/>
        <v>30.360608200000005</v>
      </c>
      <c r="AJ122" s="27">
        <f t="shared" si="1254"/>
        <v>0.89671863810107244</v>
      </c>
      <c r="AK122" s="28">
        <f t="shared" si="679"/>
        <v>0.89960705670399999</v>
      </c>
      <c r="AL122" s="42">
        <v>163</v>
      </c>
      <c r="AM122" s="38">
        <v>7.6999999999999999E-2</v>
      </c>
      <c r="AN122" s="27">
        <v>0.21690000000000001</v>
      </c>
      <c r="AO122" s="134">
        <v>0.22170000000000001</v>
      </c>
      <c r="AP122" s="40">
        <f>AL122*(1-AM122)*AN122</f>
        <v>32.632388100000007</v>
      </c>
      <c r="AQ122" s="135">
        <f t="shared" si="1210"/>
        <v>33.354543300000003</v>
      </c>
      <c r="AR122" s="17">
        <v>1.55</v>
      </c>
      <c r="AS122" s="17"/>
      <c r="AT122" s="117">
        <f>AT121+AL122-AS122</f>
        <v>1541.1599999999994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 t="shared" ref="D123" si="1256">SUM(D120:D122)</f>
        <v>47179</v>
      </c>
      <c r="E123" s="50"/>
      <c r="F123" s="50">
        <f t="shared" ref="F123" si="1257">SUM(F120:F122)</f>
        <v>50603</v>
      </c>
      <c r="G123" s="51"/>
      <c r="H123" s="51"/>
      <c r="I123" s="50">
        <f t="shared" ref="I123:K123" si="1258">SUM(I120:I122)</f>
        <v>48814</v>
      </c>
      <c r="J123" s="51"/>
      <c r="K123" s="50">
        <f t="shared" si="1258"/>
        <v>48465</v>
      </c>
      <c r="L123" s="20">
        <f t="shared" ref="L123" si="1259">IF(K123&gt;0,(K120*L120+K121*L121+K122*L122)/K123,0)</f>
        <v>6.3656267409470751E-2</v>
      </c>
      <c r="M123" s="51">
        <f t="shared" ref="M123" si="1260">M120+M121+M122</f>
        <v>45380</v>
      </c>
      <c r="N123" s="52">
        <f t="shared" ref="N123" si="1261">IF(M123&gt;0,O123/M123,0)</f>
        <v>0.62765416483032177</v>
      </c>
      <c r="O123" s="53">
        <f t="shared" ref="O123" si="1262">O120+O121+O122</f>
        <v>28482.946</v>
      </c>
      <c r="P123" s="20">
        <f t="shared" ref="P123" si="1263">IF(M123&gt;0,Q123/M123,0)</f>
        <v>0.31912232260907891</v>
      </c>
      <c r="Q123" s="53">
        <f t="shared" ref="Q123" si="1264">Q120+Q121+Q122</f>
        <v>14481.771000000001</v>
      </c>
      <c r="R123" s="20">
        <f t="shared" ref="R123" si="1265">IF(M123&gt;0,T123/M123,0)</f>
        <v>5.322351256059938E-2</v>
      </c>
      <c r="S123" s="136"/>
      <c r="T123" s="53">
        <f t="shared" ref="T123" si="1266">T120+T121+T122</f>
        <v>2415.2829999999999</v>
      </c>
      <c r="U123" s="20">
        <f t="shared" ref="U123" si="1267">IF(M123&gt;0,V123/M123,0)</f>
        <v>0.2163772146319965</v>
      </c>
      <c r="V123" s="53">
        <f t="shared" ref="V123" si="1268">V120+V121+V122</f>
        <v>9819.1980000000003</v>
      </c>
      <c r="W123" s="20">
        <f t="shared" ref="W123" si="1269">IF(M123&gt;0,X123/M123,0)</f>
        <v>0.50031672542970473</v>
      </c>
      <c r="X123" s="53">
        <f t="shared" ref="X123" si="1270">X120+X121+X122</f>
        <v>22704.373</v>
      </c>
      <c r="Y123" s="20">
        <f t="shared" ref="Y123" si="1271">IF(M123&gt;0,Z123/M123,0)</f>
        <v>0.40676112825033056</v>
      </c>
      <c r="Z123" s="53">
        <f t="shared" ref="Z123" si="1272">Z120+Z121+Z122</f>
        <v>18458.82</v>
      </c>
      <c r="AA123" s="152">
        <f t="shared" ref="AA123" si="1273">IF(M123&gt;0,AB123/M123,0)</f>
        <v>2.3298115910092556E-3</v>
      </c>
      <c r="AB123" s="55">
        <f t="shared" ref="AB123" si="1274">SUM(AB120:AB122)</f>
        <v>105.72685000000001</v>
      </c>
      <c r="AC123" s="54">
        <f t="shared" ref="AC123" si="1275">IF(M123&gt;0,AD123/M123,0)</f>
        <v>2.3759460114587921E-3</v>
      </c>
      <c r="AD123" s="55">
        <f t="shared" ref="AD123" si="1276">SUM(AD120:AD122)</f>
        <v>107.82042999999999</v>
      </c>
      <c r="AE123" s="54">
        <f t="shared" ref="AE123" si="1277">IF(M123&gt;0,(AE120*M120+AE121*M121+AE122*M122)/M123,0)</f>
        <v>2.4937533252534158E-3</v>
      </c>
      <c r="AF123" s="54">
        <f t="shared" ref="AF123" si="1278">IF(K123&gt;0,(K120*AF120+K121*AF121+K122*AF122)/K123,0)</f>
        <v>2.4325513256989582E-4</v>
      </c>
      <c r="AG123" s="51">
        <f t="shared" ref="AG123" si="1279">SUM(AG120:AG122)</f>
        <v>11.03871</v>
      </c>
      <c r="AH123" s="52">
        <f t="shared" ref="AH123" si="1280">IF(K123&gt;0,(K120*AH120+K121*AH121+K122*AH122)/K123,0)</f>
        <v>0.20567310842876299</v>
      </c>
      <c r="AI123" s="57">
        <f t="shared" ref="AI123" si="1281">SUM(AI120:AI122)</f>
        <v>95.753950000000003</v>
      </c>
      <c r="AJ123" s="52">
        <f t="shared" ref="AJ123" si="1282">IF(AND(AD123&gt;0),((AD120*AJ120+AD121*AJ121+AD122*AJ122)/AD123),0)</f>
        <v>0.89868240789489118</v>
      </c>
      <c r="AK123" s="56">
        <f t="shared" si="679"/>
        <v>0.90345592514456941</v>
      </c>
      <c r="AL123" s="50">
        <f t="shared" ref="AL123" si="1283">SUM(AL120:AL122)</f>
        <v>507</v>
      </c>
      <c r="AM123" s="20">
        <f t="shared" ref="AM123" si="1284">IF(AL123&gt;0,(AM120*AL120+AM121*AL121+AM122*AL122)/AL123,0)</f>
        <v>8.2138067061143988E-2</v>
      </c>
      <c r="AN123" s="52">
        <f>IF(K123&gt;0,(AN120*K120+AN121*K121+AN122*K122)/K123,0)</f>
        <v>0.21939449086969978</v>
      </c>
      <c r="AO123" s="136">
        <f>IF(L123&gt;0,(AO120*K120+AO121*K121+AO122*K122)/K123,0)</f>
        <v>0.22181745176931805</v>
      </c>
      <c r="AP123" s="57">
        <f t="shared" ref="AP123" si="1285">SUM(AP120:AP122)</f>
        <v>102.1278159</v>
      </c>
      <c r="AQ123" s="137">
        <f t="shared" si="1241"/>
        <v>103.2311775</v>
      </c>
      <c r="AR123" s="55"/>
      <c r="AS123" s="55">
        <f t="shared" ref="AS123" si="1286">SUM(AS120:AS122)</f>
        <v>504.98</v>
      </c>
      <c r="AT123" s="102"/>
      <c r="AU123" s="103">
        <f>AT122</f>
        <v>1541.1599999999994</v>
      </c>
      <c r="AV123" s="50">
        <f t="shared" ref="AV123" si="1287">SUM(AV120:AV122)</f>
        <v>0</v>
      </c>
      <c r="AW123" s="58"/>
      <c r="AX123" s="57"/>
      <c r="AY123" s="57"/>
      <c r="AZ123" s="57"/>
      <c r="BA123" s="57"/>
    </row>
  </sheetData>
  <protectedRanges>
    <protectedRange sqref="Q1:Q3 V1:V3 X1:X3 Z1:Z3 AP1:AQ3 O1:O3 T1:T3 AG1:AG3 AK1:AK3 AD1:AE3 M1:M3" name="Range1_1_1_1_1_1_1_1_1"/>
    <protectedRange sqref="AH3:AJ3 AI1:AJ2" name="Range1_1_1_1_1_1_1"/>
    <protectedRange sqref="AA3:AB3" name="Range1_1_1_1_1_1_1_1_1_1"/>
    <protectedRange sqref="AB1" name="Range1_1_1_1_1_1_1_1_1_1_1"/>
    <protectedRange sqref="AP4:AQ63 AK4:AK63 M4:M63" name="Range1_1_1_1_1_1_1_1_1_2"/>
    <protectedRange sqref="AH7:AJ7 AH4:AI6 AH11:AJ11 AH15:AJ15 AH19:AJ19 AH23:AJ23 AH27:AJ27 AH31:AJ31 AH35:AJ35 AH39:AJ39 AH43:AJ43 AH47:AJ47 AH51:AJ51 AH55:AJ55 AH59:AJ59 AH63:AJ63 AH8:AI10 AH12:AI14 AH16:AI18 AH20:AI22 AH24:AI26 AH28:AI30 AH32:AI34 AH36:AI38 AH40:AI42 AH44:AI46 AH48:AI50 AH52:AI54 AH56:AI58 AH60:AI62" name="Range1_1_1_1_1_1_1_1"/>
    <protectedRange sqref="AJ4:AJ6 AJ8:AJ10 AJ12:AJ14 AJ16:AJ18 AJ20:AJ22 AJ24:AJ26 AJ28:AJ30 AJ32:AJ34 AJ36:AJ38 AJ40:AJ42 AJ44:AJ46 AJ48:AJ50 AJ52:AJ54 AJ56:AJ58 AJ60:AJ62" name="Range1_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" name="Range1_1_1_1_1_2_2_1_2"/>
    <protectedRange sqref="O4:O63" name="Range1_1_1_1_1_5_1_1_1"/>
    <protectedRange sqref="Q4:Q63" name="Range1_1_1_1_1_7_1_1_1"/>
    <protectedRange sqref="T4:T63" name="Range1_1_1_1_1_8_1_1_1"/>
    <protectedRange sqref="V4:V63" name="Range1_1_1_1_1_10_1_1_1"/>
    <protectedRange sqref="X4:X63" name="Range1_1_1_1_1_12_1_1_1"/>
    <protectedRange sqref="Z4:Z63" name="Range1_1_1_1_1_16_1_1_1"/>
    <protectedRange sqref="AG4:AG63" name="Range1_1_1_1_1_18_1_1_1"/>
    <protectedRange sqref="AE4:AE6" name="Range1_1_1_1_1_2_1_31_1_1_1"/>
    <protectedRange sqref="AE8:AE10" name="Range1_1_1_1_1_2_1_1_2_1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B4:AB63" name="Range1_1_1_1_1_2_2_1_1_1"/>
    <protectedRange sqref="AP64:AQ91 AK64:AK91 M64:M91" name="Range1_1_1_1_1_1_1_1_1_3"/>
    <protectedRange sqref="AH67:AJ67 AH71:AJ71 AH75:AJ75 AH79:AJ79 AH83:AJ83 AH87:AJ87 AH91:AJ91 AH64:AI66 AH68:AI70 AH72:AI74 AH76:AI78 AH80:AI82 AH84:AI86 AH88:AI90" name="Range1_1_1_1_1_1_1_2"/>
    <protectedRange sqref="AJ64:AJ66 AJ68:AJ70 AJ72:AJ74 AJ76:AJ78 AJ80:AJ82 AJ84:AJ86 AJ88:AJ90" name="Range1_1_1_1"/>
    <protectedRange sqref="AD67:AE67 AD64:AD66 AD71:AE71 AD68:AD70 AD75:AE75 AD72:AD74 AD79:AE79 AD76:AD78 AD83:AE83 AD80:AD82 AD87:AE87 AD84:AD86 AD91:AE91 AD88:AD90" name="Range1_1_1_1_1_2_2_1"/>
    <protectedRange sqref="O64:O91" name="Range1_1_1_1_1_5_1_1"/>
    <protectedRange sqref="Q64:Q91" name="Range1_1_1_1_1_7_1_1"/>
    <protectedRange sqref="T64:T91" name="Range1_1_1_1_1_8_1_1"/>
    <protectedRange sqref="V64:V91" name="Range1_1_1_1_1_10_1_1"/>
    <protectedRange sqref="X64:X91" name="Range1_1_1_1_1_12_1_1"/>
    <protectedRange sqref="Z64:Z91" name="Range1_1_1_1_1_16_1_1"/>
    <protectedRange sqref="AG64:AG91" name="Range1_1_1_1_1_18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B64:AB91" name="Range1_1_1_1_1_2_2_1_1"/>
    <protectedRange sqref="AP92:AQ115 AK92:AK115 M92:M115" name="Range1_1_1_1_1_1_1_1_1_4"/>
    <protectedRange sqref="AH95:AJ95 AH99:AJ99 AH103:AJ103 AH107:AJ107 AH111:AJ111 AH115:AJ115 AH92:AI94 AH96:AI98 AH100:AI102 AH104:AI106 AH108:AI110 AH112:AI114" name="Range1_1_1_1_1_1_1_3"/>
    <protectedRange sqref="AJ92:AJ94 AJ96:AJ98 AJ100:AJ102 AJ104:AJ106 AJ108:AJ110 AJ112:AJ114" name="Range1_1_1_1_2"/>
    <protectedRange sqref="AD95:AE95 AD92:AD94 AD99:AE99 AD96:AD98 AD103:AE103 AD100:AD102 AD107:AE107 AD104:AD106 AD111:AE111 AD108:AD110 AD115:AE115 AD112:AD114" name="Range1_1_1_1_1_2_2_1_3"/>
    <protectedRange sqref="O92:O115" name="Range1_1_1_1_1_5_1_1_2"/>
    <protectedRange sqref="Q92:Q115" name="Range1_1_1_1_1_7_1_1_2"/>
    <protectedRange sqref="T92:T115" name="Range1_1_1_1_1_8_1_1_2"/>
    <protectedRange sqref="V92:V115" name="Range1_1_1_1_1_10_1_1_2"/>
    <protectedRange sqref="X92:X115" name="Range1_1_1_1_1_12_1_1_2"/>
    <protectedRange sqref="Z92:Z115" name="Range1_1_1_1_1_16_1_1_2"/>
    <protectedRange sqref="AG92:AG115" name="Range1_1_1_1_1_18_1_1_2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B92:AB115" name="Range1_1_1_1_1_2_2_1_1_2"/>
    <protectedRange sqref="AP116:AQ123 AK116:AK123 M116:M123" name="Range1_1_1_1_1_1_1_1_1_5"/>
    <protectedRange sqref="AH119:AJ119 AH123:AJ123 AH116:AI118 AH120:AI122" name="Range1_1_1_1_1_1_1_4"/>
    <protectedRange sqref="AJ116:AJ118 AJ120:AJ122" name="Range1_1_1_1_3"/>
    <protectedRange sqref="AD119:AE119 AD116:AD118 AD123:AE123 AD120:AD122" name="Range1_1_1_1_1_2_2_1_4"/>
    <protectedRange sqref="O116:O123" name="Range1_1_1_1_1_5_1_1_3"/>
    <protectedRange sqref="Q116:Q123" name="Range1_1_1_1_1_7_1_1_3"/>
    <protectedRange sqref="T116:T123" name="Range1_1_1_1_1_8_1_1_3"/>
    <protectedRange sqref="V116:V123" name="Range1_1_1_1_1_10_1_1_3"/>
    <protectedRange sqref="X116:X123" name="Range1_1_1_1_1_12_1_1_3"/>
    <protectedRange sqref="Z116:Z123" name="Range1_1_1_1_1_16_1_1_3"/>
    <protectedRange sqref="AG116:AG123" name="Range1_1_1_1_1_18_1_1_3"/>
    <protectedRange sqref="AE116:AE118" name="Range1_1_1_1_1_2_1_28_1_1_1"/>
    <protectedRange sqref="AE120:AE122" name="Range1_1_1_1_1_2_1_29_1_1_1"/>
    <protectedRange sqref="AB116:AB123" name="Range1_1_1_1_1_2_2_1_1_3"/>
  </protectedRanges>
  <mergeCells count="35">
    <mergeCell ref="A116:A119"/>
    <mergeCell ref="A120:A123"/>
    <mergeCell ref="A84:A87"/>
    <mergeCell ref="A88:A91"/>
    <mergeCell ref="A64:A67"/>
    <mergeCell ref="A68:A71"/>
    <mergeCell ref="A72:A75"/>
    <mergeCell ref="A76:A79"/>
    <mergeCell ref="A80:A83"/>
    <mergeCell ref="A112:A115"/>
    <mergeCell ref="A92:A95"/>
    <mergeCell ref="A96:A99"/>
    <mergeCell ref="A100:A103"/>
    <mergeCell ref="A104:A107"/>
    <mergeCell ref="A108:A111"/>
    <mergeCell ref="AZ1:BA1"/>
    <mergeCell ref="A4:A7"/>
    <mergeCell ref="A12:A15"/>
    <mergeCell ref="A16:A19"/>
    <mergeCell ref="A20:A23"/>
    <mergeCell ref="A8:A11"/>
    <mergeCell ref="A1:A2"/>
    <mergeCell ref="B1:B2"/>
    <mergeCell ref="C1:C2"/>
    <mergeCell ref="AX1:AY1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D83A-FDDF-420A-B5D7-476E22F40C4F}">
  <dimension ref="A1:BA127"/>
  <sheetViews>
    <sheetView workbookViewId="0">
      <selection activeCell="D1" sqref="A1:XFD3"/>
    </sheetView>
  </sheetViews>
  <sheetFormatPr defaultRowHeight="15" x14ac:dyDescent="0.25"/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70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20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[1]Септември!AU127</f>
        <v>1534.0399999999995</v>
      </c>
      <c r="AU3" s="97"/>
      <c r="AV3" s="88"/>
      <c r="AW3" s="85"/>
      <c r="AX3" s="85"/>
      <c r="AY3" s="85"/>
      <c r="AZ3" s="85"/>
      <c r="BA3" s="85"/>
    </row>
    <row r="4" spans="1:53" s="31" customFormat="1" ht="13.5" thickBot="1" x14ac:dyDescent="0.25">
      <c r="A4" s="186">
        <v>1</v>
      </c>
      <c r="B4" s="22">
        <v>1</v>
      </c>
      <c r="C4" s="10" t="s">
        <v>63</v>
      </c>
      <c r="D4" s="11">
        <v>5400</v>
      </c>
      <c r="E4" s="11">
        <v>2</v>
      </c>
      <c r="F4" s="11">
        <v>13605</v>
      </c>
      <c r="G4" s="12">
        <v>0.9</v>
      </c>
      <c r="H4" s="12">
        <v>4.4000000000000004</v>
      </c>
      <c r="I4" s="11">
        <v>12620</v>
      </c>
      <c r="J4" s="12">
        <v>5</v>
      </c>
      <c r="K4" s="11">
        <v>16405</v>
      </c>
      <c r="L4" s="13">
        <v>6.2E-2</v>
      </c>
      <c r="M4" s="23">
        <f>ROUND(K4*(1-L4),0)</f>
        <v>15388</v>
      </c>
      <c r="N4" s="14">
        <v>0.76800000000000002</v>
      </c>
      <c r="O4" s="24">
        <f t="shared" ref="O4:O6" si="0">M4*N4</f>
        <v>11817.984</v>
      </c>
      <c r="P4" s="13">
        <v>0.20200000000000001</v>
      </c>
      <c r="Q4" s="24">
        <f t="shared" ref="Q4:Q6" si="1">M4*P4</f>
        <v>3108.3760000000002</v>
      </c>
      <c r="R4" s="15">
        <v>0.03</v>
      </c>
      <c r="S4" s="142">
        <v>0.21029999999999999</v>
      </c>
      <c r="T4" s="24">
        <f t="shared" ref="T4:T6" si="2">M4*R4</f>
        <v>461.64</v>
      </c>
      <c r="U4" s="25">
        <v>0.19600000000000001</v>
      </c>
      <c r="V4" s="24">
        <f t="shared" ref="V4:V6" si="3">M4*U4</f>
        <v>3016.0480000000002</v>
      </c>
      <c r="W4" s="15">
        <v>0.55400000000000005</v>
      </c>
      <c r="X4" s="24">
        <f>M4*W4</f>
        <v>8524.9520000000011</v>
      </c>
      <c r="Y4" s="15">
        <v>0.42</v>
      </c>
      <c r="Z4" s="124">
        <f t="shared" ref="Z4:Z6" si="4">Y4*M4</f>
        <v>6462.96</v>
      </c>
      <c r="AA4" s="145">
        <v>2.33E-3</v>
      </c>
      <c r="AB4" s="18">
        <f>M4*AA4</f>
        <v>35.854039999999998</v>
      </c>
      <c r="AC4" s="16">
        <v>2.2499999999999998E-3</v>
      </c>
      <c r="AD4" s="18">
        <f>M4*AC4</f>
        <v>34.622999999999998</v>
      </c>
      <c r="AE4" s="26">
        <f>IF(M4&gt;0,(AG4+AP4)/M4,0)</f>
        <v>2.4930829217572137E-3</v>
      </c>
      <c r="AF4" s="16">
        <v>2.5000000000000001E-4</v>
      </c>
      <c r="AG4" s="23">
        <f t="shared" ref="AG4:AG6" si="5">AF4*M4</f>
        <v>3.847</v>
      </c>
      <c r="AH4" s="114">
        <v>0.20319999999999999</v>
      </c>
      <c r="AI4" s="29">
        <f>AL4*(1-AM4)*AH4</f>
        <v>31.593536000000004</v>
      </c>
      <c r="AJ4" s="27">
        <f>IF(AND(AH4&gt;0,AF4&gt;0,AC4&gt;0),((AC4-AF4)*AH4)/((AH4-AF4)*AC4),0)</f>
        <v>0.88998384933344299</v>
      </c>
      <c r="AK4" s="59">
        <f t="shared" ref="AK4:AK67" si="6">IF(AND(AE4&gt;0,AN4&gt;0,AF4&gt;0),((AN4*(AE4-AF4))/(AE4*(AN4-AF4))),0)</f>
        <v>0.90073689255823675</v>
      </c>
      <c r="AL4" s="11">
        <v>169</v>
      </c>
      <c r="AM4" s="13">
        <v>0.08</v>
      </c>
      <c r="AN4" s="14">
        <v>0.222</v>
      </c>
      <c r="AO4" s="130">
        <v>0.22289999999999999</v>
      </c>
      <c r="AP4" s="29">
        <f>AL4*(1-AM4)*AN4</f>
        <v>34.516560000000005</v>
      </c>
      <c r="AQ4" s="131">
        <f>AL4*(1-AM4)*AO4</f>
        <v>34.656492</v>
      </c>
      <c r="AR4" s="18">
        <v>1.58</v>
      </c>
      <c r="AS4" s="18">
        <v>605.38</v>
      </c>
      <c r="AT4" s="110">
        <f>AT3+AL4-AS4</f>
        <v>1097.6599999999994</v>
      </c>
      <c r="AU4" s="99"/>
      <c r="AV4" s="11"/>
      <c r="AW4" s="30"/>
      <c r="AX4" s="19"/>
      <c r="AY4" s="19"/>
      <c r="AZ4" s="19"/>
      <c r="BA4" s="19"/>
    </row>
    <row r="5" spans="1:53" s="31" customFormat="1" ht="12.75" x14ac:dyDescent="0.2">
      <c r="A5" s="184"/>
      <c r="B5" s="32">
        <v>2</v>
      </c>
      <c r="C5" s="10" t="s">
        <v>51</v>
      </c>
      <c r="D5" s="33">
        <v>22300</v>
      </c>
      <c r="E5" s="33">
        <v>5</v>
      </c>
      <c r="F5" s="33">
        <v>18756</v>
      </c>
      <c r="G5" s="34">
        <v>0.9</v>
      </c>
      <c r="H5" s="34">
        <v>5.8</v>
      </c>
      <c r="I5" s="33">
        <v>18183</v>
      </c>
      <c r="J5" s="34">
        <v>4.9000000000000004</v>
      </c>
      <c r="K5" s="33">
        <v>16430</v>
      </c>
      <c r="L5" s="35">
        <v>0.06</v>
      </c>
      <c r="M5" s="36">
        <f>ROUND(K5*(1-L5),0)</f>
        <v>15444</v>
      </c>
      <c r="N5" s="37">
        <v>0.68400000000000005</v>
      </c>
      <c r="O5" s="24">
        <f t="shared" si="0"/>
        <v>10563.696</v>
      </c>
      <c r="P5" s="35">
        <v>0.29399999999999998</v>
      </c>
      <c r="Q5" s="24">
        <f t="shared" si="1"/>
        <v>4540.5360000000001</v>
      </c>
      <c r="R5" s="38">
        <v>2.1999999999999999E-2</v>
      </c>
      <c r="S5" s="134">
        <v>0.20849999999999999</v>
      </c>
      <c r="T5" s="24">
        <f t="shared" si="2"/>
        <v>339.76799999999997</v>
      </c>
      <c r="U5" s="27">
        <v>0.215</v>
      </c>
      <c r="V5" s="24">
        <f t="shared" si="3"/>
        <v>3320.46</v>
      </c>
      <c r="W5" s="38">
        <v>0.49399999999999999</v>
      </c>
      <c r="X5" s="24">
        <f>M5*W5</f>
        <v>7629.3360000000002</v>
      </c>
      <c r="Y5" s="38">
        <v>0.41</v>
      </c>
      <c r="Z5" s="24">
        <f t="shared" si="4"/>
        <v>6332.04</v>
      </c>
      <c r="AA5" s="146">
        <v>2.3E-3</v>
      </c>
      <c r="AB5" s="18">
        <f t="shared" ref="AB5:AB6" si="7">M5*AA5</f>
        <v>35.5212</v>
      </c>
      <c r="AC5" s="39">
        <v>2.2200000000000002E-3</v>
      </c>
      <c r="AD5" s="17">
        <f>M5*AC5</f>
        <v>34.285680000000006</v>
      </c>
      <c r="AE5" s="26">
        <f>IF(M5&gt;0,(AG5+AP5)/M5,0)</f>
        <v>2.2165825692825694E-3</v>
      </c>
      <c r="AF5" s="39">
        <v>2.4000000000000001E-4</v>
      </c>
      <c r="AG5" s="36">
        <f t="shared" si="5"/>
        <v>3.7065600000000001</v>
      </c>
      <c r="AH5" s="27">
        <v>0.2094</v>
      </c>
      <c r="AI5" s="40">
        <f>AL5*(1-AM5)*AH5</f>
        <v>28.963370400000002</v>
      </c>
      <c r="AJ5" s="27">
        <f>IF(AND(AH5&gt;0,AF5&gt;0,AC5&gt;0),((AC5-AF5)*AH5)/((AH5-AF5)*AC5),0)</f>
        <v>0.89291529050565188</v>
      </c>
      <c r="AK5" s="28">
        <f t="shared" si="6"/>
        <v>0.89269597687741953</v>
      </c>
      <c r="AL5" s="33">
        <v>151</v>
      </c>
      <c r="AM5" s="35">
        <v>8.4000000000000005E-2</v>
      </c>
      <c r="AN5" s="37">
        <v>0.22070000000000001</v>
      </c>
      <c r="AO5" s="132">
        <v>0.2238</v>
      </c>
      <c r="AP5" s="40">
        <f>AL5*(1-AM5)*AN5</f>
        <v>30.526341200000001</v>
      </c>
      <c r="AQ5" s="133">
        <f t="shared" ref="AQ5:AQ6" si="8">AL5*(1-AM5)*AO5</f>
        <v>30.9551208</v>
      </c>
      <c r="AR5" s="41">
        <v>1.55</v>
      </c>
      <c r="AS5" s="41"/>
      <c r="AT5" s="110">
        <f>AT4+AL5-AS5</f>
        <v>1248.6599999999994</v>
      </c>
      <c r="AU5" s="100"/>
      <c r="AV5" s="42"/>
      <c r="AW5" s="43"/>
      <c r="AX5" s="44"/>
      <c r="AY5" s="44"/>
      <c r="AZ5" s="44"/>
      <c r="BA5" s="44"/>
    </row>
    <row r="6" spans="1:53" s="31" customFormat="1" ht="12.75" x14ac:dyDescent="0.2">
      <c r="A6" s="184"/>
      <c r="B6" s="32">
        <v>3</v>
      </c>
      <c r="C6" s="10" t="s">
        <v>52</v>
      </c>
      <c r="D6" s="42">
        <v>22366</v>
      </c>
      <c r="E6" s="42">
        <v>1</v>
      </c>
      <c r="F6" s="42">
        <v>18400</v>
      </c>
      <c r="G6" s="36">
        <v>0.4</v>
      </c>
      <c r="H6" s="36">
        <v>5.3</v>
      </c>
      <c r="I6" s="42">
        <v>18130</v>
      </c>
      <c r="J6" s="36">
        <v>3.7</v>
      </c>
      <c r="K6" s="42">
        <v>16662</v>
      </c>
      <c r="L6" s="38">
        <v>6.6000000000000003E-2</v>
      </c>
      <c r="M6" s="36">
        <f>ROUND(K6*(1-L6),0)</f>
        <v>15562</v>
      </c>
      <c r="N6" s="27">
        <v>0.74099999999999999</v>
      </c>
      <c r="O6" s="24">
        <f t="shared" si="0"/>
        <v>11531.441999999999</v>
      </c>
      <c r="P6" s="38">
        <v>0.24299999999999999</v>
      </c>
      <c r="Q6" s="24">
        <f t="shared" si="1"/>
        <v>3781.5659999999998</v>
      </c>
      <c r="R6" s="38">
        <v>1.6E-2</v>
      </c>
      <c r="S6" s="134">
        <v>0.20630000000000001</v>
      </c>
      <c r="T6" s="24">
        <f t="shared" si="2"/>
        <v>248.99200000000002</v>
      </c>
      <c r="U6" s="27">
        <v>0.219</v>
      </c>
      <c r="V6" s="24">
        <f t="shared" si="3"/>
        <v>3408.078</v>
      </c>
      <c r="W6" s="38">
        <v>0.49399999999999999</v>
      </c>
      <c r="X6" s="24">
        <f>M6*W6</f>
        <v>7687.6279999999997</v>
      </c>
      <c r="Y6" s="38">
        <v>0.42</v>
      </c>
      <c r="Z6" s="24">
        <f t="shared" si="4"/>
        <v>6536.04</v>
      </c>
      <c r="AA6" s="147">
        <v>2.2399999999999998E-3</v>
      </c>
      <c r="AB6" s="148">
        <f t="shared" si="7"/>
        <v>34.858879999999999</v>
      </c>
      <c r="AC6" s="46">
        <v>2.2300000000000002E-3</v>
      </c>
      <c r="AD6" s="17">
        <f>M6*AC6</f>
        <v>34.70326</v>
      </c>
      <c r="AE6" s="26">
        <f>IF(M6&gt;0,(AG6+AP6)/M6,0)</f>
        <v>2.4563669836781903E-3</v>
      </c>
      <c r="AF6" s="46">
        <v>2.5000000000000001E-4</v>
      </c>
      <c r="AG6" s="36">
        <f t="shared" si="5"/>
        <v>3.8905000000000003</v>
      </c>
      <c r="AH6" s="27">
        <v>0.1993</v>
      </c>
      <c r="AI6" s="40">
        <f>AL6*(1-AM6)*AH6</f>
        <v>31.375799000000001</v>
      </c>
      <c r="AJ6" s="27">
        <f>IF(AND(AH6&gt;0,AF6&gt;0,AC6&gt;0),((AC6-AF6)*AH6)/((AH6-AF6)*AC6),0)</f>
        <v>0.88900753917430664</v>
      </c>
      <c r="AK6" s="28">
        <f t="shared" si="6"/>
        <v>0.89925445908938717</v>
      </c>
      <c r="AL6" s="42">
        <v>173</v>
      </c>
      <c r="AM6" s="38">
        <v>0.09</v>
      </c>
      <c r="AN6" s="27">
        <v>0.21809999999999999</v>
      </c>
      <c r="AO6" s="134">
        <v>0.22559999999999999</v>
      </c>
      <c r="AP6" s="40">
        <f>AL6*(1-AM6)*AN6</f>
        <v>34.335482999999996</v>
      </c>
      <c r="AQ6" s="135">
        <f t="shared" si="8"/>
        <v>35.516207999999999</v>
      </c>
      <c r="AR6" s="17">
        <v>1.55</v>
      </c>
      <c r="AS6" s="17"/>
      <c r="AT6" s="110">
        <f>AT5+AL6-AS6</f>
        <v>1421.6599999999994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50066</v>
      </c>
      <c r="E7" s="50"/>
      <c r="F7" s="50">
        <f>SUM(F4:F6)</f>
        <v>50761</v>
      </c>
      <c r="G7" s="51"/>
      <c r="H7" s="51"/>
      <c r="I7" s="50">
        <f>SUM(I4:I6)</f>
        <v>48933</v>
      </c>
      <c r="J7" s="51"/>
      <c r="K7" s="50">
        <f>SUM(K4:K6)</f>
        <v>49497</v>
      </c>
      <c r="L7" s="20">
        <f>IF(K7&gt;0,(K4*L4+K5*L5+K6*L6)/K7,0)</f>
        <v>6.2682627229933119E-2</v>
      </c>
      <c r="M7" s="51">
        <f>M4+M5+M6</f>
        <v>46394</v>
      </c>
      <c r="N7" s="52">
        <f>IF(M7&gt;0,O7/M7,0)</f>
        <v>0.73098077337586764</v>
      </c>
      <c r="O7" s="53">
        <f>O4+O5+O6</f>
        <v>33913.122000000003</v>
      </c>
      <c r="P7" s="20">
        <f>IF(M7&gt;0,Q7/M7,0)</f>
        <v>0.24637836789239986</v>
      </c>
      <c r="Q7" s="53">
        <f>Q4+Q5+Q6</f>
        <v>11430.477999999999</v>
      </c>
      <c r="R7" s="20">
        <f>IF(M7&gt;0,T7/M7,0)</f>
        <v>2.2640858731732549E-2</v>
      </c>
      <c r="S7" s="136"/>
      <c r="T7" s="53">
        <f>T4+T5+T6</f>
        <v>1050.3999999999999</v>
      </c>
      <c r="U7" s="20">
        <f>IF(M7&gt;0,V7/M7,0)</f>
        <v>0.21003978962796913</v>
      </c>
      <c r="V7" s="53">
        <f>V4+V5+V6</f>
        <v>9744.5859999999993</v>
      </c>
      <c r="W7" s="20">
        <f>IF(M7&gt;0,X7/M7,0)</f>
        <v>0.51390084924774759</v>
      </c>
      <c r="X7" s="53">
        <f>X4+X5+X6</f>
        <v>23841.916000000001</v>
      </c>
      <c r="Y7" s="20">
        <f>IF(M7&gt;0,Z7/M7,0)</f>
        <v>0.4166711212656809</v>
      </c>
      <c r="Z7" s="53">
        <f>Z4+Z5+Z6</f>
        <v>19331.04</v>
      </c>
      <c r="AA7" s="152">
        <f>IF(M7&gt;0,AB7/M7,0)</f>
        <v>2.2898245462775356E-3</v>
      </c>
      <c r="AB7" s="55">
        <f t="shared" ref="AB7" si="9">SUM(AB4:AB6)</f>
        <v>106.23411999999999</v>
      </c>
      <c r="AC7" s="54">
        <f>IF(M7&gt;0,AD7/M7,0)</f>
        <v>2.233304737681597E-3</v>
      </c>
      <c r="AD7" s="55">
        <f>SUM(AD4:AD6)</f>
        <v>103.61194</v>
      </c>
      <c r="AE7" s="54">
        <f>IF(M7&gt;0,(AE4*M4+AE5*M5+AE6*M6)/M7,0)</f>
        <v>2.3887236323662546E-3</v>
      </c>
      <c r="AF7" s="54">
        <f>IF(K7&gt;0,(K4*AF4+K5*AF5+K6*AF6)/K7,0)</f>
        <v>2.4668060690546901E-4</v>
      </c>
      <c r="AG7" s="51">
        <f>SUM(AG4:AG6)</f>
        <v>11.44406</v>
      </c>
      <c r="AH7" s="52">
        <f>IF(K7&gt;0,(K4*AH4+K5*AH5+K6*AH6)/K7,0)</f>
        <v>0.20394518051599086</v>
      </c>
      <c r="AI7" s="57">
        <f>SUM(AI4:AI6)</f>
        <v>91.932705400000003</v>
      </c>
      <c r="AJ7" s="52">
        <f>IF(AND(AD7&gt;0),((AD4*AJ4+AD5*AJ5+AD6*AJ6)/AD7),0)</f>
        <v>0.89062687665901974</v>
      </c>
      <c r="AK7" s="56">
        <f t="shared" si="6"/>
        <v>0.89773664855016688</v>
      </c>
      <c r="AL7" s="50">
        <f>SUM(AL4:AL6)</f>
        <v>493</v>
      </c>
      <c r="AM7" s="20">
        <f>IF(AL7&gt;0,(AM4*AL4+AM5*AL5+AM6*AL6)/AL7,0)</f>
        <v>8.4734279918864105E-2</v>
      </c>
      <c r="AN7" s="52">
        <f>IF(K7&gt;0,(AN4*K4+AN5*K5+AN6*K6)/K7,0)</f>
        <v>0.22025563569509266</v>
      </c>
      <c r="AO7" s="136">
        <f>IF(K7&gt;0,(AO4*K4+AO5*K5+AO6*K6)/K7,0)</f>
        <v>0.22410763682647433</v>
      </c>
      <c r="AP7" s="57">
        <f>SUM(AP4:AP6)</f>
        <v>99.378384199999999</v>
      </c>
      <c r="AQ7" s="137">
        <f t="shared" ref="AQ7" si="10">SUM(AQ4:AQ6)</f>
        <v>101.12782079999999</v>
      </c>
      <c r="AR7" s="55"/>
      <c r="AS7" s="55">
        <f>SUM(AS4:AS6)</f>
        <v>605.38</v>
      </c>
      <c r="AT7" s="102"/>
      <c r="AU7" s="103">
        <f>AT6</f>
        <v>1421.6599999999994</v>
      </c>
      <c r="AV7" s="50">
        <f>SUM(AV4:AV6)</f>
        <v>0</v>
      </c>
      <c r="AW7" s="58"/>
      <c r="AX7" s="57"/>
      <c r="AY7" s="57"/>
      <c r="AZ7" s="57"/>
      <c r="BA7" s="57"/>
    </row>
    <row r="8" spans="1:53" s="31" customFormat="1" ht="13.5" thickBot="1" x14ac:dyDescent="0.25">
      <c r="A8" s="186">
        <v>2</v>
      </c>
      <c r="B8" s="22">
        <v>1</v>
      </c>
      <c r="C8" s="10" t="s">
        <v>63</v>
      </c>
      <c r="D8" s="11">
        <v>4827</v>
      </c>
      <c r="E8" s="11">
        <v>0</v>
      </c>
      <c r="F8" s="11">
        <v>8583</v>
      </c>
      <c r="G8" s="12">
        <v>0.7</v>
      </c>
      <c r="H8" s="12">
        <v>6</v>
      </c>
      <c r="I8" s="11">
        <v>9835</v>
      </c>
      <c r="J8" s="12">
        <v>6.5</v>
      </c>
      <c r="K8" s="11">
        <v>16412</v>
      </c>
      <c r="L8" s="13">
        <v>6.3E-2</v>
      </c>
      <c r="M8" s="23">
        <f>ROUND(K8*(1-L8),0)</f>
        <v>15378</v>
      </c>
      <c r="N8" s="14">
        <v>0.73099999999999998</v>
      </c>
      <c r="O8" s="24">
        <f t="shared" ref="O8:O10" si="11">M8*N8</f>
        <v>11241.317999999999</v>
      </c>
      <c r="P8" s="13">
        <v>0.26200000000000001</v>
      </c>
      <c r="Q8" s="24">
        <f t="shared" ref="Q8:Q10" si="12">M8*P8</f>
        <v>4029.0360000000001</v>
      </c>
      <c r="R8" s="15">
        <v>7.0000000000000001E-3</v>
      </c>
      <c r="S8" s="143">
        <v>0.2014</v>
      </c>
      <c r="T8" s="24">
        <f t="shared" ref="T8:T10" si="13">M8*R8</f>
        <v>107.646</v>
      </c>
      <c r="U8" s="25">
        <v>0.22500000000000001</v>
      </c>
      <c r="V8" s="24">
        <f t="shared" ref="V8:V10" si="14">M8*U8</f>
        <v>3460.05</v>
      </c>
      <c r="W8" s="15">
        <v>0.47799999999999998</v>
      </c>
      <c r="X8" s="24">
        <f t="shared" ref="X8:X10" si="15">M8*W8</f>
        <v>7350.6839999999993</v>
      </c>
      <c r="Y8" s="15">
        <v>0.43</v>
      </c>
      <c r="Z8" s="24">
        <f t="shared" ref="Z8:Z10" si="16">Y8*M8</f>
        <v>6612.54</v>
      </c>
      <c r="AA8" s="145">
        <v>2.32E-3</v>
      </c>
      <c r="AB8" s="18">
        <f>M8*AA8</f>
        <v>35.676960000000001</v>
      </c>
      <c r="AC8" s="16">
        <v>2.2499999999999998E-3</v>
      </c>
      <c r="AD8" s="17">
        <f t="shared" ref="AD8:AD10" si="17">M8*AC8</f>
        <v>34.600499999999997</v>
      </c>
      <c r="AE8" s="26">
        <f>IF(M8&gt;0,(AG8+AP8)/M8,0)</f>
        <v>2.3176233320327741E-3</v>
      </c>
      <c r="AF8" s="16">
        <v>2.5999999999999998E-4</v>
      </c>
      <c r="AG8" s="23">
        <f t="shared" ref="AG8:AG10" si="18">AF8*M8</f>
        <v>3.9982799999999998</v>
      </c>
      <c r="AH8" s="114">
        <v>0.19750000000000001</v>
      </c>
      <c r="AI8" s="29">
        <f t="shared" ref="AI8:AI10" si="19">AL8*(1-AM8)*AH8</f>
        <v>29.243430000000004</v>
      </c>
      <c r="AJ8" s="27">
        <f t="shared" ref="AJ8:AJ10" si="20">IF(AND(AH8&gt;0,AF8&gt;0,AC8&gt;0),((AC8-AF8)*AH8)/((AH8-AF8)*AC8),0)</f>
        <v>0.88561031118321742</v>
      </c>
      <c r="AK8" s="59">
        <f t="shared" si="6"/>
        <v>0.88889759554852354</v>
      </c>
      <c r="AL8" s="11">
        <v>162</v>
      </c>
      <c r="AM8" s="13">
        <v>8.5999999999999993E-2</v>
      </c>
      <c r="AN8" s="14">
        <v>0.2137</v>
      </c>
      <c r="AO8" s="130">
        <v>0.21970000000000001</v>
      </c>
      <c r="AP8" s="29">
        <f>AL8*(1-AM8)*AN8</f>
        <v>31.642131600000003</v>
      </c>
      <c r="AQ8" s="131">
        <f t="shared" ref="AQ8:AQ22" si="21">AL8*(1-AM8)*AO8</f>
        <v>32.530539600000004</v>
      </c>
      <c r="AR8" s="18">
        <v>1.55</v>
      </c>
      <c r="AS8" s="18">
        <v>588.66</v>
      </c>
      <c r="AT8" s="98">
        <f>AT6+AL8-AS8</f>
        <v>994.99999999999943</v>
      </c>
      <c r="AU8" s="99"/>
      <c r="AV8" s="11"/>
      <c r="AW8" s="30"/>
      <c r="AX8" s="19"/>
      <c r="AY8" s="19"/>
      <c r="AZ8" s="19"/>
      <c r="BA8" s="19"/>
    </row>
    <row r="9" spans="1:53" s="31" customFormat="1" ht="12.75" x14ac:dyDescent="0.2">
      <c r="A9" s="184"/>
      <c r="B9" s="32">
        <v>2</v>
      </c>
      <c r="C9" s="10" t="s">
        <v>49</v>
      </c>
      <c r="D9" s="33">
        <v>18828</v>
      </c>
      <c r="E9" s="33">
        <v>3</v>
      </c>
      <c r="F9" s="33">
        <v>18175</v>
      </c>
      <c r="G9" s="34">
        <v>0.9</v>
      </c>
      <c r="H9" s="34">
        <v>7.1</v>
      </c>
      <c r="I9" s="33">
        <v>17820</v>
      </c>
      <c r="J9" s="34">
        <v>5</v>
      </c>
      <c r="K9" s="33">
        <v>16686</v>
      </c>
      <c r="L9" s="35">
        <v>6.3E-2</v>
      </c>
      <c r="M9" s="36">
        <f>ROUND(K9*(1-L9),0)</f>
        <v>15635</v>
      </c>
      <c r="N9" s="37">
        <v>0.54800000000000004</v>
      </c>
      <c r="O9" s="24">
        <f t="shared" si="11"/>
        <v>8567.9800000000014</v>
      </c>
      <c r="P9" s="35">
        <v>0.374</v>
      </c>
      <c r="Q9" s="24">
        <f t="shared" si="12"/>
        <v>5847.49</v>
      </c>
      <c r="R9" s="38">
        <v>7.8E-2</v>
      </c>
      <c r="S9" s="134">
        <v>0.20180000000000001</v>
      </c>
      <c r="T9" s="24">
        <f t="shared" si="13"/>
        <v>1219.53</v>
      </c>
      <c r="U9" s="27">
        <v>0.23</v>
      </c>
      <c r="V9" s="24">
        <f t="shared" si="14"/>
        <v>3596.05</v>
      </c>
      <c r="W9" s="38">
        <v>0.49199999999999999</v>
      </c>
      <c r="X9" s="24">
        <f t="shared" si="15"/>
        <v>7692.42</v>
      </c>
      <c r="Y9" s="38">
        <v>0.41</v>
      </c>
      <c r="Z9" s="24">
        <f t="shared" si="16"/>
        <v>6410.3499999999995</v>
      </c>
      <c r="AA9" s="146">
        <v>2.3999999999999998E-3</v>
      </c>
      <c r="AB9" s="18">
        <f t="shared" ref="AB9:AB10" si="22">M9*AA9</f>
        <v>37.523999999999994</v>
      </c>
      <c r="AC9" s="39">
        <v>2.3500000000000001E-3</v>
      </c>
      <c r="AD9" s="17">
        <f t="shared" si="17"/>
        <v>36.742249999999999</v>
      </c>
      <c r="AE9" s="26">
        <f>IF(M9&gt;0,(AG9+AP9)/M9,0)</f>
        <v>2.4289602814198913E-3</v>
      </c>
      <c r="AF9" s="39">
        <v>2.5999999999999998E-4</v>
      </c>
      <c r="AG9" s="36">
        <f t="shared" si="18"/>
        <v>4.0650999999999993</v>
      </c>
      <c r="AH9" s="27">
        <v>0.20449999999999999</v>
      </c>
      <c r="AI9" s="40">
        <f t="shared" si="19"/>
        <v>32.032061999999996</v>
      </c>
      <c r="AJ9" s="27">
        <f t="shared" si="20"/>
        <v>0.89049387037361138</v>
      </c>
      <c r="AK9" s="28">
        <f t="shared" si="6"/>
        <v>0.89403197981533278</v>
      </c>
      <c r="AL9" s="33">
        <v>171</v>
      </c>
      <c r="AM9" s="35">
        <v>8.4000000000000005E-2</v>
      </c>
      <c r="AN9" s="37">
        <v>0.2165</v>
      </c>
      <c r="AO9" s="132">
        <v>0.22309999999999999</v>
      </c>
      <c r="AP9" s="40">
        <f>AL9*(1-AM9)*AN9</f>
        <v>33.911693999999997</v>
      </c>
      <c r="AQ9" s="133">
        <f t="shared" si="21"/>
        <v>34.945491599999997</v>
      </c>
      <c r="AR9" s="41">
        <v>1.55</v>
      </c>
      <c r="AS9" s="41"/>
      <c r="AT9" s="110">
        <f>AT8+AL9-AS9</f>
        <v>1165.9999999999995</v>
      </c>
      <c r="AU9" s="101"/>
      <c r="AV9" s="42"/>
      <c r="AW9" s="43"/>
      <c r="AX9" s="44"/>
      <c r="AY9" s="44"/>
      <c r="AZ9" s="44"/>
      <c r="BA9" s="44"/>
    </row>
    <row r="10" spans="1:53" s="31" customFormat="1" ht="12.75" x14ac:dyDescent="0.2">
      <c r="A10" s="184"/>
      <c r="B10" s="32">
        <v>3</v>
      </c>
      <c r="C10" s="10" t="s">
        <v>52</v>
      </c>
      <c r="D10" s="42">
        <v>20545</v>
      </c>
      <c r="E10" s="42">
        <v>0</v>
      </c>
      <c r="F10" s="42">
        <v>16706</v>
      </c>
      <c r="G10" s="36">
        <v>1.1000000000000001</v>
      </c>
      <c r="H10" s="36">
        <v>5.4</v>
      </c>
      <c r="I10" s="42">
        <v>16809</v>
      </c>
      <c r="J10" s="36">
        <v>4.5999999999999996</v>
      </c>
      <c r="K10" s="42">
        <v>16575</v>
      </c>
      <c r="L10" s="38">
        <v>7.9000000000000001E-2</v>
      </c>
      <c r="M10" s="36">
        <f>ROUND(K10*(1-L10),0)</f>
        <v>15266</v>
      </c>
      <c r="N10" s="27">
        <v>0.59299999999999997</v>
      </c>
      <c r="O10" s="24">
        <f t="shared" si="11"/>
        <v>9052.7379999999994</v>
      </c>
      <c r="P10" s="38">
        <v>0.34100000000000003</v>
      </c>
      <c r="Q10" s="24">
        <f t="shared" si="12"/>
        <v>5205.7060000000001</v>
      </c>
      <c r="R10" s="38">
        <v>6.6000000000000003E-2</v>
      </c>
      <c r="S10" s="134">
        <v>0.1928</v>
      </c>
      <c r="T10" s="24">
        <f t="shared" si="13"/>
        <v>1007.556</v>
      </c>
      <c r="U10" s="27">
        <v>0.224</v>
      </c>
      <c r="V10" s="24">
        <f t="shared" si="14"/>
        <v>3419.5840000000003</v>
      </c>
      <c r="W10" s="38">
        <v>0.49399999999999999</v>
      </c>
      <c r="X10" s="24">
        <f t="shared" si="15"/>
        <v>7541.4039999999995</v>
      </c>
      <c r="Y10" s="38">
        <v>0.41</v>
      </c>
      <c r="Z10" s="24">
        <f t="shared" si="16"/>
        <v>6259.0599999999995</v>
      </c>
      <c r="AA10" s="147">
        <v>2.4199999999999998E-3</v>
      </c>
      <c r="AB10" s="148">
        <f t="shared" si="22"/>
        <v>36.943719999999999</v>
      </c>
      <c r="AC10" s="46">
        <v>2.3400000000000001E-3</v>
      </c>
      <c r="AD10" s="17">
        <f t="shared" si="17"/>
        <v>35.722439999999999</v>
      </c>
      <c r="AE10" s="26">
        <f>IF(M10&gt;0,(AG10+AP10)/M10,0)</f>
        <v>2.5967748722651647E-3</v>
      </c>
      <c r="AF10" s="46">
        <v>2.7E-4</v>
      </c>
      <c r="AG10" s="36">
        <f t="shared" si="18"/>
        <v>4.1218200000000005</v>
      </c>
      <c r="AH10" s="27">
        <v>0.20219999999999999</v>
      </c>
      <c r="AI10" s="40">
        <f t="shared" si="19"/>
        <v>33.189714600000002</v>
      </c>
      <c r="AJ10" s="27">
        <f t="shared" si="20"/>
        <v>0.88579820120453023</v>
      </c>
      <c r="AK10" s="28">
        <f t="shared" si="6"/>
        <v>0.89714422929893722</v>
      </c>
      <c r="AL10" s="42">
        <v>179</v>
      </c>
      <c r="AM10" s="38">
        <v>8.3000000000000004E-2</v>
      </c>
      <c r="AN10" s="27">
        <v>0.21640000000000001</v>
      </c>
      <c r="AO10" s="134">
        <v>0.22509999999999999</v>
      </c>
      <c r="AP10" s="40">
        <f>AL10*(1-AM10)*AN10</f>
        <v>35.520545200000001</v>
      </c>
      <c r="AQ10" s="135">
        <f t="shared" si="21"/>
        <v>36.948589300000002</v>
      </c>
      <c r="AR10" s="17">
        <v>1.55</v>
      </c>
      <c r="AS10" s="17"/>
      <c r="AT10" s="110">
        <f>AT9+AL10-AS10</f>
        <v>1344.9999999999995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44200</v>
      </c>
      <c r="E11" s="50"/>
      <c r="F11" s="50">
        <f t="shared" ref="F11" si="24">SUM(F8:F10)</f>
        <v>43464</v>
      </c>
      <c r="G11" s="51"/>
      <c r="H11" s="51"/>
      <c r="I11" s="50">
        <f t="shared" ref="I11:K11" si="25">SUM(I8:I10)</f>
        <v>44464</v>
      </c>
      <c r="J11" s="51"/>
      <c r="K11" s="50">
        <f t="shared" si="25"/>
        <v>49673</v>
      </c>
      <c r="L11" s="20">
        <f t="shared" ref="L11" si="26">IF(K11&gt;0,(K8*L8+K9*L9+K10*L10)/K11,0)</f>
        <v>6.8338916514001577E-2</v>
      </c>
      <c r="M11" s="51">
        <f t="shared" ref="M11" si="27">M8+M9+M10</f>
        <v>46279</v>
      </c>
      <c r="N11" s="52">
        <f t="shared" ref="N11" si="28">IF(M11&gt;0,O11/M11,0)</f>
        <v>0.62365297435121758</v>
      </c>
      <c r="O11" s="53">
        <f t="shared" ref="O11" si="29">O8+O9+O10</f>
        <v>28862.036</v>
      </c>
      <c r="P11" s="20">
        <f t="shared" ref="P11" si="30">IF(M11&gt;0,Q11/M11,0)</f>
        <v>0.32589796668035176</v>
      </c>
      <c r="Q11" s="53">
        <f t="shared" ref="Q11" si="31">Q8+Q9+Q10</f>
        <v>15082.232</v>
      </c>
      <c r="R11" s="20">
        <f t="shared" ref="R11" si="32">IF(M11&gt;0,T11/M11,0)</f>
        <v>5.0449058968430605E-2</v>
      </c>
      <c r="S11" s="136"/>
      <c r="T11" s="53">
        <f t="shared" ref="T11" si="33">T8+T9+T10</f>
        <v>2334.732</v>
      </c>
      <c r="U11" s="20">
        <f t="shared" ref="U11" si="34">IF(M11&gt;0,V11/M11,0)</f>
        <v>0.22635934225026472</v>
      </c>
      <c r="V11" s="53">
        <f t="shared" ref="V11" si="35">V8+V9+V10</f>
        <v>10475.684000000001</v>
      </c>
      <c r="W11" s="20">
        <f t="shared" ref="W11" si="36">IF(M11&gt;0,X11/M11,0)</f>
        <v>0.48800769247390818</v>
      </c>
      <c r="X11" s="53">
        <f t="shared" ref="X11" si="37">X8+X9+X10</f>
        <v>22584.507999999998</v>
      </c>
      <c r="Y11" s="20">
        <f t="shared" ref="Y11" si="38">IF(M11&gt;0,Z11/M11,0)</f>
        <v>0.41664577886298315</v>
      </c>
      <c r="Z11" s="53">
        <f t="shared" ref="Z11" si="39">Z8+Z9+Z10</f>
        <v>19281.949999999997</v>
      </c>
      <c r="AA11" s="152">
        <f>IF(M11&gt;0,AB11/M11,0)</f>
        <v>2.3800142613280319E-3</v>
      </c>
      <c r="AB11" s="55">
        <f t="shared" ref="AB11" si="40">SUM(AB8:AB10)</f>
        <v>110.14467999999999</v>
      </c>
      <c r="AC11" s="54">
        <f t="shared" ref="AC11" si="41">IF(M11&gt;0,AD11/M11,0)</f>
        <v>2.3134724172951013E-3</v>
      </c>
      <c r="AD11" s="55">
        <f t="shared" ref="AD11" si="42">SUM(AD8:AD10)</f>
        <v>107.06519</v>
      </c>
      <c r="AE11" s="54">
        <f t="shared" ref="AE11" si="43">IF(M11&gt;0,(AE8*M8+AE9*M9+AE10*M10)/M11,0)</f>
        <v>2.4473210484236914E-3</v>
      </c>
      <c r="AF11" s="54">
        <f t="shared" ref="AF11" si="44">IF(K11&gt;0,(K8*AF8+K9*AF9+K10*AF10)/K11,0)</f>
        <v>2.6333682282125094E-4</v>
      </c>
      <c r="AG11" s="51">
        <f t="shared" ref="AG11" si="45">SUM(AG8:AG10)</f>
        <v>12.185199999999998</v>
      </c>
      <c r="AH11" s="52">
        <f t="shared" ref="AH11" si="46">IF(K11&gt;0,(K8*AH8+K9*AH9+K10*AH10)/K11,0)</f>
        <v>0.20141972500150987</v>
      </c>
      <c r="AI11" s="57">
        <f t="shared" ref="AI11" si="47">SUM(AI8:AI10)</f>
        <v>94.465206600000002</v>
      </c>
      <c r="AJ11" s="52">
        <f t="shared" ref="AJ11" si="48">IF(AND(AD11&gt;0),((AD8*AJ8+AD9*AJ9+AD10*AJ10)/AD11),0)</f>
        <v>0.8873489233565689</v>
      </c>
      <c r="AK11" s="56">
        <f t="shared" si="6"/>
        <v>0.89348954170805084</v>
      </c>
      <c r="AL11" s="50">
        <f t="shared" ref="AL11" si="49">SUM(AL8:AL10)</f>
        <v>512</v>
      </c>
      <c r="AM11" s="20">
        <f t="shared" ref="AM11" si="50">IF(AL11&gt;0,(AM8*AL8+AM9*AL9+AM10*AL10)/AL11,0)</f>
        <v>8.4283203124999997E-2</v>
      </c>
      <c r="AN11" s="52">
        <f>IF(K11&gt;0,(AN8*K8+AN9*K9+AN10*K10)/K11,0)</f>
        <v>0.21554150947194653</v>
      </c>
      <c r="AO11" s="136">
        <f>IF(K11&gt;0,(AO8*K8+AO9*K9+AO10*K10)/K11,0)</f>
        <v>0.22264400177158619</v>
      </c>
      <c r="AP11" s="57">
        <f t="shared" ref="AP11" si="51">SUM(AP8:AP10)</f>
        <v>101.0743708</v>
      </c>
      <c r="AQ11" s="137">
        <f t="shared" ref="AQ11:AQ23" si="52">SUM(AQ8:AQ10)</f>
        <v>104.4246205</v>
      </c>
      <c r="AR11" s="55"/>
      <c r="AS11" s="55">
        <f t="shared" ref="AS11" si="53">SUM(AS8:AS10)</f>
        <v>588.66</v>
      </c>
      <c r="AT11" s="102"/>
      <c r="AU11" s="103">
        <f>AT10</f>
        <v>1344.9999999999995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s="31" customFormat="1" ht="13.5" thickBot="1" x14ac:dyDescent="0.25">
      <c r="A12" s="186">
        <v>3</v>
      </c>
      <c r="B12" s="22">
        <v>1</v>
      </c>
      <c r="C12" s="10" t="s">
        <v>63</v>
      </c>
      <c r="D12" s="11">
        <v>2000</v>
      </c>
      <c r="E12" s="11">
        <v>1</v>
      </c>
      <c r="F12" s="11">
        <v>6870</v>
      </c>
      <c r="G12" s="12">
        <v>0.6</v>
      </c>
      <c r="H12" s="12">
        <v>6.9</v>
      </c>
      <c r="I12" s="11">
        <v>7542</v>
      </c>
      <c r="J12" s="12">
        <v>8.8000000000000007</v>
      </c>
      <c r="K12" s="11">
        <v>16086</v>
      </c>
      <c r="L12" s="13">
        <v>7.8E-2</v>
      </c>
      <c r="M12" s="23">
        <f>ROUND(K12*(1-L12),0)</f>
        <v>14831</v>
      </c>
      <c r="N12" s="14">
        <v>0.69499999999999995</v>
      </c>
      <c r="O12" s="24">
        <f t="shared" ref="O12:O14" si="55">M12*N12</f>
        <v>10307.545</v>
      </c>
      <c r="P12" s="13">
        <v>0.20200000000000001</v>
      </c>
      <c r="Q12" s="24">
        <f t="shared" ref="Q12:Q14" si="56">M12*P12</f>
        <v>2995.8620000000001</v>
      </c>
      <c r="R12" s="15">
        <v>0.10299999999999999</v>
      </c>
      <c r="S12" s="143">
        <v>0.20630000000000001</v>
      </c>
      <c r="T12" s="24">
        <f t="shared" ref="T12:T14" si="57">M12*R12</f>
        <v>1527.5929999999998</v>
      </c>
      <c r="U12" s="25">
        <v>0.23599999999999999</v>
      </c>
      <c r="V12" s="24">
        <f t="shared" ref="V12:V14" si="58">M12*U12</f>
        <v>3500.116</v>
      </c>
      <c r="W12" s="15">
        <v>0.49199999999999999</v>
      </c>
      <c r="X12" s="24">
        <f t="shared" ref="X12:X14" si="59">M12*W12</f>
        <v>7296.8519999999999</v>
      </c>
      <c r="Y12" s="15">
        <v>0.43</v>
      </c>
      <c r="Z12" s="24">
        <f t="shared" ref="Z12:Z14" si="60">Y12*M12</f>
        <v>6377.33</v>
      </c>
      <c r="AA12" s="145">
        <v>2.4499999999999999E-3</v>
      </c>
      <c r="AB12" s="18">
        <f t="shared" ref="AB12:AB22" si="61">M12*AA12</f>
        <v>36.335949999999997</v>
      </c>
      <c r="AC12" s="16">
        <v>2.33E-3</v>
      </c>
      <c r="AD12" s="17">
        <f t="shared" ref="AD12:AD14" si="62">M12*AC12</f>
        <v>34.556229999999999</v>
      </c>
      <c r="AE12" s="26">
        <f>IF(M12&gt;0,(AG12+AP12)/M12,0)</f>
        <v>2.3341406243678783E-3</v>
      </c>
      <c r="AF12" s="16">
        <v>2.7E-4</v>
      </c>
      <c r="AG12" s="23">
        <f t="shared" ref="AG12:AG14" si="63">AF12*M12</f>
        <v>4.0043699999999998</v>
      </c>
      <c r="AH12" s="114">
        <v>0.1946</v>
      </c>
      <c r="AI12" s="29">
        <f t="shared" ref="AI12:AI14" si="64">AL12*(1-AM12)*AH12</f>
        <v>28.877083199999998</v>
      </c>
      <c r="AJ12" s="27">
        <f t="shared" ref="AJ12:AJ14" si="65">IF(AND(AH12&gt;0,AF12&gt;0,AC12&gt;0),((AC12-AF12)*AH12)/((AH12-AF12)*AC12),0)</f>
        <v>0.88534855867712314</v>
      </c>
      <c r="AK12" s="59">
        <f t="shared" si="6"/>
        <v>0.88548463442415448</v>
      </c>
      <c r="AL12" s="11">
        <v>162</v>
      </c>
      <c r="AM12" s="13">
        <v>8.4000000000000005E-2</v>
      </c>
      <c r="AN12" s="14">
        <v>0.20630000000000001</v>
      </c>
      <c r="AO12" s="130">
        <v>0.2142</v>
      </c>
      <c r="AP12" s="29">
        <f>AL12*(1-AM12)*AN12</f>
        <v>30.613269600000002</v>
      </c>
      <c r="AQ12" s="131">
        <f t="shared" ref="AQ12" si="66">AL12*(1-AM12)*AO12</f>
        <v>31.7855664</v>
      </c>
      <c r="AR12" s="18">
        <v>1.58</v>
      </c>
      <c r="AS12" s="18">
        <v>505.1</v>
      </c>
      <c r="AT12" s="98">
        <f>AT10+AL12-AS12</f>
        <v>1001.8999999999995</v>
      </c>
      <c r="AU12" s="99"/>
      <c r="AV12" s="11"/>
      <c r="AW12" s="30"/>
      <c r="AX12" s="19"/>
      <c r="AY12" s="19"/>
      <c r="AZ12" s="19"/>
      <c r="BA12" s="19"/>
    </row>
    <row r="13" spans="1:53" s="31" customFormat="1" ht="12.75" x14ac:dyDescent="0.2">
      <c r="A13" s="184"/>
      <c r="B13" s="32">
        <v>2</v>
      </c>
      <c r="C13" s="10" t="s">
        <v>49</v>
      </c>
      <c r="D13" s="33">
        <v>18745</v>
      </c>
      <c r="E13" s="33">
        <v>2</v>
      </c>
      <c r="F13" s="33">
        <v>16190</v>
      </c>
      <c r="G13" s="34">
        <v>1.1000000000000001</v>
      </c>
      <c r="H13" s="34">
        <v>7.9</v>
      </c>
      <c r="I13" s="33">
        <v>16384</v>
      </c>
      <c r="J13" s="34">
        <v>7.9</v>
      </c>
      <c r="K13" s="33">
        <v>16221</v>
      </c>
      <c r="L13" s="35">
        <v>6.9000000000000006E-2</v>
      </c>
      <c r="M13" s="36">
        <f>ROUND(K13*(1-L13),0)</f>
        <v>15102</v>
      </c>
      <c r="N13" s="37">
        <v>0.53800000000000003</v>
      </c>
      <c r="O13" s="24">
        <f t="shared" si="55"/>
        <v>8124.8760000000002</v>
      </c>
      <c r="P13" s="35">
        <v>0.34200000000000003</v>
      </c>
      <c r="Q13" s="24">
        <f t="shared" si="56"/>
        <v>5164.884</v>
      </c>
      <c r="R13" s="38">
        <v>0.12</v>
      </c>
      <c r="S13" s="134">
        <v>0.21179999999999999</v>
      </c>
      <c r="T13" s="24">
        <f t="shared" si="57"/>
        <v>1812.24</v>
      </c>
      <c r="U13" s="27">
        <v>0.22600000000000001</v>
      </c>
      <c r="V13" s="24">
        <f t="shared" si="58"/>
        <v>3413.0520000000001</v>
      </c>
      <c r="W13" s="38">
        <v>0.498</v>
      </c>
      <c r="X13" s="24">
        <f t="shared" si="59"/>
        <v>7520.7960000000003</v>
      </c>
      <c r="Y13" s="38">
        <v>0.42</v>
      </c>
      <c r="Z13" s="24">
        <f t="shared" si="60"/>
        <v>6342.84</v>
      </c>
      <c r="AA13" s="146">
        <v>2.3700000000000001E-3</v>
      </c>
      <c r="AB13" s="18">
        <f t="shared" si="61"/>
        <v>35.791740000000004</v>
      </c>
      <c r="AC13" s="39">
        <v>2.3400000000000001E-3</v>
      </c>
      <c r="AD13" s="17">
        <f t="shared" si="62"/>
        <v>35.338680000000004</v>
      </c>
      <c r="AE13" s="26">
        <f>IF(M13&gt;0,(AG13+AP13)/M13,0)</f>
        <v>2.4533217653290953E-3</v>
      </c>
      <c r="AF13" s="39">
        <v>2.7E-4</v>
      </c>
      <c r="AG13" s="36">
        <f t="shared" si="63"/>
        <v>4.0775399999999999</v>
      </c>
      <c r="AH13" s="27">
        <v>0.1903</v>
      </c>
      <c r="AI13" s="40">
        <f t="shared" si="64"/>
        <v>29.555683300000002</v>
      </c>
      <c r="AJ13" s="27">
        <f t="shared" si="65"/>
        <v>0.88587227117985423</v>
      </c>
      <c r="AK13" s="28">
        <f t="shared" si="6"/>
        <v>0.89107839356263652</v>
      </c>
      <c r="AL13" s="33">
        <v>169</v>
      </c>
      <c r="AM13" s="35">
        <v>8.1000000000000003E-2</v>
      </c>
      <c r="AN13" s="37">
        <v>0.21229999999999999</v>
      </c>
      <c r="AO13" s="132">
        <v>0.219</v>
      </c>
      <c r="AP13" s="40">
        <f>AL13*(1-AM13)*AN13</f>
        <v>32.972525300000001</v>
      </c>
      <c r="AQ13" s="133">
        <f t="shared" si="21"/>
        <v>34.013109</v>
      </c>
      <c r="AR13" s="41">
        <v>1.55</v>
      </c>
      <c r="AS13" s="41"/>
      <c r="AT13" s="110">
        <f>AT12+AL13-AS13</f>
        <v>1170.8999999999996</v>
      </c>
      <c r="AU13" s="101"/>
      <c r="AV13" s="42"/>
      <c r="AW13" s="43"/>
      <c r="AX13" s="44"/>
      <c r="AY13" s="44"/>
      <c r="AZ13" s="44"/>
      <c r="BA13" s="44"/>
    </row>
    <row r="14" spans="1:53" s="31" customFormat="1" ht="12.75" x14ac:dyDescent="0.2">
      <c r="A14" s="184"/>
      <c r="B14" s="32">
        <v>3</v>
      </c>
      <c r="C14" s="10" t="s">
        <v>48</v>
      </c>
      <c r="D14" s="42">
        <v>17055</v>
      </c>
      <c r="E14" s="42">
        <v>2</v>
      </c>
      <c r="F14" s="42">
        <v>16055</v>
      </c>
      <c r="G14" s="36">
        <v>1.3</v>
      </c>
      <c r="H14" s="36">
        <v>8</v>
      </c>
      <c r="I14" s="42">
        <v>15738</v>
      </c>
      <c r="J14" s="36">
        <v>7.3</v>
      </c>
      <c r="K14" s="42">
        <v>16405</v>
      </c>
      <c r="L14" s="38">
        <v>7.1999999999999995E-2</v>
      </c>
      <c r="M14" s="36">
        <f>ROUND(K14*(1-L14),0)</f>
        <v>15224</v>
      </c>
      <c r="N14" s="27">
        <v>0.57299999999999995</v>
      </c>
      <c r="O14" s="24">
        <f t="shared" si="55"/>
        <v>8723.351999999999</v>
      </c>
      <c r="P14" s="38">
        <v>0.32900000000000001</v>
      </c>
      <c r="Q14" s="24">
        <f t="shared" si="56"/>
        <v>5008.6959999999999</v>
      </c>
      <c r="R14" s="38">
        <v>9.8000000000000004E-2</v>
      </c>
      <c r="S14" s="134">
        <v>0.21049999999999999</v>
      </c>
      <c r="T14" s="24">
        <f t="shared" si="57"/>
        <v>1491.952</v>
      </c>
      <c r="U14" s="27">
        <v>0.22800000000000001</v>
      </c>
      <c r="V14" s="24">
        <f t="shared" si="58"/>
        <v>3471.0720000000001</v>
      </c>
      <c r="W14" s="38">
        <v>0.496</v>
      </c>
      <c r="X14" s="24">
        <f t="shared" si="59"/>
        <v>7551.1040000000003</v>
      </c>
      <c r="Y14" s="38">
        <v>0.41</v>
      </c>
      <c r="Z14" s="24">
        <f t="shared" si="60"/>
        <v>6241.8399999999992</v>
      </c>
      <c r="AA14" s="147">
        <v>2.3500000000000001E-3</v>
      </c>
      <c r="AB14" s="148">
        <f t="shared" si="61"/>
        <v>35.776400000000002</v>
      </c>
      <c r="AC14" s="46">
        <v>2.3700000000000001E-3</v>
      </c>
      <c r="AD14" s="17">
        <f t="shared" si="62"/>
        <v>36.080880000000001</v>
      </c>
      <c r="AE14" s="26">
        <f>IF(M14&gt;0,(AG14+AP14)/M14,0)</f>
        <v>2.4184678468208093E-3</v>
      </c>
      <c r="AF14" s="46">
        <v>2.7999999999999998E-4</v>
      </c>
      <c r="AG14" s="36">
        <f t="shared" si="63"/>
        <v>4.2627199999999998</v>
      </c>
      <c r="AH14" s="27">
        <v>0.20280000000000001</v>
      </c>
      <c r="AI14" s="40">
        <f t="shared" si="64"/>
        <v>30.751578000000006</v>
      </c>
      <c r="AJ14" s="27">
        <f t="shared" si="65"/>
        <v>0.88307577685716931</v>
      </c>
      <c r="AK14" s="28">
        <f t="shared" si="6"/>
        <v>0.88537888329295444</v>
      </c>
      <c r="AL14" s="42">
        <v>165</v>
      </c>
      <c r="AM14" s="38">
        <v>8.1000000000000003E-2</v>
      </c>
      <c r="AN14" s="27">
        <v>0.2147</v>
      </c>
      <c r="AO14" s="134">
        <v>0.21920000000000001</v>
      </c>
      <c r="AP14" s="40">
        <f>AL14*(1-AM14)*AN14</f>
        <v>32.556034500000003</v>
      </c>
      <c r="AQ14" s="135">
        <f t="shared" si="21"/>
        <v>33.238392000000005</v>
      </c>
      <c r="AR14" s="17">
        <v>1.57</v>
      </c>
      <c r="AS14" s="17"/>
      <c r="AT14" s="110">
        <f>AT13+AL14-AS14</f>
        <v>1335.8999999999996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37800</v>
      </c>
      <c r="E15" s="50"/>
      <c r="F15" s="50">
        <f t="shared" ref="F15" si="68">SUM(F12:F14)</f>
        <v>39115</v>
      </c>
      <c r="G15" s="51"/>
      <c r="H15" s="51"/>
      <c r="I15" s="50">
        <f t="shared" ref="I15:K15" si="69">SUM(I12:I14)</f>
        <v>39664</v>
      </c>
      <c r="J15" s="51"/>
      <c r="K15" s="50">
        <f t="shared" si="69"/>
        <v>48712</v>
      </c>
      <c r="L15" s="20">
        <f t="shared" ref="L15" si="70">IF(K15&gt;0,(K12*L12+K13*L13+K14*L14)/K15,0)</f>
        <v>7.2982365741501076E-2</v>
      </c>
      <c r="M15" s="51">
        <f t="shared" ref="M15" si="71">M12+M13+M14</f>
        <v>45157</v>
      </c>
      <c r="N15" s="52">
        <f t="shared" ref="N15" si="72">IF(M15&gt;0,O15/M15,0)</f>
        <v>0.60136353167836665</v>
      </c>
      <c r="O15" s="53">
        <f t="shared" ref="O15" si="73">O12+O13+O14</f>
        <v>27155.773000000001</v>
      </c>
      <c r="P15" s="20">
        <f t="shared" ref="P15" si="74">IF(M15&gt;0,Q15/M15,0)</f>
        <v>0.2916367783510862</v>
      </c>
      <c r="Q15" s="53">
        <f t="shared" ref="Q15" si="75">Q12+Q13+Q14</f>
        <v>13169.441999999999</v>
      </c>
      <c r="R15" s="20">
        <f t="shared" ref="R15" si="76">IF(M15&gt;0,T15/M15,0)</f>
        <v>0.10699968997054719</v>
      </c>
      <c r="S15" s="136"/>
      <c r="T15" s="53">
        <f t="shared" ref="T15" si="77">T12+T13+T14</f>
        <v>4831.7849999999999</v>
      </c>
      <c r="U15" s="20">
        <f t="shared" ref="U15" si="78">IF(M15&gt;0,V15/M15,0)</f>
        <v>0.22995858892309054</v>
      </c>
      <c r="V15" s="53">
        <f t="shared" ref="V15" si="79">V12+V13+V14</f>
        <v>10384.24</v>
      </c>
      <c r="W15" s="20">
        <f t="shared" ref="W15" si="80">IF(M15&gt;0,X15/M15,0)</f>
        <v>0.49535513873818016</v>
      </c>
      <c r="X15" s="53">
        <f t="shared" ref="X15" si="81">X12+X13+X14</f>
        <v>22368.752</v>
      </c>
      <c r="Y15" s="20">
        <f t="shared" ref="Y15" si="82">IF(M15&gt;0,Z15/M15,0)</f>
        <v>0.41991297030360736</v>
      </c>
      <c r="Z15" s="53">
        <f t="shared" ref="Z15" si="83">Z12+Z13+Z14</f>
        <v>18962.009999999998</v>
      </c>
      <c r="AA15" s="152">
        <f>IF(M15&gt;0,AB15/M15,0)</f>
        <v>2.3895318555262751E-3</v>
      </c>
      <c r="AB15" s="55">
        <f t="shared" ref="AB15" si="84">SUM(AB12:AB14)</f>
        <v>107.90409</v>
      </c>
      <c r="AC15" s="54">
        <f t="shared" ref="AC15" si="85">IF(M15&gt;0,AD15/M15,0)</f>
        <v>2.3468297273955313E-3</v>
      </c>
      <c r="AD15" s="55">
        <f t="shared" ref="AD15" si="86">SUM(AD12:AD14)</f>
        <v>105.97579000000002</v>
      </c>
      <c r="AE15" s="54">
        <f t="shared" ref="AE15" si="87">IF(M15&gt;0,(AE12*M12+AE13*M13+AE14*M14)/M15,0)</f>
        <v>2.4024284031268685E-3</v>
      </c>
      <c r="AF15" s="54">
        <f t="shared" ref="AF15" si="88">IF(K15&gt;0,(K12*AF12+K13*AF13+K14*AF14)/K15,0)</f>
        <v>2.7336775332566921E-4</v>
      </c>
      <c r="AG15" s="51">
        <f t="shared" ref="AG15" si="89">SUM(AG12:AG14)</f>
        <v>12.34463</v>
      </c>
      <c r="AH15" s="52">
        <f t="shared" ref="AH15" si="90">IF(K15&gt;0,(K12*AH12+K13*AH13+K14*AH14)/K15,0)</f>
        <v>0.19592966620134666</v>
      </c>
      <c r="AI15" s="57">
        <f t="shared" ref="AI15" si="91">SUM(AI12:AI14)</f>
        <v>89.184344500000009</v>
      </c>
      <c r="AJ15" s="52">
        <f t="shared" ref="AJ15" si="92">IF(AND(AD15&gt;0),((AD12*AJ12+AD13*AJ13+AD14*AJ14)/AD15),0)</f>
        <v>0.88474939674055308</v>
      </c>
      <c r="AK15" s="56">
        <f t="shared" si="6"/>
        <v>0.88736086172603745</v>
      </c>
      <c r="AL15" s="50">
        <f t="shared" ref="AL15" si="93">SUM(AL12:AL14)</f>
        <v>496</v>
      </c>
      <c r="AM15" s="20">
        <f t="shared" ref="AM15" si="94">IF(AL15&gt;0,(AM12*AL12+AM13*AL13+AM14*AL14)/AL15,0)</f>
        <v>8.1979838709677413E-2</v>
      </c>
      <c r="AN15" s="52">
        <f>IF(K15&gt;0,(AN12*K12+AN13*K13+AN14*K14)/K15,0)</f>
        <v>0.21112690096896042</v>
      </c>
      <c r="AO15" s="136">
        <f>IF(K15&gt;0,(AO12*K12+AO13*K13+AO14*K14)/K15,0)</f>
        <v>0.21748226720315322</v>
      </c>
      <c r="AP15" s="57">
        <f t="shared" ref="AP15" si="95">SUM(AP12:AP14)</f>
        <v>96.141829400000006</v>
      </c>
      <c r="AQ15" s="137">
        <f t="shared" si="52"/>
        <v>99.037067400000012</v>
      </c>
      <c r="AR15" s="55"/>
      <c r="AS15" s="55">
        <f t="shared" ref="AS15" si="96">SUM(AS12:AS14)</f>
        <v>505.1</v>
      </c>
      <c r="AT15" s="102"/>
      <c r="AU15" s="103">
        <f>AT14</f>
        <v>1335.8999999999996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s="31" customFormat="1" ht="13.5" thickBot="1" x14ac:dyDescent="0.25">
      <c r="A16" s="186">
        <v>4</v>
      </c>
      <c r="B16" s="22">
        <v>1</v>
      </c>
      <c r="C16" s="10" t="s">
        <v>51</v>
      </c>
      <c r="D16" s="11">
        <v>14200</v>
      </c>
      <c r="E16" s="11">
        <v>0</v>
      </c>
      <c r="F16" s="11">
        <v>15605</v>
      </c>
      <c r="G16" s="12">
        <v>1.3</v>
      </c>
      <c r="H16" s="12">
        <v>6</v>
      </c>
      <c r="I16" s="11">
        <v>15442</v>
      </c>
      <c r="J16" s="12">
        <v>6.8</v>
      </c>
      <c r="K16" s="11">
        <v>16596</v>
      </c>
      <c r="L16" s="13">
        <v>7.1999999999999995E-2</v>
      </c>
      <c r="M16" s="23">
        <f>ROUND(K16*(1-L16),0)</f>
        <v>15401</v>
      </c>
      <c r="N16" s="14">
        <v>0.51</v>
      </c>
      <c r="O16" s="24">
        <f t="shared" ref="O16:O18" si="98">M16*N16</f>
        <v>7854.51</v>
      </c>
      <c r="P16" s="13">
        <v>0.34499999999999997</v>
      </c>
      <c r="Q16" s="24">
        <f t="shared" ref="Q16:Q18" si="99">M16*P16</f>
        <v>5313.3449999999993</v>
      </c>
      <c r="R16" s="15">
        <v>0.14499999999999999</v>
      </c>
      <c r="S16" s="143">
        <v>0.20119999999999999</v>
      </c>
      <c r="T16" s="24">
        <f t="shared" ref="T16:T18" si="100">M16*R16</f>
        <v>2233.145</v>
      </c>
      <c r="U16" s="25">
        <v>0.245</v>
      </c>
      <c r="V16" s="24">
        <f t="shared" ref="V16:V18" si="101">M16*U16</f>
        <v>3773.2449999999999</v>
      </c>
      <c r="W16" s="15">
        <v>0.49</v>
      </c>
      <c r="X16" s="24">
        <f t="shared" ref="X16:X18" si="102">M16*W16</f>
        <v>7546.49</v>
      </c>
      <c r="Y16" s="15">
        <v>0.42</v>
      </c>
      <c r="Z16" s="24">
        <f t="shared" ref="Z16:Z18" si="103">Y16*M16</f>
        <v>6468.42</v>
      </c>
      <c r="AA16" s="145">
        <v>2.5600000000000002E-3</v>
      </c>
      <c r="AB16" s="18">
        <f t="shared" ref="AB16" si="104">M16*AA16</f>
        <v>39.426560000000002</v>
      </c>
      <c r="AC16" s="16">
        <v>2.5200000000000001E-3</v>
      </c>
      <c r="AD16" s="17">
        <f t="shared" ref="AD16:AD18" si="105">M16*AC16</f>
        <v>38.810520000000004</v>
      </c>
      <c r="AE16" s="26">
        <f>IF(M16&gt;0,(AG16+AP16)/M16,0)</f>
        <v>2.607245763262126E-3</v>
      </c>
      <c r="AF16" s="16">
        <v>2.7999999999999998E-4</v>
      </c>
      <c r="AG16" s="23">
        <f t="shared" ref="AG16:AG18" si="106">AF16*M16</f>
        <v>4.3122799999999994</v>
      </c>
      <c r="AH16" s="114">
        <v>0.2059</v>
      </c>
      <c r="AI16" s="29">
        <f t="shared" ref="AI16:AI18" si="107">AL16*(1-AM16)*AH16</f>
        <v>32.960472000000003</v>
      </c>
      <c r="AJ16" s="27">
        <f t="shared" ref="AJ16:AJ18" si="108">IF(AND(AH16&gt;0,AF16&gt;0,AC16&gt;0),((AC16-AF16)*AH16)/((AH16-AF16)*AC16),0)</f>
        <v>0.89009932021312244</v>
      </c>
      <c r="AK16" s="59">
        <f t="shared" si="6"/>
        <v>0.89372463336353569</v>
      </c>
      <c r="AL16" s="11">
        <v>174</v>
      </c>
      <c r="AM16" s="13">
        <v>0.08</v>
      </c>
      <c r="AN16" s="14">
        <v>0.22389999999999999</v>
      </c>
      <c r="AO16" s="130">
        <v>0.22650000000000001</v>
      </c>
      <c r="AP16" s="29">
        <f>AL16*(1-AM16)*AN16</f>
        <v>35.841912000000001</v>
      </c>
      <c r="AQ16" s="131">
        <f t="shared" ref="AQ16" si="109">AL16*(1-AM16)*AO16</f>
        <v>36.258120000000005</v>
      </c>
      <c r="AR16" s="18">
        <v>1.6</v>
      </c>
      <c r="AS16" s="18"/>
      <c r="AT16" s="98">
        <f>AT14+AL16-AS16</f>
        <v>1509.8999999999996</v>
      </c>
      <c r="AU16" s="99"/>
      <c r="AV16" s="11"/>
      <c r="AW16" s="30"/>
      <c r="AX16" s="19"/>
      <c r="AY16" s="19"/>
      <c r="AZ16" s="19"/>
      <c r="BA16" s="19"/>
    </row>
    <row r="17" spans="1:53" s="31" customFormat="1" ht="12.75" x14ac:dyDescent="0.2">
      <c r="A17" s="184"/>
      <c r="B17" s="32">
        <v>2</v>
      </c>
      <c r="C17" s="10" t="s">
        <v>49</v>
      </c>
      <c r="D17" s="33">
        <v>17115</v>
      </c>
      <c r="E17" s="33">
        <v>2</v>
      </c>
      <c r="F17" s="33">
        <v>15056</v>
      </c>
      <c r="G17" s="34">
        <v>0.5</v>
      </c>
      <c r="H17" s="34">
        <v>5.8</v>
      </c>
      <c r="I17" s="33">
        <v>15126</v>
      </c>
      <c r="J17" s="34">
        <v>7.2</v>
      </c>
      <c r="K17" s="33">
        <v>16746</v>
      </c>
      <c r="L17" s="35">
        <v>6.5000000000000002E-2</v>
      </c>
      <c r="M17" s="36">
        <f>ROUND(K17*(1-L17),0)</f>
        <v>15658</v>
      </c>
      <c r="N17" s="37">
        <v>0.69699999999999995</v>
      </c>
      <c r="O17" s="24">
        <f t="shared" si="98"/>
        <v>10913.625999999998</v>
      </c>
      <c r="P17" s="35">
        <v>0.23200000000000001</v>
      </c>
      <c r="Q17" s="24">
        <f t="shared" si="99"/>
        <v>3632.6560000000004</v>
      </c>
      <c r="R17" s="38">
        <v>7.0999999999999994E-2</v>
      </c>
      <c r="S17" s="134">
        <v>0.20749999999999999</v>
      </c>
      <c r="T17" s="24">
        <f t="shared" si="100"/>
        <v>1111.7179999999998</v>
      </c>
      <c r="U17" s="27">
        <v>0.24399999999999999</v>
      </c>
      <c r="V17" s="24">
        <f t="shared" si="101"/>
        <v>3820.5520000000001</v>
      </c>
      <c r="W17" s="38">
        <v>0.497</v>
      </c>
      <c r="X17" s="24">
        <f t="shared" si="102"/>
        <v>7782.0259999999998</v>
      </c>
      <c r="Y17" s="38">
        <v>0.42</v>
      </c>
      <c r="Z17" s="24">
        <f t="shared" si="103"/>
        <v>6576.36</v>
      </c>
      <c r="AA17" s="146">
        <v>2.63E-3</v>
      </c>
      <c r="AB17" s="18">
        <f t="shared" si="61"/>
        <v>41.180540000000001</v>
      </c>
      <c r="AC17" s="39">
        <v>2.6900000000000001E-3</v>
      </c>
      <c r="AD17" s="17">
        <f t="shared" si="105"/>
        <v>42.120020000000004</v>
      </c>
      <c r="AE17" s="26">
        <f>IF(M17&gt;0,(AG17+AP17)/M17,0)</f>
        <v>2.6364370928598797E-3</v>
      </c>
      <c r="AF17" s="39">
        <v>2.7E-4</v>
      </c>
      <c r="AG17" s="36">
        <f t="shared" si="106"/>
        <v>4.2276600000000002</v>
      </c>
      <c r="AH17" s="27">
        <v>0.2041</v>
      </c>
      <c r="AI17" s="40">
        <f t="shared" si="107"/>
        <v>35.339506800000002</v>
      </c>
      <c r="AJ17" s="27">
        <f t="shared" si="108"/>
        <v>0.90081993030492091</v>
      </c>
      <c r="AK17" s="28">
        <f t="shared" si="6"/>
        <v>0.89872296315697753</v>
      </c>
      <c r="AL17" s="33">
        <v>188</v>
      </c>
      <c r="AM17" s="35">
        <v>7.9000000000000001E-2</v>
      </c>
      <c r="AN17" s="37">
        <v>0.214</v>
      </c>
      <c r="AO17" s="132">
        <v>0.22009999999999999</v>
      </c>
      <c r="AP17" s="40">
        <f>AL17*(1-AM17)*AN17</f>
        <v>37.053671999999999</v>
      </c>
      <c r="AQ17" s="133">
        <f t="shared" si="21"/>
        <v>38.1098748</v>
      </c>
      <c r="AR17" s="41">
        <v>1.6</v>
      </c>
      <c r="AS17" s="41"/>
      <c r="AT17" s="110">
        <f>AT16+AL17-AS17</f>
        <v>1697.8999999999996</v>
      </c>
      <c r="AU17" s="101"/>
      <c r="AV17" s="42"/>
      <c r="AW17" s="43"/>
      <c r="AX17" s="44"/>
      <c r="AY17" s="44"/>
      <c r="AZ17" s="44"/>
      <c r="BA17" s="44"/>
    </row>
    <row r="18" spans="1:53" s="31" customFormat="1" ht="12.75" x14ac:dyDescent="0.2">
      <c r="A18" s="184"/>
      <c r="B18" s="32">
        <v>3</v>
      </c>
      <c r="C18" s="10" t="s">
        <v>48</v>
      </c>
      <c r="D18" s="42">
        <v>15485</v>
      </c>
      <c r="E18" s="42">
        <v>0</v>
      </c>
      <c r="F18" s="42">
        <v>15629</v>
      </c>
      <c r="G18" s="36">
        <v>1.1000000000000001</v>
      </c>
      <c r="H18" s="36">
        <v>6.1</v>
      </c>
      <c r="I18" s="42">
        <v>15587</v>
      </c>
      <c r="J18" s="36">
        <v>7.6</v>
      </c>
      <c r="K18" s="42">
        <v>16762</v>
      </c>
      <c r="L18" s="38">
        <v>6.2E-2</v>
      </c>
      <c r="M18" s="36">
        <f>ROUND(K18*(1-L18),0)</f>
        <v>15723</v>
      </c>
      <c r="N18" s="27">
        <v>0.46200000000000002</v>
      </c>
      <c r="O18" s="24">
        <f t="shared" si="98"/>
        <v>7264.0260000000007</v>
      </c>
      <c r="P18" s="38">
        <v>0.48899999999999999</v>
      </c>
      <c r="Q18" s="24">
        <f t="shared" si="99"/>
        <v>7688.5469999999996</v>
      </c>
      <c r="R18" s="38">
        <v>4.9000000000000002E-2</v>
      </c>
      <c r="S18" s="134">
        <v>0.22189999999999999</v>
      </c>
      <c r="T18" s="24">
        <f t="shared" si="100"/>
        <v>770.42700000000002</v>
      </c>
      <c r="U18" s="27">
        <v>0.253</v>
      </c>
      <c r="V18" s="24">
        <f t="shared" si="101"/>
        <v>3977.9189999999999</v>
      </c>
      <c r="W18" s="38">
        <v>0.48299999999999998</v>
      </c>
      <c r="X18" s="24">
        <f t="shared" si="102"/>
        <v>7594.2089999999998</v>
      </c>
      <c r="Y18" s="38">
        <v>0.41</v>
      </c>
      <c r="Z18" s="24">
        <f t="shared" si="103"/>
        <v>6446.4299999999994</v>
      </c>
      <c r="AA18" s="147">
        <v>2.7899999999999999E-3</v>
      </c>
      <c r="AB18" s="148">
        <f t="shared" si="61"/>
        <v>43.867170000000002</v>
      </c>
      <c r="AC18" s="46">
        <v>2.7599999999999999E-3</v>
      </c>
      <c r="AD18" s="17">
        <f t="shared" si="105"/>
        <v>43.395479999999999</v>
      </c>
      <c r="AE18" s="26">
        <f>IF(M18&gt;0,(AG18+AP18)/M18,0)</f>
        <v>2.7774745277618774E-3</v>
      </c>
      <c r="AF18" s="46">
        <v>2.7E-4</v>
      </c>
      <c r="AG18" s="36">
        <f t="shared" si="106"/>
        <v>4.2452100000000002</v>
      </c>
      <c r="AH18" s="27">
        <v>0.2041</v>
      </c>
      <c r="AI18" s="40">
        <f t="shared" si="107"/>
        <v>35.604632700000003</v>
      </c>
      <c r="AJ18" s="27">
        <f t="shared" si="108"/>
        <v>0.90336896262657074</v>
      </c>
      <c r="AK18" s="28">
        <f t="shared" si="6"/>
        <v>0.90386923128877239</v>
      </c>
      <c r="AL18" s="42">
        <v>189</v>
      </c>
      <c r="AM18" s="38">
        <v>7.6999999999999999E-2</v>
      </c>
      <c r="AN18" s="27">
        <v>0.22600000000000001</v>
      </c>
      <c r="AO18" s="134">
        <v>0.22969999999999999</v>
      </c>
      <c r="AP18" s="40">
        <f>AL18*(1-AM18)*AN18</f>
        <v>39.425021999999998</v>
      </c>
      <c r="AQ18" s="135">
        <f t="shared" si="21"/>
        <v>40.070475899999998</v>
      </c>
      <c r="AR18" s="17">
        <v>1.65</v>
      </c>
      <c r="AS18" s="17"/>
      <c r="AT18" s="110">
        <f>AT17+AL18-AS18</f>
        <v>1886.8999999999996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46800</v>
      </c>
      <c r="E19" s="50"/>
      <c r="F19" s="50">
        <f t="shared" ref="F19" si="111">SUM(F16:F18)</f>
        <v>46290</v>
      </c>
      <c r="G19" s="51"/>
      <c r="H19" s="51"/>
      <c r="I19" s="50">
        <f t="shared" ref="I19:K19" si="112">SUM(I16:I18)</f>
        <v>46155</v>
      </c>
      <c r="J19" s="51"/>
      <c r="K19" s="50">
        <f t="shared" si="112"/>
        <v>50104</v>
      </c>
      <c r="L19" s="20">
        <f t="shared" ref="L19" si="113">IF(K19&gt;0,(K16*L16+K17*L17+K18*L18)/K19,0)</f>
        <v>6.6314984831550364E-2</v>
      </c>
      <c r="M19" s="51">
        <f t="shared" ref="M19" si="114">M16+M17+M18</f>
        <v>46782</v>
      </c>
      <c r="N19" s="52">
        <f t="shared" ref="N19" si="115">IF(M19&gt;0,O19/M19,0)</f>
        <v>0.55645679962378691</v>
      </c>
      <c r="O19" s="53">
        <f t="shared" ref="O19" si="116">O16+O17+O18</f>
        <v>26032.162</v>
      </c>
      <c r="P19" s="20">
        <f t="shared" ref="P19" si="117">IF(M19&gt;0,Q19/M19,0)</f>
        <v>0.35557581975973662</v>
      </c>
      <c r="Q19" s="53">
        <f t="shared" ref="Q19" si="118">Q16+Q17+Q18</f>
        <v>16634.547999999999</v>
      </c>
      <c r="R19" s="20">
        <f t="shared" ref="R19" si="119">IF(M19&gt;0,T19/M19,0)</f>
        <v>8.7967380616476423E-2</v>
      </c>
      <c r="S19" s="136"/>
      <c r="T19" s="53">
        <f t="shared" ref="T19" si="120">T16+T17+T18</f>
        <v>4115.29</v>
      </c>
      <c r="U19" s="20">
        <f t="shared" ref="U19" si="121">IF(M19&gt;0,V19/M19,0)</f>
        <v>0.24735402505237059</v>
      </c>
      <c r="V19" s="53">
        <f t="shared" ref="V19" si="122">V16+V17+V18</f>
        <v>11571.716</v>
      </c>
      <c r="W19" s="20">
        <f t="shared" ref="W19" si="123">IF(M19&gt;0,X19/M19,0)</f>
        <v>0.48999027403702278</v>
      </c>
      <c r="X19" s="53">
        <f t="shared" ref="X19" si="124">X16+X17+X18</f>
        <v>22922.724999999999</v>
      </c>
      <c r="Y19" s="20">
        <f t="shared" ref="Y19" si="125">IF(M19&gt;0,Z19/M19,0)</f>
        <v>0.41663909195844556</v>
      </c>
      <c r="Z19" s="53">
        <f t="shared" ref="Z19" si="126">Z16+Z17+Z18</f>
        <v>19491.21</v>
      </c>
      <c r="AA19" s="152">
        <f>IF(M19&gt;0,AB19/M19,0)</f>
        <v>2.6607299816168613E-3</v>
      </c>
      <c r="AB19" s="55">
        <f t="shared" ref="AB19" si="127">SUM(AB16:AB18)</f>
        <v>124.47427</v>
      </c>
      <c r="AC19" s="54">
        <f t="shared" ref="AC19" si="128">IF(M19&gt;0,AD19/M19,0)</f>
        <v>2.6575610277457143E-3</v>
      </c>
      <c r="AD19" s="55">
        <f t="shared" ref="AD19" si="129">SUM(AD16:AD18)</f>
        <v>124.32602</v>
      </c>
      <c r="AE19" s="54">
        <f t="shared" ref="AE19" si="130">IF(M19&gt;0,(AE16*M16+AE17*M17+AE18*M18)/M19,0)</f>
        <v>2.6742284639391218E-3</v>
      </c>
      <c r="AF19" s="54">
        <f t="shared" ref="AF19" si="131">IF(K19&gt;0,(K16*AF16+K17*AF17+K18*AF18)/K19,0)</f>
        <v>2.7331231039437963E-4</v>
      </c>
      <c r="AG19" s="51">
        <f t="shared" ref="AG19" si="132">SUM(AG16:AG18)</f>
        <v>12.78515</v>
      </c>
      <c r="AH19" s="52">
        <f t="shared" ref="AH19" si="133">IF(K19&gt;0,(K16*AH16+K17*AH17+K18*AH18)/K19,0)</f>
        <v>0.20469621587098835</v>
      </c>
      <c r="AI19" s="57">
        <f t="shared" ref="AI19" si="134">SUM(AI16:AI18)</f>
        <v>103.90461150000002</v>
      </c>
      <c r="AJ19" s="52">
        <f t="shared" ref="AJ19" si="135">IF(AND(AD19&gt;0),((AD16*AJ16+AD17*AJ17+AD18*AJ18)/AD19),0)</f>
        <v>0.89836303535045814</v>
      </c>
      <c r="AK19" s="56">
        <f t="shared" si="6"/>
        <v>0.89890790646383734</v>
      </c>
      <c r="AL19" s="50">
        <f t="shared" ref="AL19" si="136">SUM(AL16:AL18)</f>
        <v>551</v>
      </c>
      <c r="AM19" s="20">
        <f t="shared" ref="AM19" si="137">IF(AL19&gt;0,(AM16*AL16+AM17*AL17+AM18*AL18)/AL19,0)</f>
        <v>7.8629764065335742E-2</v>
      </c>
      <c r="AN19" s="52">
        <f>IF(K19&gt;0,(AN16*K16+AN17*K17+AN18*K18)/K19,0)</f>
        <v>0.22129371706849751</v>
      </c>
      <c r="AO19" s="136">
        <f>IF(K19&gt;0,(AO16*K16+AO17*K17+AO18*K18)/K19,0)</f>
        <v>0.2254315024748523</v>
      </c>
      <c r="AP19" s="57">
        <f t="shared" ref="AP19" si="138">SUM(AP16:AP18)</f>
        <v>112.320606</v>
      </c>
      <c r="AQ19" s="137">
        <f t="shared" si="52"/>
        <v>114.43847070000001</v>
      </c>
      <c r="AR19" s="55"/>
      <c r="AS19" s="55">
        <f t="shared" ref="AS19" si="139">SUM(AS16:AS18)</f>
        <v>0</v>
      </c>
      <c r="AT19" s="102"/>
      <c r="AU19" s="103">
        <f>AT18</f>
        <v>1886.8999999999996</v>
      </c>
      <c r="AV19" s="50">
        <f t="shared" ref="AV19" si="140">SUM(AV16:AV18)</f>
        <v>0</v>
      </c>
      <c r="AW19" s="58"/>
      <c r="AX19" s="57"/>
      <c r="AY19" s="57"/>
      <c r="AZ19" s="57"/>
      <c r="BA19" s="57"/>
    </row>
    <row r="20" spans="1:53" s="31" customFormat="1" ht="13.5" thickBot="1" x14ac:dyDescent="0.25">
      <c r="A20" s="186">
        <v>5</v>
      </c>
      <c r="B20" s="22">
        <v>1</v>
      </c>
      <c r="C20" s="10" t="s">
        <v>51</v>
      </c>
      <c r="D20" s="11">
        <v>13400</v>
      </c>
      <c r="E20" s="11">
        <v>0</v>
      </c>
      <c r="F20" s="11">
        <v>16587</v>
      </c>
      <c r="G20" s="12">
        <v>1.1000000000000001</v>
      </c>
      <c r="H20" s="12">
        <v>6.4</v>
      </c>
      <c r="I20" s="11">
        <v>16764</v>
      </c>
      <c r="J20" s="12">
        <v>7.4</v>
      </c>
      <c r="K20" s="11">
        <v>16722</v>
      </c>
      <c r="L20" s="13">
        <v>7.0999999999999994E-2</v>
      </c>
      <c r="M20" s="23">
        <f>ROUND(K20*(1-L20),0)</f>
        <v>15535</v>
      </c>
      <c r="N20" s="14">
        <v>0.6</v>
      </c>
      <c r="O20" s="24">
        <f t="shared" ref="O20:O22" si="141">M20*N20</f>
        <v>9321</v>
      </c>
      <c r="P20" s="13">
        <v>0.34599999999999997</v>
      </c>
      <c r="Q20" s="24">
        <f t="shared" ref="Q20:Q22" si="142">M20*P20</f>
        <v>5375.11</v>
      </c>
      <c r="R20" s="15">
        <v>5.3999999999999999E-2</v>
      </c>
      <c r="S20" s="143">
        <v>0.2157</v>
      </c>
      <c r="T20" s="24">
        <f t="shared" ref="T20:T22" si="143">M20*R20</f>
        <v>838.89</v>
      </c>
      <c r="U20" s="25">
        <v>0.25900000000000001</v>
      </c>
      <c r="V20" s="24">
        <f t="shared" ref="V20:V22" si="144">M20*U20</f>
        <v>4023.5650000000001</v>
      </c>
      <c r="W20" s="15">
        <v>0.47099999999999997</v>
      </c>
      <c r="X20" s="24">
        <f t="shared" ref="X20:X22" si="145">M20*W20</f>
        <v>7316.9849999999997</v>
      </c>
      <c r="Y20" s="15">
        <v>0.43</v>
      </c>
      <c r="Z20" s="24">
        <f t="shared" ref="Z20:Z22" si="146">Y20*M20</f>
        <v>6680.05</v>
      </c>
      <c r="AA20" s="145">
        <v>2.8E-3</v>
      </c>
      <c r="AB20" s="18">
        <f t="shared" ref="AB20" si="147">M20*AA20</f>
        <v>43.497999999999998</v>
      </c>
      <c r="AC20" s="16">
        <v>2.6800000000000001E-3</v>
      </c>
      <c r="AD20" s="17">
        <f t="shared" ref="AD20:AD22" si="148">M20*AC20</f>
        <v>41.633800000000001</v>
      </c>
      <c r="AE20" s="26">
        <f>IF(M20&gt;0,(AG20+AP20)/M20,0)</f>
        <v>2.7465681107177345E-3</v>
      </c>
      <c r="AF20" s="16">
        <v>2.7E-4</v>
      </c>
      <c r="AG20" s="23">
        <f t="shared" ref="AG20:AG22" si="149">AF20*M20</f>
        <v>4.1944499999999998</v>
      </c>
      <c r="AH20" s="114">
        <v>0.20519999999999999</v>
      </c>
      <c r="AI20" s="29">
        <f t="shared" ref="AI20:AI22" si="150">AL20*(1-AM20)*AH20</f>
        <v>35.529969600000001</v>
      </c>
      <c r="AJ20" s="27">
        <f t="shared" ref="AJ20:AJ22" si="151">IF(AND(AH20&gt;0,AF20&gt;0,AC20&gt;0),((AC20-AF20)*AH20)/((AH20-AF20)*AC20),0)</f>
        <v>0.90043851886810999</v>
      </c>
      <c r="AK20" s="59">
        <f t="shared" si="6"/>
        <v>0.90279250435526881</v>
      </c>
      <c r="AL20" s="11">
        <v>188</v>
      </c>
      <c r="AM20" s="13">
        <v>7.9000000000000001E-2</v>
      </c>
      <c r="AN20" s="14">
        <v>0.22220000000000001</v>
      </c>
      <c r="AO20" s="130">
        <v>0.22700000000000001</v>
      </c>
      <c r="AP20" s="29">
        <f>AL20*(1-AM20)*AN20</f>
        <v>38.473485600000004</v>
      </c>
      <c r="AQ20" s="131">
        <f t="shared" ref="AQ20" si="152">AL20*(1-AM20)*AO20</f>
        <v>39.304596000000004</v>
      </c>
      <c r="AR20" s="18">
        <v>1.6</v>
      </c>
      <c r="AS20" s="18"/>
      <c r="AT20" s="98">
        <f>AT18+AL20-AS20</f>
        <v>2074.8999999999996</v>
      </c>
      <c r="AU20" s="99"/>
      <c r="AV20" s="11"/>
      <c r="AW20" s="30"/>
      <c r="AX20" s="19"/>
      <c r="AY20" s="19"/>
      <c r="AZ20" s="19"/>
      <c r="BA20" s="19"/>
    </row>
    <row r="21" spans="1:53" s="31" customFormat="1" ht="12.75" x14ac:dyDescent="0.2">
      <c r="A21" s="184"/>
      <c r="B21" s="32">
        <v>2</v>
      </c>
      <c r="C21" s="10" t="s">
        <v>52</v>
      </c>
      <c r="D21" s="33">
        <v>19033</v>
      </c>
      <c r="E21" s="33">
        <v>4</v>
      </c>
      <c r="F21" s="33">
        <v>18724</v>
      </c>
      <c r="G21" s="34">
        <v>0.9</v>
      </c>
      <c r="H21" s="34">
        <v>7.1</v>
      </c>
      <c r="I21" s="33">
        <v>19012</v>
      </c>
      <c r="J21" s="34">
        <v>6.3</v>
      </c>
      <c r="K21" s="33">
        <v>16646</v>
      </c>
      <c r="L21" s="35">
        <v>5.5E-2</v>
      </c>
      <c r="M21" s="36">
        <f>ROUND(K21*(1-L21),0)</f>
        <v>15730</v>
      </c>
      <c r="N21" s="37">
        <v>0.63500000000000001</v>
      </c>
      <c r="O21" s="24">
        <f t="shared" si="141"/>
        <v>9988.5499999999993</v>
      </c>
      <c r="P21" s="35">
        <v>0.315</v>
      </c>
      <c r="Q21" s="24">
        <f t="shared" si="142"/>
        <v>4954.95</v>
      </c>
      <c r="R21" s="38">
        <v>0.05</v>
      </c>
      <c r="S21" s="134">
        <v>0.2077</v>
      </c>
      <c r="T21" s="24">
        <f t="shared" si="143"/>
        <v>786.5</v>
      </c>
      <c r="U21" s="27">
        <v>0.253</v>
      </c>
      <c r="V21" s="24">
        <f t="shared" si="144"/>
        <v>3979.69</v>
      </c>
      <c r="W21" s="38">
        <v>0.47599999999999998</v>
      </c>
      <c r="X21" s="24">
        <f t="shared" si="145"/>
        <v>7487.48</v>
      </c>
      <c r="Y21" s="38">
        <v>0.43</v>
      </c>
      <c r="Z21" s="24">
        <f t="shared" si="146"/>
        <v>6763.9</v>
      </c>
      <c r="AA21" s="146"/>
      <c r="AB21" s="18">
        <f t="shared" si="61"/>
        <v>0</v>
      </c>
      <c r="AC21" s="39">
        <v>2.5899999999999999E-3</v>
      </c>
      <c r="AD21" s="17">
        <f t="shared" si="148"/>
        <v>40.740699999999997</v>
      </c>
      <c r="AE21" s="26">
        <f>IF(M21&gt;0,(AG21+AP21)/M21,0)</f>
        <v>2.8073990972663698E-3</v>
      </c>
      <c r="AF21" s="39">
        <v>2.7E-4</v>
      </c>
      <c r="AG21" s="36">
        <f t="shared" si="149"/>
        <v>4.2470999999999997</v>
      </c>
      <c r="AH21" s="27">
        <v>0.19220000000000001</v>
      </c>
      <c r="AI21" s="40">
        <f t="shared" si="150"/>
        <v>34.201221199999999</v>
      </c>
      <c r="AJ21" s="27">
        <f t="shared" si="151"/>
        <v>0.89701300767835446</v>
      </c>
      <c r="AK21" s="28">
        <f t="shared" si="6"/>
        <v>0.90491485955961559</v>
      </c>
      <c r="AL21" s="33">
        <v>193</v>
      </c>
      <c r="AM21" s="35">
        <v>7.8E-2</v>
      </c>
      <c r="AN21" s="37">
        <v>0.2243</v>
      </c>
      <c r="AO21" s="132"/>
      <c r="AP21" s="40">
        <f>AL21*(1-AM21)*AN21</f>
        <v>39.913287799999999</v>
      </c>
      <c r="AQ21" s="133">
        <f t="shared" si="21"/>
        <v>0</v>
      </c>
      <c r="AR21" s="41">
        <v>1.6</v>
      </c>
      <c r="AS21" s="41"/>
      <c r="AT21" s="117">
        <f>AT20+AL21-AS21</f>
        <v>2267.8999999999996</v>
      </c>
      <c r="AU21" s="101"/>
      <c r="AV21" s="42"/>
      <c r="AW21" s="43"/>
      <c r="AX21" s="44"/>
      <c r="AY21" s="44"/>
      <c r="AZ21" s="44"/>
      <c r="BA21" s="44"/>
    </row>
    <row r="22" spans="1:53" s="31" customFormat="1" ht="12.75" x14ac:dyDescent="0.2">
      <c r="A22" s="184"/>
      <c r="B22" s="32">
        <v>3</v>
      </c>
      <c r="C22" s="10" t="s">
        <v>63</v>
      </c>
      <c r="D22" s="42">
        <v>17262</v>
      </c>
      <c r="E22" s="42">
        <v>4</v>
      </c>
      <c r="F22" s="42">
        <v>20110</v>
      </c>
      <c r="G22" s="36">
        <v>0.5</v>
      </c>
      <c r="H22" s="36">
        <v>4.9000000000000004</v>
      </c>
      <c r="I22" s="42">
        <v>19997</v>
      </c>
      <c r="J22" s="36">
        <v>5.0999999999999996</v>
      </c>
      <c r="K22" s="42">
        <v>16445</v>
      </c>
      <c r="L22" s="38">
        <v>5.7000000000000002E-2</v>
      </c>
      <c r="M22" s="36">
        <f>ROUND(K22*(1-L22),0)</f>
        <v>15508</v>
      </c>
      <c r="N22" s="27">
        <v>0.498</v>
      </c>
      <c r="O22" s="24">
        <f t="shared" si="141"/>
        <v>7722.9840000000004</v>
      </c>
      <c r="P22" s="38">
        <v>0.438</v>
      </c>
      <c r="Q22" s="24">
        <f t="shared" si="142"/>
        <v>6792.5039999999999</v>
      </c>
      <c r="R22" s="38">
        <v>6.4000000000000001E-2</v>
      </c>
      <c r="S22" s="134"/>
      <c r="T22" s="24">
        <f t="shared" si="143"/>
        <v>992.51200000000006</v>
      </c>
      <c r="U22" s="27"/>
      <c r="V22" s="24">
        <f t="shared" si="144"/>
        <v>0</v>
      </c>
      <c r="W22" s="38"/>
      <c r="X22" s="24">
        <f t="shared" si="145"/>
        <v>0</v>
      </c>
      <c r="Y22" s="38">
        <v>0.41</v>
      </c>
      <c r="Z22" s="24">
        <f t="shared" si="146"/>
        <v>6358.28</v>
      </c>
      <c r="AA22" s="147"/>
      <c r="AB22" s="148">
        <f t="shared" si="61"/>
        <v>0</v>
      </c>
      <c r="AC22" s="46">
        <v>2.48E-3</v>
      </c>
      <c r="AD22" s="17">
        <f t="shared" si="148"/>
        <v>38.45984</v>
      </c>
      <c r="AE22" s="26">
        <f>IF(M22&gt;0,(AG22+AP22)/M22,0)</f>
        <v>2.7E-4</v>
      </c>
      <c r="AF22" s="46">
        <v>2.7E-4</v>
      </c>
      <c r="AG22" s="36">
        <f t="shared" si="149"/>
        <v>4.1871600000000004</v>
      </c>
      <c r="AH22" s="27">
        <v>0.1993</v>
      </c>
      <c r="AI22" s="40">
        <f t="shared" si="150"/>
        <v>33.259582600000002</v>
      </c>
      <c r="AJ22" s="27">
        <f t="shared" si="151"/>
        <v>0.89233791955500319</v>
      </c>
      <c r="AK22" s="28">
        <f t="shared" si="6"/>
        <v>0</v>
      </c>
      <c r="AL22" s="42">
        <v>181</v>
      </c>
      <c r="AM22" s="38">
        <v>7.8E-2</v>
      </c>
      <c r="AN22" s="27"/>
      <c r="AO22" s="134"/>
      <c r="AP22" s="40">
        <f>AL22*(1-AM22)*AN22</f>
        <v>0</v>
      </c>
      <c r="AQ22" s="135">
        <f t="shared" si="21"/>
        <v>0</v>
      </c>
      <c r="AR22" s="17">
        <v>1.55</v>
      </c>
      <c r="AS22" s="17"/>
      <c r="AT22" s="117">
        <f>AT21+AL22-AS22</f>
        <v>2448.8999999999996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3">SUM(D20:D22)</f>
        <v>49695</v>
      </c>
      <c r="E23" s="50"/>
      <c r="F23" s="50">
        <f t="shared" ref="F23" si="154">SUM(F20:F22)</f>
        <v>55421</v>
      </c>
      <c r="G23" s="51"/>
      <c r="H23" s="51"/>
      <c r="I23" s="50">
        <f t="shared" ref="I23:K23" si="155">SUM(I20:I22)</f>
        <v>55773</v>
      </c>
      <c r="J23" s="51"/>
      <c r="K23" s="50">
        <f t="shared" si="155"/>
        <v>49813</v>
      </c>
      <c r="L23" s="20">
        <f t="shared" ref="L23" si="156">IF(K23&gt;0,(K20*L20+K21*L21+K22*L22)/K23,0)</f>
        <v>6.1031397426374645E-2</v>
      </c>
      <c r="M23" s="51">
        <f t="shared" ref="M23" si="157">M20+M21+M22</f>
        <v>46773</v>
      </c>
      <c r="N23" s="52">
        <f t="shared" ref="N23" si="158">IF(M23&gt;0,O23/M23,0)</f>
        <v>0.57795168152566656</v>
      </c>
      <c r="O23" s="53">
        <f t="shared" ref="O23" si="159">O20+O21+O22</f>
        <v>27032.534</v>
      </c>
      <c r="P23" s="20">
        <f t="shared" ref="P23" si="160">IF(M23&gt;0,Q23/M23,0)</f>
        <v>0.36607795095461054</v>
      </c>
      <c r="Q23" s="53">
        <f t="shared" ref="Q23" si="161">Q20+Q21+Q22</f>
        <v>17122.563999999998</v>
      </c>
      <c r="R23" s="20">
        <f t="shared" ref="R23" si="162">IF(M23&gt;0,T23/M23,0)</f>
        <v>5.5970367519722918E-2</v>
      </c>
      <c r="S23" s="136"/>
      <c r="T23" s="53">
        <f t="shared" ref="T23" si="163">T20+T21+T22</f>
        <v>2617.902</v>
      </c>
      <c r="U23" s="20">
        <f t="shared" ref="U23" si="164">IF(M23&gt;0,V23/M23,0)</f>
        <v>0.17110843862912364</v>
      </c>
      <c r="V23" s="53">
        <f t="shared" ref="V23" si="165">V20+V21+V22</f>
        <v>8003.2550000000001</v>
      </c>
      <c r="W23" s="20">
        <f t="shared" ref="W23" si="166">IF(M23&gt;0,X23/M23,0)</f>
        <v>0.31651732837320679</v>
      </c>
      <c r="X23" s="53">
        <f t="shared" ref="X23" si="167">X20+X21+X22</f>
        <v>14804.465</v>
      </c>
      <c r="Y23" s="20">
        <f t="shared" ref="Y23" si="168">IF(M23&gt;0,Z23/M23,0)</f>
        <v>0.42336882389412694</v>
      </c>
      <c r="Z23" s="53">
        <f t="shared" ref="Z23" si="169">Z20+Z21+Z22</f>
        <v>19802.23</v>
      </c>
      <c r="AA23" s="152">
        <f>IF(M23&gt;0,AB23/M23,0)</f>
        <v>9.299809719282491E-4</v>
      </c>
      <c r="AB23" s="55">
        <f t="shared" ref="AB23" si="170">SUM(AB20:AB22)</f>
        <v>43.497999999999998</v>
      </c>
      <c r="AC23" s="54">
        <f t="shared" ref="AC23" si="171">IF(M23&gt;0,AD23/M23,0)</f>
        <v>2.5834207769439635E-3</v>
      </c>
      <c r="AD23" s="55">
        <f t="shared" ref="AD23" si="172">SUM(AD20:AD22)</f>
        <v>120.83434</v>
      </c>
      <c r="AE23" s="54">
        <f t="shared" ref="AE23" si="173">IF(M23&gt;0,(AE20*M20+AE21*M21+AE22*M22)/M23,0)</f>
        <v>1.9458979197400212E-3</v>
      </c>
      <c r="AF23" s="54">
        <f t="shared" ref="AF23" si="174">IF(K23&gt;0,(K20*AF20+K21*AF21+K22*AF22)/K23,0)</f>
        <v>2.7E-4</v>
      </c>
      <c r="AG23" s="51">
        <f t="shared" ref="AG23" si="175">SUM(AG20:AG22)</f>
        <v>12.62871</v>
      </c>
      <c r="AH23" s="52">
        <f t="shared" ref="AH23" si="176">IF(K23&gt;0,(K20*AH20+K21*AH21+K22*AH22)/K23,0)</f>
        <v>0.19890799791219158</v>
      </c>
      <c r="AI23" s="57">
        <f t="shared" ref="AI23" si="177">SUM(AI20:AI22)</f>
        <v>102.99077340000001</v>
      </c>
      <c r="AJ23" s="52">
        <f t="shared" ref="AJ23" si="178">IF(AND(AD23&gt;0),((AD20*AJ20+AD21*AJ21+AD22*AJ22)/AD23),0)</f>
        <v>0.89670526326200761</v>
      </c>
      <c r="AK23" s="56">
        <f t="shared" si="6"/>
        <v>0.86280434000609441</v>
      </c>
      <c r="AL23" s="50">
        <f t="shared" ref="AL23" si="179">SUM(AL20:AL22)</f>
        <v>562</v>
      </c>
      <c r="AM23" s="20">
        <f t="shared" ref="AM23" si="180">IF(AL23&gt;0,(AM20*AL20+AM21*AL21+AM22*AL22)/AL23,0)</f>
        <v>7.8334519572953731E-2</v>
      </c>
      <c r="AN23" s="52">
        <f>IF(K23&gt;0,(AN20*K20+AN21*K21+AN22*K22)/K23,0)</f>
        <v>0.14954582538694716</v>
      </c>
      <c r="AO23" s="136">
        <f>IF(K23&gt;0,(AO20*K20+AO21*K21+AO22*K22)/K23,0)</f>
        <v>7.6202878766587046E-2</v>
      </c>
      <c r="AP23" s="57">
        <f t="shared" ref="AP23" si="181">SUM(AP20:AP22)</f>
        <v>78.38677340000001</v>
      </c>
      <c r="AQ23" s="137">
        <f t="shared" si="52"/>
        <v>39.304596000000004</v>
      </c>
      <c r="AR23" s="55"/>
      <c r="AS23" s="55">
        <f t="shared" ref="AS23" si="182">SUM(AS20:AS22)</f>
        <v>0</v>
      </c>
      <c r="AT23" s="102"/>
      <c r="AU23" s="103">
        <f>AT22</f>
        <v>2448.8999999999996</v>
      </c>
      <c r="AV23" s="50">
        <f t="shared" ref="AV23" si="183">SUM(AV20:AV22)</f>
        <v>0</v>
      </c>
      <c r="AW23" s="58"/>
      <c r="AX23" s="57"/>
      <c r="AY23" s="57"/>
      <c r="AZ23" s="57"/>
      <c r="BA23" s="57"/>
    </row>
    <row r="24" spans="1:53" s="31" customFormat="1" ht="13.5" thickBot="1" x14ac:dyDescent="0.25">
      <c r="A24" s="186">
        <v>6</v>
      </c>
      <c r="B24" s="22">
        <v>1</v>
      </c>
      <c r="C24" s="10" t="s">
        <v>51</v>
      </c>
      <c r="D24" s="11">
        <v>8600</v>
      </c>
      <c r="E24" s="11">
        <v>2</v>
      </c>
      <c r="F24" s="11">
        <v>14040</v>
      </c>
      <c r="G24" s="12">
        <v>0.6</v>
      </c>
      <c r="H24" s="12">
        <v>5.8</v>
      </c>
      <c r="I24" s="11">
        <v>14556</v>
      </c>
      <c r="J24" s="12">
        <v>4.5999999999999996</v>
      </c>
      <c r="K24" s="11">
        <v>15142</v>
      </c>
      <c r="L24" s="13">
        <v>6.0999999999999999E-2</v>
      </c>
      <c r="M24" s="23">
        <f>ROUND(K24*(1-L24),0)</f>
        <v>14218</v>
      </c>
      <c r="N24" s="14">
        <v>0.65300000000000002</v>
      </c>
      <c r="O24" s="24">
        <f t="shared" ref="O24:O26" si="184">M24*N24</f>
        <v>9284.3540000000012</v>
      </c>
      <c r="P24" s="13">
        <v>0.27100000000000002</v>
      </c>
      <c r="Q24" s="24">
        <f t="shared" ref="Q24:Q26" si="185">M24*P24</f>
        <v>3853.0780000000004</v>
      </c>
      <c r="R24" s="15">
        <v>7.5999999999999998E-2</v>
      </c>
      <c r="S24" s="143">
        <v>0.24410000000000001</v>
      </c>
      <c r="T24" s="24">
        <f t="shared" ref="T24:T26" si="186">M24*R24</f>
        <v>1080.568</v>
      </c>
      <c r="U24" s="25">
        <v>0.22700000000000001</v>
      </c>
      <c r="V24" s="24">
        <f t="shared" ref="V24:V26" si="187">M24*U24</f>
        <v>3227.4860000000003</v>
      </c>
      <c r="W24" s="15">
        <v>0.52300000000000002</v>
      </c>
      <c r="X24" s="24">
        <f t="shared" ref="X24:X26" si="188">M24*W24</f>
        <v>7436.0140000000001</v>
      </c>
      <c r="Y24" s="15">
        <v>0.42</v>
      </c>
      <c r="Z24" s="24">
        <f t="shared" ref="Z24:Z26" si="189">Y24*M24</f>
        <v>5971.5599999999995</v>
      </c>
      <c r="AA24" s="145">
        <v>2.5300000000000001E-3</v>
      </c>
      <c r="AB24" s="18">
        <f t="shared" ref="AB24:AB38" si="190">M24*AA24</f>
        <v>35.971540000000005</v>
      </c>
      <c r="AC24" s="16">
        <v>2.4099999999999998E-3</v>
      </c>
      <c r="AD24" s="17">
        <f t="shared" ref="AD24:AD26" si="191">M24*AC24</f>
        <v>34.26538</v>
      </c>
      <c r="AE24" s="26">
        <f>IF(M24&gt;0,(AG24+AP24)/M24,0)</f>
        <v>2.5606600084400054E-3</v>
      </c>
      <c r="AF24" s="16">
        <v>2.5999999999999998E-4</v>
      </c>
      <c r="AG24" s="23">
        <f t="shared" ref="AG24:AG26" si="192">AF24*M24</f>
        <v>3.6966799999999997</v>
      </c>
      <c r="AH24" s="114">
        <v>0.20180000000000001</v>
      </c>
      <c r="AI24" s="29">
        <f t="shared" ref="AI24:AI26" si="193">AL24*(1-AM24)*AH24</f>
        <v>30.447583999999999</v>
      </c>
      <c r="AJ24" s="27">
        <f t="shared" ref="AJ24:AJ26" si="194">IF(AND(AH24&gt;0,AF24&gt;0,AC24&gt;0),((AC24-AF24)*AH24)/((AH24-AF24)*AC24),0)</f>
        <v>0.89326707176319109</v>
      </c>
      <c r="AK24" s="59">
        <f t="shared" si="6"/>
        <v>0.89954246475658428</v>
      </c>
      <c r="AL24" s="11">
        <v>164</v>
      </c>
      <c r="AM24" s="13">
        <v>0.08</v>
      </c>
      <c r="AN24" s="14">
        <v>0.21679999999999999</v>
      </c>
      <c r="AO24" s="130">
        <v>0.2208</v>
      </c>
      <c r="AP24" s="29">
        <f>AL24*(1-AM24)*AN24</f>
        <v>32.710783999999997</v>
      </c>
      <c r="AQ24" s="131">
        <f t="shared" ref="AQ24:AQ38" si="195">AL24*(1-AM24)*AO24</f>
        <v>33.314304</v>
      </c>
      <c r="AR24" s="18">
        <v>1.6</v>
      </c>
      <c r="AS24" s="18">
        <v>1008.12</v>
      </c>
      <c r="AT24" s="98">
        <f>AT22+AL24-AS24</f>
        <v>1604.7799999999997</v>
      </c>
      <c r="AU24" s="99"/>
      <c r="AV24" s="11"/>
      <c r="AW24" s="30"/>
      <c r="AX24" s="19"/>
      <c r="AY24" s="19"/>
      <c r="AZ24" s="19"/>
      <c r="BA24" s="19"/>
    </row>
    <row r="25" spans="1:53" s="31" customFormat="1" ht="12.75" x14ac:dyDescent="0.2">
      <c r="A25" s="184"/>
      <c r="B25" s="32">
        <v>2</v>
      </c>
      <c r="C25" s="10" t="s">
        <v>52</v>
      </c>
      <c r="D25" s="33">
        <v>19205</v>
      </c>
      <c r="E25" s="33">
        <v>7</v>
      </c>
      <c r="F25" s="33">
        <v>17178</v>
      </c>
      <c r="G25" s="34">
        <v>0.5</v>
      </c>
      <c r="H25" s="34">
        <v>6.6</v>
      </c>
      <c r="I25" s="33">
        <v>16983</v>
      </c>
      <c r="J25" s="34">
        <v>4.0999999999999996</v>
      </c>
      <c r="K25" s="33">
        <v>15188</v>
      </c>
      <c r="L25" s="35">
        <v>6.4000000000000001E-2</v>
      </c>
      <c r="M25" s="36">
        <f>ROUND(K25*(1-L25),0)</f>
        <v>14216</v>
      </c>
      <c r="N25" s="37">
        <v>0.66900000000000004</v>
      </c>
      <c r="O25" s="24">
        <f t="shared" si="184"/>
        <v>9510.5040000000008</v>
      </c>
      <c r="P25" s="35">
        <v>0.23699999999999999</v>
      </c>
      <c r="Q25" s="24">
        <f t="shared" si="185"/>
        <v>3369.192</v>
      </c>
      <c r="R25" s="38">
        <v>9.4E-2</v>
      </c>
      <c r="S25" s="134">
        <v>0.24660000000000001</v>
      </c>
      <c r="T25" s="24">
        <f t="shared" si="186"/>
        <v>1336.3040000000001</v>
      </c>
      <c r="U25" s="27">
        <v>0.22800000000000001</v>
      </c>
      <c r="V25" s="24">
        <f t="shared" si="187"/>
        <v>3241.248</v>
      </c>
      <c r="W25" s="38">
        <v>0.504</v>
      </c>
      <c r="X25" s="24">
        <f t="shared" si="188"/>
        <v>7164.8640000000005</v>
      </c>
      <c r="Y25" s="38">
        <v>0.41</v>
      </c>
      <c r="Z25" s="24">
        <f t="shared" si="189"/>
        <v>5828.5599999999995</v>
      </c>
      <c r="AA25" s="146">
        <v>2.66E-3</v>
      </c>
      <c r="AB25" s="18">
        <f t="shared" si="190"/>
        <v>37.81456</v>
      </c>
      <c r="AC25" s="39">
        <v>2.4099999999999998E-3</v>
      </c>
      <c r="AD25" s="17">
        <f t="shared" si="191"/>
        <v>34.260559999999998</v>
      </c>
      <c r="AE25" s="26">
        <f>IF(M25&gt;0,(AG25+AP25)/M25,0)</f>
        <v>2.626876301350591E-3</v>
      </c>
      <c r="AF25" s="39">
        <v>2.5000000000000001E-4</v>
      </c>
      <c r="AG25" s="36">
        <f t="shared" si="192"/>
        <v>3.5540000000000003</v>
      </c>
      <c r="AH25" s="27">
        <v>0.20300000000000001</v>
      </c>
      <c r="AI25" s="40">
        <f t="shared" si="193"/>
        <v>30.580935000000004</v>
      </c>
      <c r="AJ25" s="27">
        <f t="shared" si="194"/>
        <v>0.89737069649170365</v>
      </c>
      <c r="AK25" s="28">
        <f t="shared" si="6"/>
        <v>0.90583956003323818</v>
      </c>
      <c r="AL25" s="33">
        <v>165</v>
      </c>
      <c r="AM25" s="35">
        <v>8.6999999999999994E-2</v>
      </c>
      <c r="AN25" s="37">
        <v>0.2243</v>
      </c>
      <c r="AO25" s="132">
        <v>0.2329</v>
      </c>
      <c r="AP25" s="40">
        <f>AL25*(1-AM25)*AN25</f>
        <v>33.789673499999999</v>
      </c>
      <c r="AQ25" s="133">
        <f t="shared" si="195"/>
        <v>35.085220499999998</v>
      </c>
      <c r="AR25" s="41">
        <v>1.58</v>
      </c>
      <c r="AS25" s="41"/>
      <c r="AT25" s="117">
        <f>AT24+AL25-AS25</f>
        <v>1769.7799999999997</v>
      </c>
      <c r="AU25" s="101"/>
      <c r="AV25" s="42"/>
      <c r="AW25" s="43"/>
      <c r="AX25" s="44"/>
      <c r="AY25" s="44"/>
      <c r="AZ25" s="44"/>
      <c r="BA25" s="44"/>
    </row>
    <row r="26" spans="1:53" s="31" customFormat="1" ht="12.75" x14ac:dyDescent="0.2">
      <c r="A26" s="184"/>
      <c r="B26" s="32">
        <v>3</v>
      </c>
      <c r="C26" s="10" t="s">
        <v>48</v>
      </c>
      <c r="D26" s="42">
        <v>19045</v>
      </c>
      <c r="E26" s="42">
        <v>4</v>
      </c>
      <c r="F26" s="42">
        <v>18753</v>
      </c>
      <c r="G26" s="36">
        <v>1.1000000000000001</v>
      </c>
      <c r="H26" s="36">
        <v>5.6</v>
      </c>
      <c r="I26" s="42">
        <v>18979</v>
      </c>
      <c r="J26" s="36">
        <v>3</v>
      </c>
      <c r="K26" s="42">
        <v>15198</v>
      </c>
      <c r="L26" s="38">
        <v>6.0999999999999999E-2</v>
      </c>
      <c r="M26" s="36">
        <f>ROUND(K26*(1-L26),0)</f>
        <v>14271</v>
      </c>
      <c r="N26" s="27">
        <v>0.56000000000000005</v>
      </c>
      <c r="O26" s="24">
        <f t="shared" si="184"/>
        <v>7991.7600000000011</v>
      </c>
      <c r="P26" s="38">
        <v>0.38300000000000001</v>
      </c>
      <c r="Q26" s="24">
        <f t="shared" si="185"/>
        <v>5465.7929999999997</v>
      </c>
      <c r="R26" s="38">
        <v>5.7000000000000002E-2</v>
      </c>
      <c r="S26" s="134">
        <v>0.23400000000000001</v>
      </c>
      <c r="T26" s="24">
        <f t="shared" si="186"/>
        <v>813.447</v>
      </c>
      <c r="U26" s="27">
        <v>0.22500000000000001</v>
      </c>
      <c r="V26" s="24">
        <f t="shared" si="187"/>
        <v>3210.9749999999999</v>
      </c>
      <c r="W26" s="38">
        <v>0.48899999999999999</v>
      </c>
      <c r="X26" s="24">
        <f t="shared" si="188"/>
        <v>6978.5190000000002</v>
      </c>
      <c r="Y26" s="38">
        <v>0.43</v>
      </c>
      <c r="Z26" s="24">
        <f t="shared" si="189"/>
        <v>6136.53</v>
      </c>
      <c r="AA26" s="147">
        <v>2.7399999999999998E-3</v>
      </c>
      <c r="AB26" s="148">
        <f t="shared" si="190"/>
        <v>39.102539999999998</v>
      </c>
      <c r="AC26" s="46">
        <v>2.48E-3</v>
      </c>
      <c r="AD26" s="17">
        <f t="shared" si="191"/>
        <v>35.39208</v>
      </c>
      <c r="AE26" s="26">
        <f>IF(M26&gt;0,(AG26+AP26)/M26,0)</f>
        <v>2.5033829304183307E-3</v>
      </c>
      <c r="AF26" s="46">
        <v>2.5999999999999998E-4</v>
      </c>
      <c r="AG26" s="36">
        <f t="shared" si="192"/>
        <v>3.7104599999999999</v>
      </c>
      <c r="AH26" s="27">
        <v>0.20169999999999999</v>
      </c>
      <c r="AI26" s="40">
        <f t="shared" si="193"/>
        <v>29.312254199999998</v>
      </c>
      <c r="AJ26" s="27">
        <f t="shared" si="194"/>
        <v>0.89631668118578511</v>
      </c>
      <c r="AK26" s="28">
        <f t="shared" si="6"/>
        <v>0.89719942239014905</v>
      </c>
      <c r="AL26" s="42">
        <v>159</v>
      </c>
      <c r="AM26" s="38">
        <v>8.5999999999999993E-2</v>
      </c>
      <c r="AN26" s="27">
        <v>0.2203</v>
      </c>
      <c r="AO26" s="134">
        <v>0.2311</v>
      </c>
      <c r="AP26" s="40">
        <f>AL26*(1-AM26)*AN26</f>
        <v>32.015317799999998</v>
      </c>
      <c r="AQ26" s="135">
        <f t="shared" si="195"/>
        <v>33.584838599999998</v>
      </c>
      <c r="AR26" s="17">
        <v>1.58</v>
      </c>
      <c r="AS26" s="17"/>
      <c r="AT26" s="117">
        <f>AT25+AL26-AS26</f>
        <v>1928.7799999999997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6">SUM(D24:D26)</f>
        <v>46850</v>
      </c>
      <c r="E27" s="50"/>
      <c r="F27" s="50">
        <f t="shared" ref="F27" si="197">SUM(F24:F26)</f>
        <v>49971</v>
      </c>
      <c r="G27" s="51"/>
      <c r="H27" s="51"/>
      <c r="I27" s="50">
        <f t="shared" ref="I27:K27" si="198">SUM(I24:I26)</f>
        <v>50518</v>
      </c>
      <c r="J27" s="51"/>
      <c r="K27" s="50">
        <f t="shared" si="198"/>
        <v>45528</v>
      </c>
      <c r="L27" s="20">
        <f t="shared" ref="L27" si="199">IF(K27&gt;0,(K24*L24+K25*L25+K26*L26)/K27,0)</f>
        <v>6.2000790722192937E-2</v>
      </c>
      <c r="M27" s="51">
        <f t="shared" ref="M27" si="200">M24+M25+M26</f>
        <v>42705</v>
      </c>
      <c r="N27" s="52">
        <f t="shared" ref="N27" si="201">IF(M27&gt;0,O27/M27,0)</f>
        <v>0.62724781641493976</v>
      </c>
      <c r="O27" s="53">
        <f t="shared" ref="O27" si="202">O24+O25+O26</f>
        <v>26786.618000000002</v>
      </c>
      <c r="P27" s="20">
        <f t="shared" ref="P27" si="203">IF(M27&gt;0,Q27/M27,0)</f>
        <v>0.29710954220817237</v>
      </c>
      <c r="Q27" s="53">
        <f t="shared" ref="Q27" si="204">Q24+Q25+Q26</f>
        <v>12688.063</v>
      </c>
      <c r="R27" s="20">
        <f t="shared" ref="R27" si="205">IF(M27&gt;0,T27/M27,0)</f>
        <v>7.5642641376887962E-2</v>
      </c>
      <c r="S27" s="136"/>
      <c r="T27" s="53">
        <f t="shared" ref="T27" si="206">T24+T25+T26</f>
        <v>3230.3190000000004</v>
      </c>
      <c r="U27" s="20">
        <f t="shared" ref="U27" si="207">IF(M27&gt;0,V27/M27,0)</f>
        <v>0.22666453576864537</v>
      </c>
      <c r="V27" s="53">
        <f t="shared" ref="V27" si="208">V24+V25+V26</f>
        <v>9679.7090000000007</v>
      </c>
      <c r="W27" s="20">
        <f t="shared" ref="W27" si="209">IF(M27&gt;0,X27/M27,0)</f>
        <v>0.50531312492682356</v>
      </c>
      <c r="X27" s="53">
        <f t="shared" ref="X27" si="210">X24+X25+X26</f>
        <v>21579.397000000001</v>
      </c>
      <c r="Y27" s="20">
        <f t="shared" ref="Y27" si="211">IF(M27&gt;0,Z27/M27,0)</f>
        <v>0.42001287905397489</v>
      </c>
      <c r="Z27" s="53">
        <f t="shared" ref="Z27" si="212">Z24+Z25+Z26</f>
        <v>17936.649999999998</v>
      </c>
      <c r="AA27" s="152">
        <f>IF(M27&gt;0,AB27/M27,0)</f>
        <v>2.6434525231237562E-3</v>
      </c>
      <c r="AB27" s="55">
        <f t="shared" ref="AB27" si="213">SUM(AB24:AB26)</f>
        <v>112.88864000000001</v>
      </c>
      <c r="AC27" s="54">
        <f t="shared" ref="AC27" si="214">IF(M27&gt;0,AD27/M27,0)</f>
        <v>2.433392342817E-3</v>
      </c>
      <c r="AD27" s="55">
        <f t="shared" ref="AD27" si="215">SUM(AD24:AD26)</f>
        <v>103.91801999999998</v>
      </c>
      <c r="AE27" s="54">
        <f t="shared" ref="AE27" si="216">IF(M27&gt;0,(AE24*M24+AE25*M25+AE26*M26)/M27,0)</f>
        <v>2.5635620021074814E-3</v>
      </c>
      <c r="AF27" s="54">
        <f t="shared" ref="AF27" si="217">IF(K27&gt;0,(K24*AF24+K25*AF25+K26*AF26)/K27,0)</f>
        <v>2.5666403092602355E-4</v>
      </c>
      <c r="AG27" s="51">
        <f t="shared" ref="AG27" si="218">SUM(AG24:AG26)</f>
        <v>10.96114</v>
      </c>
      <c r="AH27" s="52">
        <f t="shared" ref="AH27" si="219">IF(K27&gt;0,(K24*AH24+K25*AH25+K26*AH26)/K27,0)</f>
        <v>0.20216693463363206</v>
      </c>
      <c r="AI27" s="57">
        <f t="shared" ref="AI27" si="220">SUM(AI24:AI26)</f>
        <v>90.340773200000001</v>
      </c>
      <c r="AJ27" s="52">
        <f t="shared" ref="AJ27" si="221">IF(AND(AD27&gt;0),((AD24*AJ24+AD25*AJ25+AD26*AJ26)/AD27),0)</f>
        <v>0.89565861561556526</v>
      </c>
      <c r="AK27" s="56">
        <f t="shared" si="6"/>
        <v>0.90092875117624505</v>
      </c>
      <c r="AL27" s="50">
        <f t="shared" ref="AL27" si="222">SUM(AL24:AL26)</f>
        <v>488</v>
      </c>
      <c r="AM27" s="20">
        <f t="shared" ref="AM27" si="223">IF(AL27&gt;0,(AM24*AL24+AM25*AL25+AM26*AL26)/AL27,0)</f>
        <v>8.4321721311475417E-2</v>
      </c>
      <c r="AN27" s="52">
        <f>IF(K27&gt;0,(AN24*K24+AN25*K25+AN26*K26)/K27,0)</f>
        <v>0.22047033473906166</v>
      </c>
      <c r="AO27" s="136">
        <f>IF(K27&gt;0,(AO24*K24+AO25*K25+AO26*K26)/K27,0)</f>
        <v>0.22827483306975926</v>
      </c>
      <c r="AP27" s="57">
        <f t="shared" ref="AP27" si="224">SUM(AP24:AP26)</f>
        <v>98.515775300000001</v>
      </c>
      <c r="AQ27" s="137">
        <f t="shared" ref="AQ27:AQ39" si="225">SUM(AQ24:AQ26)</f>
        <v>101.9843631</v>
      </c>
      <c r="AR27" s="55"/>
      <c r="AS27" s="55">
        <f t="shared" ref="AS27" si="226">SUM(AS24:AS26)</f>
        <v>1008.12</v>
      </c>
      <c r="AT27" s="102"/>
      <c r="AU27" s="103">
        <f>AT26</f>
        <v>1928.7799999999997</v>
      </c>
      <c r="AV27" s="50">
        <f t="shared" ref="AV27" si="227">SUM(AV24:AV26)</f>
        <v>0</v>
      </c>
      <c r="AW27" s="58"/>
      <c r="AX27" s="57"/>
      <c r="AY27" s="57"/>
      <c r="AZ27" s="57"/>
      <c r="BA27" s="57"/>
    </row>
    <row r="28" spans="1:53" s="31" customFormat="1" ht="13.5" thickBot="1" x14ac:dyDescent="0.25">
      <c r="A28" s="186">
        <v>7</v>
      </c>
      <c r="B28" s="22">
        <v>1</v>
      </c>
      <c r="C28" s="10" t="s">
        <v>49</v>
      </c>
      <c r="D28" s="11">
        <v>7876</v>
      </c>
      <c r="E28" s="11">
        <v>3</v>
      </c>
      <c r="F28" s="11">
        <v>12300</v>
      </c>
      <c r="G28" s="12">
        <v>0.8</v>
      </c>
      <c r="H28" s="12">
        <v>5.6</v>
      </c>
      <c r="I28" s="11">
        <v>13028</v>
      </c>
      <c r="J28" s="12">
        <v>3.6</v>
      </c>
      <c r="K28" s="11">
        <v>15200</v>
      </c>
      <c r="L28" s="13">
        <v>5.8000000000000003E-2</v>
      </c>
      <c r="M28" s="36">
        <f>ROUND(K28*(1-L28),0)</f>
        <v>14318</v>
      </c>
      <c r="N28" s="14">
        <v>0.50800000000000001</v>
      </c>
      <c r="O28" s="24">
        <f t="shared" ref="O28:O30" si="228">M28*N28</f>
        <v>7273.5439999999999</v>
      </c>
      <c r="P28" s="13">
        <v>0.40200000000000002</v>
      </c>
      <c r="Q28" s="24">
        <f t="shared" ref="Q28:Q30" si="229">M28*P28</f>
        <v>5755.8360000000002</v>
      </c>
      <c r="R28" s="15">
        <v>0.09</v>
      </c>
      <c r="S28" s="143">
        <v>0.23930000000000001</v>
      </c>
      <c r="T28" s="24">
        <f t="shared" ref="T28:T30" si="230">M28*R28</f>
        <v>1288.6199999999999</v>
      </c>
      <c r="U28" s="25">
        <v>0.22500000000000001</v>
      </c>
      <c r="V28" s="24">
        <f t="shared" ref="V28:V30" si="231">M28*U28</f>
        <v>3221.55</v>
      </c>
      <c r="W28" s="15">
        <v>0.505</v>
      </c>
      <c r="X28" s="24">
        <f t="shared" ref="X28:X30" si="232">M28*W28</f>
        <v>7230.59</v>
      </c>
      <c r="Y28" s="15">
        <v>0.42</v>
      </c>
      <c r="Z28" s="24">
        <f t="shared" ref="Z28:Z30" si="233">Y28*M28</f>
        <v>6013.5599999999995</v>
      </c>
      <c r="AA28" s="145">
        <v>2.64E-3</v>
      </c>
      <c r="AB28" s="18">
        <f t="shared" ref="AB28" si="234">M28*AA28</f>
        <v>37.799520000000001</v>
      </c>
      <c r="AC28" s="16">
        <v>2.5600000000000002E-3</v>
      </c>
      <c r="AD28" s="17">
        <f t="shared" ref="AD28:AD30" si="235">M28*AC28</f>
        <v>36.65408</v>
      </c>
      <c r="AE28" s="26">
        <f>IF(M28&gt;0,(AG28+AP28)/M28,0)</f>
        <v>2.4361160078223212E-3</v>
      </c>
      <c r="AF28" s="16">
        <v>2.7999999999999998E-4</v>
      </c>
      <c r="AG28" s="23">
        <f t="shared" ref="AG28:AG30" si="236">AF28*M28</f>
        <v>4.0090399999999997</v>
      </c>
      <c r="AH28" s="114">
        <v>0.19400000000000001</v>
      </c>
      <c r="AI28" s="29">
        <f t="shared" ref="AI28:AI30" si="237">AL28*(1-AM28)*AH28</f>
        <v>27.099665999999999</v>
      </c>
      <c r="AJ28" s="27">
        <f t="shared" ref="AJ28:AJ30" si="238">IF(AND(AH28&gt;0,AF28&gt;0,AC28&gt;0),((AC28-AF28)*AH28)/((AH28-AF28)*AC28),0)</f>
        <v>0.89191229609746026</v>
      </c>
      <c r="AK28" s="59">
        <f t="shared" si="6"/>
        <v>0.88618571405702906</v>
      </c>
      <c r="AL28" s="11">
        <v>153</v>
      </c>
      <c r="AM28" s="13">
        <v>8.6999999999999994E-2</v>
      </c>
      <c r="AN28" s="14">
        <v>0.221</v>
      </c>
      <c r="AO28" s="130">
        <v>0.2334</v>
      </c>
      <c r="AP28" s="29">
        <f>AL28*(1-AM28)*AN28</f>
        <v>30.871268999999998</v>
      </c>
      <c r="AQ28" s="131">
        <f t="shared" ref="AQ28" si="239">AL28*(1-AM28)*AO28</f>
        <v>32.603412599999999</v>
      </c>
      <c r="AR28" s="18">
        <v>1.55</v>
      </c>
      <c r="AS28" s="18">
        <v>1018</v>
      </c>
      <c r="AT28" s="98">
        <f>AT26+AL28-AS28</f>
        <v>1063.7799999999997</v>
      </c>
      <c r="AU28" s="99"/>
      <c r="AV28" s="11"/>
      <c r="AW28" s="30"/>
      <c r="AX28" s="19"/>
      <c r="AY28" s="19"/>
      <c r="AZ28" s="19"/>
      <c r="BA28" s="19"/>
    </row>
    <row r="29" spans="1:53" s="31" customFormat="1" ht="12.75" x14ac:dyDescent="0.2">
      <c r="A29" s="184"/>
      <c r="B29" s="32">
        <v>2</v>
      </c>
      <c r="C29" s="10" t="s">
        <v>52</v>
      </c>
      <c r="D29" s="33">
        <v>19079</v>
      </c>
      <c r="E29" s="33">
        <v>8</v>
      </c>
      <c r="F29" s="33">
        <v>17075</v>
      </c>
      <c r="G29" s="34">
        <v>0.7</v>
      </c>
      <c r="H29" s="34">
        <v>4.5999999999999996</v>
      </c>
      <c r="I29" s="33">
        <v>17106</v>
      </c>
      <c r="J29" s="34">
        <v>3</v>
      </c>
      <c r="K29" s="33">
        <v>15172</v>
      </c>
      <c r="L29" s="35">
        <v>6.5000000000000002E-2</v>
      </c>
      <c r="M29" s="36">
        <f>ROUND(K29*(1-L29),0)</f>
        <v>14186</v>
      </c>
      <c r="N29" s="37">
        <v>0.65</v>
      </c>
      <c r="O29" s="24">
        <f t="shared" si="228"/>
        <v>9220.9</v>
      </c>
      <c r="P29" s="35">
        <v>0.21299999999999999</v>
      </c>
      <c r="Q29" s="24">
        <f t="shared" si="229"/>
        <v>3021.6179999999999</v>
      </c>
      <c r="R29" s="38">
        <v>0.13700000000000001</v>
      </c>
      <c r="S29" s="134">
        <v>0.22700000000000001</v>
      </c>
      <c r="T29" s="24">
        <f t="shared" si="230"/>
        <v>1943.4820000000002</v>
      </c>
      <c r="U29" s="27">
        <v>0.222</v>
      </c>
      <c r="V29" s="24">
        <f t="shared" si="231"/>
        <v>3149.2919999999999</v>
      </c>
      <c r="W29" s="38">
        <v>0.505</v>
      </c>
      <c r="X29" s="24">
        <f t="shared" si="232"/>
        <v>7163.93</v>
      </c>
      <c r="Y29" s="38">
        <v>0.42</v>
      </c>
      <c r="Z29" s="24">
        <f t="shared" si="233"/>
        <v>5958.12</v>
      </c>
      <c r="AA29" s="146">
        <v>2.5600000000000002E-3</v>
      </c>
      <c r="AB29" s="18">
        <f t="shared" si="190"/>
        <v>36.316160000000004</v>
      </c>
      <c r="AC29" s="39">
        <v>2.4499999999999999E-3</v>
      </c>
      <c r="AD29" s="17">
        <f t="shared" si="235"/>
        <v>34.755699999999997</v>
      </c>
      <c r="AE29" s="26">
        <f>IF(M29&gt;0,(AG29+AP29)/M29,0)</f>
        <v>2.5653714930212882E-3</v>
      </c>
      <c r="AF29" s="39">
        <v>2.7999999999999998E-4</v>
      </c>
      <c r="AG29" s="36">
        <f t="shared" si="236"/>
        <v>3.9720799999999996</v>
      </c>
      <c r="AH29" s="27">
        <v>0.19620000000000001</v>
      </c>
      <c r="AI29" s="40">
        <f t="shared" si="237"/>
        <v>30.877956000000001</v>
      </c>
      <c r="AJ29" s="27">
        <f t="shared" si="238"/>
        <v>0.88698010849909592</v>
      </c>
      <c r="AK29" s="28">
        <f t="shared" si="6"/>
        <v>0.89206653203036634</v>
      </c>
      <c r="AL29" s="33">
        <v>172</v>
      </c>
      <c r="AM29" s="35">
        <v>8.5000000000000006E-2</v>
      </c>
      <c r="AN29" s="37">
        <v>0.20599999999999999</v>
      </c>
      <c r="AO29" s="132">
        <v>0.22059999999999999</v>
      </c>
      <c r="AP29" s="40">
        <f>AL29*(1-AM29)*AN29</f>
        <v>32.420279999999998</v>
      </c>
      <c r="AQ29" s="133">
        <f t="shared" si="195"/>
        <v>34.718027999999997</v>
      </c>
      <c r="AR29" s="41">
        <v>1.58</v>
      </c>
      <c r="AS29" s="41"/>
      <c r="AT29" s="117">
        <f>AT28+AL29-AS29</f>
        <v>1235.7799999999997</v>
      </c>
      <c r="AU29" s="101"/>
      <c r="AV29" s="42"/>
      <c r="AW29" s="43"/>
      <c r="AX29" s="44"/>
      <c r="AY29" s="44"/>
      <c r="AZ29" s="44"/>
      <c r="BA29" s="44"/>
    </row>
    <row r="30" spans="1:53" s="31" customFormat="1" ht="12.75" x14ac:dyDescent="0.2">
      <c r="A30" s="184"/>
      <c r="B30" s="32">
        <v>3</v>
      </c>
      <c r="C30" s="10" t="s">
        <v>63</v>
      </c>
      <c r="D30" s="42">
        <v>18295</v>
      </c>
      <c r="E30" s="42">
        <v>4</v>
      </c>
      <c r="F30" s="42">
        <v>16146</v>
      </c>
      <c r="G30" s="36">
        <v>1</v>
      </c>
      <c r="H30" s="36">
        <v>3.5</v>
      </c>
      <c r="I30" s="42">
        <v>16101</v>
      </c>
      <c r="J30" s="36">
        <v>2.5</v>
      </c>
      <c r="K30" s="42">
        <v>15195</v>
      </c>
      <c r="L30" s="38">
        <v>6.9000000000000006E-2</v>
      </c>
      <c r="M30" s="36">
        <f>ROUND(K30*(1-L30),0)</f>
        <v>14147</v>
      </c>
      <c r="N30" s="27">
        <v>0.61199999999999999</v>
      </c>
      <c r="O30" s="24">
        <f t="shared" si="228"/>
        <v>8657.9639999999999</v>
      </c>
      <c r="P30" s="38">
        <v>0.33200000000000002</v>
      </c>
      <c r="Q30" s="24">
        <f t="shared" si="229"/>
        <v>4696.8040000000001</v>
      </c>
      <c r="R30" s="38">
        <v>5.6000000000000001E-2</v>
      </c>
      <c r="S30" s="134">
        <v>0.249</v>
      </c>
      <c r="T30" s="24">
        <f t="shared" si="230"/>
        <v>792.23199999999997</v>
      </c>
      <c r="U30" s="27">
        <v>0.23100000000000001</v>
      </c>
      <c r="V30" s="24">
        <f t="shared" si="231"/>
        <v>3267.9570000000003</v>
      </c>
      <c r="W30" s="38">
        <v>0.505</v>
      </c>
      <c r="X30" s="24">
        <f t="shared" si="232"/>
        <v>7144.2349999999997</v>
      </c>
      <c r="Y30" s="38">
        <v>0.43</v>
      </c>
      <c r="Z30" s="24">
        <f t="shared" si="233"/>
        <v>6083.21</v>
      </c>
      <c r="AA30" s="147">
        <v>2.5500000000000002E-3</v>
      </c>
      <c r="AB30" s="148">
        <f t="shared" si="190"/>
        <v>36.074850000000005</v>
      </c>
      <c r="AC30" s="46">
        <v>2.3500000000000001E-3</v>
      </c>
      <c r="AD30" s="17">
        <f t="shared" si="235"/>
        <v>33.245449999999998</v>
      </c>
      <c r="AE30" s="26">
        <f>IF(M30&gt;0,(AG30+AP30)/M30,0)</f>
        <v>2.557461369901746E-3</v>
      </c>
      <c r="AF30" s="46">
        <v>2.9E-4</v>
      </c>
      <c r="AG30" s="36">
        <f t="shared" si="236"/>
        <v>4.1026300000000004</v>
      </c>
      <c r="AH30" s="27">
        <v>0.18790000000000001</v>
      </c>
      <c r="AI30" s="40">
        <f t="shared" si="237"/>
        <v>29.132016</v>
      </c>
      <c r="AJ30" s="27">
        <f t="shared" si="238"/>
        <v>0.87795075116215526</v>
      </c>
      <c r="AK30" s="28">
        <f t="shared" si="6"/>
        <v>0.88785075293465177</v>
      </c>
      <c r="AL30" s="42">
        <v>170</v>
      </c>
      <c r="AM30" s="38">
        <v>8.7999999999999995E-2</v>
      </c>
      <c r="AN30" s="27">
        <v>0.2069</v>
      </c>
      <c r="AO30" s="134">
        <v>0.2167</v>
      </c>
      <c r="AP30" s="40">
        <f>AL30*(1-AM30)*AN30</f>
        <v>32.077776</v>
      </c>
      <c r="AQ30" s="135">
        <f t="shared" si="195"/>
        <v>33.597167999999996</v>
      </c>
      <c r="AR30" s="17">
        <v>1.58</v>
      </c>
      <c r="AS30" s="17"/>
      <c r="AT30" s="117">
        <f>AT29+AL30-AS30</f>
        <v>1405.7799999999997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40">SUM(D28:D30)</f>
        <v>45250</v>
      </c>
      <c r="E31" s="50"/>
      <c r="F31" s="50">
        <f t="shared" ref="F31" si="241">SUM(F28:F30)</f>
        <v>45521</v>
      </c>
      <c r="G31" s="51"/>
      <c r="H31" s="51"/>
      <c r="I31" s="50">
        <f t="shared" ref="I31:K31" si="242">SUM(I28:I30)</f>
        <v>46235</v>
      </c>
      <c r="J31" s="51"/>
      <c r="K31" s="50">
        <f t="shared" si="242"/>
        <v>45567</v>
      </c>
      <c r="L31" s="20">
        <f t="shared" ref="L31" si="243">IF(K31&gt;0,(K28*L28+K29*L29+K30*L30)/K31,0)</f>
        <v>6.3998836877564913E-2</v>
      </c>
      <c r="M31" s="51">
        <f t="shared" ref="M31" si="244">M28+M29+M30</f>
        <v>42651</v>
      </c>
      <c r="N31" s="52">
        <f t="shared" ref="N31" si="245">IF(M31&gt;0,O31/M31,0)</f>
        <v>0.58972610255328128</v>
      </c>
      <c r="O31" s="53">
        <f t="shared" ref="O31" si="246">O28+O29+O30</f>
        <v>25152.407999999999</v>
      </c>
      <c r="P31" s="20">
        <f t="shared" ref="P31" si="247">IF(M31&gt;0,Q31/M31,0)</f>
        <v>0.31591892335466931</v>
      </c>
      <c r="Q31" s="53">
        <f t="shared" ref="Q31" si="248">Q28+Q29+Q30</f>
        <v>13474.258</v>
      </c>
      <c r="R31" s="20">
        <f t="shared" ref="R31" si="249">IF(M31&gt;0,T31/M31,0)</f>
        <v>9.4354974092049418E-2</v>
      </c>
      <c r="S31" s="136"/>
      <c r="T31" s="53">
        <f t="shared" ref="T31" si="250">T28+T29+T30</f>
        <v>4024.3339999999998</v>
      </c>
      <c r="U31" s="20">
        <f t="shared" ref="U31" si="251">IF(M31&gt;0,V31/M31,0)</f>
        <v>0.22599233312231837</v>
      </c>
      <c r="V31" s="53">
        <f t="shared" ref="V31" si="252">V28+V29+V30</f>
        <v>9638.7990000000009</v>
      </c>
      <c r="W31" s="20">
        <f t="shared" ref="W31" si="253">IF(M31&gt;0,X31/M31,0)</f>
        <v>0.505</v>
      </c>
      <c r="X31" s="53">
        <f t="shared" ref="X31" si="254">X28+X29+X30</f>
        <v>21538.755000000001</v>
      </c>
      <c r="Y31" s="20">
        <f t="shared" ref="Y31" si="255">IF(M31&gt;0,Z31/M31,0)</f>
        <v>0.42331692105695057</v>
      </c>
      <c r="Z31" s="53">
        <f t="shared" ref="Z31" si="256">Z28+Z29+Z30</f>
        <v>18054.89</v>
      </c>
      <c r="AA31" s="152">
        <f t="shared" ref="AA31" si="257">IF(M31&gt;0,AB31/M31,0)</f>
        <v>2.5835391901713909E-3</v>
      </c>
      <c r="AB31" s="55">
        <f t="shared" ref="AB31" si="258">SUM(AB28:AB30)</f>
        <v>110.19053</v>
      </c>
      <c r="AC31" s="54">
        <f t="shared" ref="AC31" si="259">IF(M31&gt;0,AD31/M31,0)</f>
        <v>2.4537579423694637E-3</v>
      </c>
      <c r="AD31" s="55">
        <f t="shared" ref="AD31" si="260">SUM(AD28:AD30)</f>
        <v>104.65522999999999</v>
      </c>
      <c r="AE31" s="54">
        <f t="shared" ref="AE31" si="261">IF(M31&gt;0,(AE28*M28+AE29*M29+AE30*M30)/M31,0)</f>
        <v>2.5193565215352507E-3</v>
      </c>
      <c r="AF31" s="54">
        <f t="shared" ref="AF31" si="262">IF(K31&gt;0,(K28*AF28+K29*AF29+K30*AF30)/K31,0)</f>
        <v>2.8333465007571266E-4</v>
      </c>
      <c r="AG31" s="51">
        <f t="shared" ref="AG31" si="263">SUM(AG28:AG30)</f>
        <v>12.083749999999998</v>
      </c>
      <c r="AH31" s="52">
        <f t="shared" ref="AH31" si="264">IF(K31&gt;0,(K28*AH28+K29*AH29+K30*AH30)/K31,0)</f>
        <v>0.19269837601773215</v>
      </c>
      <c r="AI31" s="57">
        <f t="shared" ref="AI31" si="265">SUM(AI28:AI30)</f>
        <v>87.10963799999999</v>
      </c>
      <c r="AJ31" s="52">
        <f t="shared" ref="AJ31" si="266">IF(AND(AD31&gt;0),((AD28*AJ28+AD29*AJ29+AD30*AJ30)/AD31),0)</f>
        <v>0.88583921712585123</v>
      </c>
      <c r="AK31" s="56">
        <f t="shared" si="6"/>
        <v>0.88872858325219461</v>
      </c>
      <c r="AL31" s="50">
        <f t="shared" ref="AL31" si="267">SUM(AL28:AL30)</f>
        <v>495</v>
      </c>
      <c r="AM31" s="20">
        <f t="shared" ref="AM31" si="268">IF(AL31&gt;0,(AM28*AL28+AM29*AL29+AM30*AL30)/AL31,0)</f>
        <v>8.664848484848485E-2</v>
      </c>
      <c r="AN31" s="52">
        <f>IF(K31&gt;0,(AN28*K28+AN29*K29+AN30*K30)/K31,0)</f>
        <v>0.21130373954835735</v>
      </c>
      <c r="AO31" s="136">
        <f>IF(L31&gt;0,(AO28*K28+AO29*K29+AO30*K30)/K31,0)</f>
        <v>0.22356924309258894</v>
      </c>
      <c r="AP31" s="57">
        <f t="shared" ref="AP31" si="269">SUM(AP28:AP30)</f>
        <v>95.369325000000003</v>
      </c>
      <c r="AQ31" s="137">
        <f t="shared" si="225"/>
        <v>100.91860859999998</v>
      </c>
      <c r="AR31" s="55"/>
      <c r="AS31" s="55">
        <f t="shared" ref="AS31" si="270">SUM(AS28:AS30)</f>
        <v>1018</v>
      </c>
      <c r="AT31" s="102"/>
      <c r="AU31" s="103">
        <f>AT30</f>
        <v>1405.7799999999997</v>
      </c>
      <c r="AV31" s="50">
        <f t="shared" ref="AV31" si="271">SUM(AV28:AV30)</f>
        <v>0</v>
      </c>
      <c r="AW31" s="58"/>
      <c r="AX31" s="57"/>
      <c r="AY31" s="57"/>
      <c r="AZ31" s="57"/>
      <c r="BA31" s="57"/>
    </row>
    <row r="32" spans="1:53" s="31" customFormat="1" ht="13.5" thickBot="1" x14ac:dyDescent="0.25">
      <c r="A32" s="186">
        <v>8</v>
      </c>
      <c r="B32" s="22">
        <v>1</v>
      </c>
      <c r="C32" s="10" t="s">
        <v>49</v>
      </c>
      <c r="D32" s="11">
        <v>7833</v>
      </c>
      <c r="E32" s="11">
        <v>2</v>
      </c>
      <c r="F32" s="11">
        <v>10960</v>
      </c>
      <c r="G32" s="12">
        <v>1.2</v>
      </c>
      <c r="H32" s="12">
        <v>6.6</v>
      </c>
      <c r="I32" s="11">
        <v>10717</v>
      </c>
      <c r="J32" s="12">
        <v>4.2</v>
      </c>
      <c r="K32" s="11">
        <v>14909</v>
      </c>
      <c r="L32" s="13">
        <v>5.8999999999999997E-2</v>
      </c>
      <c r="M32" s="23">
        <f>ROUND(K32*(1-L32),0)</f>
        <v>14029</v>
      </c>
      <c r="N32" s="14">
        <v>0.68200000000000005</v>
      </c>
      <c r="O32" s="24">
        <f t="shared" ref="O32:O34" si="272">M32*N32</f>
        <v>9567.7780000000002</v>
      </c>
      <c r="P32" s="13">
        <v>0.26800000000000002</v>
      </c>
      <c r="Q32" s="24">
        <f t="shared" ref="Q32:Q34" si="273">M32*P32</f>
        <v>3759.7720000000004</v>
      </c>
      <c r="R32" s="15">
        <v>0.05</v>
      </c>
      <c r="S32" s="143">
        <v>0.2429</v>
      </c>
      <c r="T32" s="24">
        <f t="shared" ref="T32:T34" si="274">M32*R32</f>
        <v>701.45</v>
      </c>
      <c r="U32" s="25">
        <v>0.23100000000000001</v>
      </c>
      <c r="V32" s="24">
        <f t="shared" ref="V32:V34" si="275">M32*U32</f>
        <v>3240.6990000000001</v>
      </c>
      <c r="W32" s="15">
        <v>0.497</v>
      </c>
      <c r="X32" s="24">
        <f t="shared" ref="X32:X34" si="276">M32*W32</f>
        <v>6972.4129999999996</v>
      </c>
      <c r="Y32" s="15">
        <v>0.42</v>
      </c>
      <c r="Z32" s="24">
        <f t="shared" ref="Z32:Z34" si="277">Y32*M32</f>
        <v>5892.1799999999994</v>
      </c>
      <c r="AA32" s="145">
        <v>2.4599999999999999E-3</v>
      </c>
      <c r="AB32" s="18">
        <f t="shared" ref="AB32" si="278">M32*AA32</f>
        <v>34.511339999999997</v>
      </c>
      <c r="AC32" s="16">
        <v>2.2200000000000002E-3</v>
      </c>
      <c r="AD32" s="17">
        <f t="shared" ref="AD32:AD34" si="279">M32*AC32</f>
        <v>31.144380000000002</v>
      </c>
      <c r="AE32" s="26">
        <f>IF(M32&gt;0,(AG32+AP32)/M32,0)</f>
        <v>2.2301910328605032E-3</v>
      </c>
      <c r="AF32" s="16">
        <v>2.9E-4</v>
      </c>
      <c r="AG32" s="23">
        <f t="shared" ref="AG32:AG34" si="280">AF32*M32</f>
        <v>4.0684100000000001</v>
      </c>
      <c r="AH32" s="114">
        <v>0.19470000000000001</v>
      </c>
      <c r="AI32" s="29">
        <f t="shared" ref="AI32:AI34" si="281">AL32*(1-AM32)*AH32</f>
        <v>26.751780000000004</v>
      </c>
      <c r="AJ32" s="27">
        <f t="shared" ref="AJ32:AJ34" si="282">IF(AND(AH32&gt;0,AF32&gt;0,AC32&gt;0),((AC32-AF32)*AH32)/((AH32-AF32)*AC32),0)</f>
        <v>0.87066620141050477</v>
      </c>
      <c r="AK32" s="59">
        <f t="shared" si="6"/>
        <v>0.87124171322784238</v>
      </c>
      <c r="AL32" s="11">
        <v>150</v>
      </c>
      <c r="AM32" s="13">
        <v>8.4000000000000005E-2</v>
      </c>
      <c r="AN32" s="14">
        <v>0.1981</v>
      </c>
      <c r="AO32" s="130">
        <v>0.20849999999999999</v>
      </c>
      <c r="AP32" s="29">
        <f>AL32*(1-AM32)*AN32</f>
        <v>27.21894</v>
      </c>
      <c r="AQ32" s="131">
        <f t="shared" ref="AQ32" si="283">AL32*(1-AM32)*AO32</f>
        <v>28.6479</v>
      </c>
      <c r="AR32" s="18">
        <v>1.5</v>
      </c>
      <c r="AS32" s="18">
        <v>1014.88</v>
      </c>
      <c r="AT32" s="98">
        <f>AT30+AL32-AS32+AU32</f>
        <v>527.51999999999975</v>
      </c>
      <c r="AU32" s="144">
        <v>-13.38</v>
      </c>
      <c r="AV32" s="11"/>
      <c r="AW32" s="30"/>
      <c r="AX32" s="19"/>
      <c r="AY32" s="19"/>
      <c r="AZ32" s="19"/>
      <c r="BA32" s="19"/>
    </row>
    <row r="33" spans="1:53" s="31" customFormat="1" ht="12.75" x14ac:dyDescent="0.2">
      <c r="A33" s="184"/>
      <c r="B33" s="32">
        <v>2</v>
      </c>
      <c r="C33" s="10" t="s">
        <v>48</v>
      </c>
      <c r="D33" s="33">
        <v>21172</v>
      </c>
      <c r="E33" s="33">
        <v>4</v>
      </c>
      <c r="F33" s="33">
        <v>14401</v>
      </c>
      <c r="G33" s="34">
        <v>1</v>
      </c>
      <c r="H33" s="34">
        <v>6.4</v>
      </c>
      <c r="I33" s="33">
        <v>14175</v>
      </c>
      <c r="J33" s="34">
        <v>4.3</v>
      </c>
      <c r="K33" s="33">
        <v>14973</v>
      </c>
      <c r="L33" s="35">
        <v>6.4000000000000001E-2</v>
      </c>
      <c r="M33" s="36">
        <f>ROUND(K33*(1-L33),0)</f>
        <v>14015</v>
      </c>
      <c r="N33" s="37">
        <v>0.53200000000000003</v>
      </c>
      <c r="O33" s="24">
        <f t="shared" si="272"/>
        <v>7455.9800000000005</v>
      </c>
      <c r="P33" s="35">
        <v>0.35199999999999998</v>
      </c>
      <c r="Q33" s="24">
        <f t="shared" si="273"/>
        <v>4933.28</v>
      </c>
      <c r="R33" s="38">
        <v>0.11600000000000001</v>
      </c>
      <c r="S33" s="134">
        <v>0.2412</v>
      </c>
      <c r="T33" s="24">
        <f t="shared" si="274"/>
        <v>1625.74</v>
      </c>
      <c r="U33" s="27">
        <v>0.22900000000000001</v>
      </c>
      <c r="V33" s="24">
        <f t="shared" si="275"/>
        <v>3209.4349999999999</v>
      </c>
      <c r="W33" s="38">
        <v>0.49399999999999999</v>
      </c>
      <c r="X33" s="24">
        <f t="shared" si="276"/>
        <v>6923.41</v>
      </c>
      <c r="Y33" s="38">
        <v>0.4</v>
      </c>
      <c r="Z33" s="24">
        <f t="shared" si="277"/>
        <v>5606</v>
      </c>
      <c r="AA33" s="146">
        <v>2.4299999999999999E-3</v>
      </c>
      <c r="AB33" s="18">
        <f t="shared" si="190"/>
        <v>34.056449999999998</v>
      </c>
      <c r="AC33" s="39">
        <v>2.2399999999999998E-3</v>
      </c>
      <c r="AD33" s="17">
        <f t="shared" si="279"/>
        <v>31.393599999999996</v>
      </c>
      <c r="AE33" s="26">
        <f>IF(M33&gt;0,(AG33+AP33)/M33,0)</f>
        <v>2.3570969675347844E-3</v>
      </c>
      <c r="AF33" s="39">
        <v>2.9E-4</v>
      </c>
      <c r="AG33" s="36">
        <f t="shared" si="280"/>
        <v>4.0643500000000001</v>
      </c>
      <c r="AH33" s="27">
        <v>0.18770000000000001</v>
      </c>
      <c r="AI33" s="40">
        <f t="shared" si="281"/>
        <v>26.105316000000002</v>
      </c>
      <c r="AJ33" s="27">
        <f t="shared" si="282"/>
        <v>0.87188278945322328</v>
      </c>
      <c r="AK33" s="28">
        <f t="shared" si="6"/>
        <v>0.8781899377450354</v>
      </c>
      <c r="AL33" s="33">
        <v>152</v>
      </c>
      <c r="AM33" s="35">
        <v>8.5000000000000006E-2</v>
      </c>
      <c r="AN33" s="37">
        <v>0.20830000000000001</v>
      </c>
      <c r="AO33" s="132">
        <v>0.21920000000000001</v>
      </c>
      <c r="AP33" s="40">
        <f>AL33*(1-AM33)*AN33</f>
        <v>28.970364000000004</v>
      </c>
      <c r="AQ33" s="133">
        <f t="shared" si="195"/>
        <v>30.486336000000005</v>
      </c>
      <c r="AR33" s="41">
        <v>1.58</v>
      </c>
      <c r="AS33" s="41"/>
      <c r="AT33" s="117">
        <f>AT32+AL33-AS33</f>
        <v>679.51999999999975</v>
      </c>
      <c r="AU33" s="101"/>
      <c r="AV33" s="42"/>
      <c r="AW33" s="43"/>
      <c r="AX33" s="44"/>
      <c r="AY33" s="44"/>
      <c r="AZ33" s="44"/>
      <c r="BA33" s="44"/>
    </row>
    <row r="34" spans="1:53" s="31" customFormat="1" ht="12.75" x14ac:dyDescent="0.2">
      <c r="A34" s="184"/>
      <c r="B34" s="32">
        <v>3</v>
      </c>
      <c r="C34" s="10" t="s">
        <v>63</v>
      </c>
      <c r="D34" s="42">
        <v>16975</v>
      </c>
      <c r="E34" s="42">
        <v>2</v>
      </c>
      <c r="F34" s="42">
        <v>14525</v>
      </c>
      <c r="G34" s="36">
        <v>1.5</v>
      </c>
      <c r="H34" s="36">
        <v>6.1</v>
      </c>
      <c r="I34" s="42">
        <v>15029</v>
      </c>
      <c r="J34" s="36">
        <v>4.2</v>
      </c>
      <c r="K34" s="42">
        <v>16053</v>
      </c>
      <c r="L34" s="38">
        <v>6.3E-2</v>
      </c>
      <c r="M34" s="36">
        <f>ROUND(K34*(1-L34),0)</f>
        <v>15042</v>
      </c>
      <c r="N34" s="27">
        <v>0.48499999999999999</v>
      </c>
      <c r="O34" s="24">
        <f t="shared" si="272"/>
        <v>7295.37</v>
      </c>
      <c r="P34" s="38">
        <v>0.317</v>
      </c>
      <c r="Q34" s="24">
        <f t="shared" si="273"/>
        <v>4768.3140000000003</v>
      </c>
      <c r="R34" s="38">
        <v>0.19800000000000001</v>
      </c>
      <c r="S34" s="134">
        <v>0.24390000000000001</v>
      </c>
      <c r="T34" s="24">
        <f t="shared" si="274"/>
        <v>2978.3160000000003</v>
      </c>
      <c r="U34" s="27">
        <v>0.22500000000000001</v>
      </c>
      <c r="V34" s="24">
        <f t="shared" si="275"/>
        <v>3384.4500000000003</v>
      </c>
      <c r="W34" s="38">
        <v>0.496</v>
      </c>
      <c r="X34" s="24">
        <f t="shared" si="276"/>
        <v>7460.8320000000003</v>
      </c>
      <c r="Y34" s="38">
        <v>0.42</v>
      </c>
      <c r="Z34" s="24">
        <f t="shared" si="277"/>
        <v>6317.6399999999994</v>
      </c>
      <c r="AA34" s="147">
        <v>2.3500000000000001E-3</v>
      </c>
      <c r="AB34" s="148">
        <f t="shared" si="190"/>
        <v>35.348700000000001</v>
      </c>
      <c r="AC34" s="46">
        <v>2.2499999999999998E-3</v>
      </c>
      <c r="AD34" s="17">
        <f t="shared" si="279"/>
        <v>33.844499999999996</v>
      </c>
      <c r="AE34" s="26">
        <f>IF(M34&gt;0,(AG34+AP34)/M34,0)</f>
        <v>2.2536330275229354E-3</v>
      </c>
      <c r="AF34" s="46">
        <v>2.7E-4</v>
      </c>
      <c r="AG34" s="36">
        <f t="shared" si="280"/>
        <v>4.0613400000000004</v>
      </c>
      <c r="AH34" s="27">
        <v>0.18590000000000001</v>
      </c>
      <c r="AI34" s="40">
        <f t="shared" si="281"/>
        <v>31.127096000000002</v>
      </c>
      <c r="AJ34" s="27">
        <f t="shared" si="282"/>
        <v>0.88127996552281418</v>
      </c>
      <c r="AK34" s="28">
        <f t="shared" si="6"/>
        <v>0.88152909926008849</v>
      </c>
      <c r="AL34" s="42">
        <v>182</v>
      </c>
      <c r="AM34" s="38">
        <v>0.08</v>
      </c>
      <c r="AN34" s="27">
        <v>0.1782</v>
      </c>
      <c r="AO34" s="134">
        <v>0.18770000000000001</v>
      </c>
      <c r="AP34" s="40">
        <f>AL34*(1-AM34)*AN34</f>
        <v>29.837807999999999</v>
      </c>
      <c r="AQ34" s="135">
        <f t="shared" si="195"/>
        <v>31.428488000000002</v>
      </c>
      <c r="AR34" s="17">
        <v>1.6</v>
      </c>
      <c r="AS34" s="17"/>
      <c r="AT34" s="117">
        <f>AT33+AL34-AS34</f>
        <v>861.51999999999975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4">SUM(D32:D34)</f>
        <v>45980</v>
      </c>
      <c r="E35" s="50"/>
      <c r="F35" s="50">
        <f t="shared" ref="F35" si="285">SUM(F32:F34)</f>
        <v>39886</v>
      </c>
      <c r="G35" s="51"/>
      <c r="H35" s="51"/>
      <c r="I35" s="50">
        <f t="shared" ref="I35:K35" si="286">SUM(I32:I34)</f>
        <v>39921</v>
      </c>
      <c r="J35" s="51"/>
      <c r="K35" s="50">
        <f t="shared" si="286"/>
        <v>45935</v>
      </c>
      <c r="L35" s="20">
        <f t="shared" ref="L35" si="287">IF(K35&gt;0,(K32*L32+K33*L33+K34*L34)/K35,0)</f>
        <v>6.2027691302928054E-2</v>
      </c>
      <c r="M35" s="51">
        <f t="shared" ref="M35" si="288">M32+M33+M34</f>
        <v>43086</v>
      </c>
      <c r="N35" s="52">
        <f t="shared" ref="N35" si="289">IF(M35&gt;0,O35/M35,0)</f>
        <v>0.5644322517755187</v>
      </c>
      <c r="O35" s="53">
        <f t="shared" ref="O35" si="290">O32+O33+O34</f>
        <v>24319.128000000001</v>
      </c>
      <c r="P35" s="20">
        <f t="shared" ref="P35" si="291">IF(M35&gt;0,Q35/M35,0)</f>
        <v>0.31243016292995407</v>
      </c>
      <c r="Q35" s="53">
        <f t="shared" ref="Q35" si="292">Q32+Q33+Q34</f>
        <v>13461.366</v>
      </c>
      <c r="R35" s="20">
        <f t="shared" ref="R35" si="293">IF(M35&gt;0,T35/M35,0)</f>
        <v>0.12313758529452723</v>
      </c>
      <c r="S35" s="136"/>
      <c r="T35" s="53">
        <f t="shared" ref="T35" si="294">T32+T33+T34</f>
        <v>5305.5060000000003</v>
      </c>
      <c r="U35" s="20">
        <f t="shared" ref="U35" si="295">IF(M35&gt;0,V35/M35,0)</f>
        <v>0.22825474632131088</v>
      </c>
      <c r="V35" s="53">
        <f t="shared" ref="V35" si="296">V32+V33+V34</f>
        <v>9834.5840000000007</v>
      </c>
      <c r="W35" s="20">
        <f t="shared" ref="W35" si="297">IF(M35&gt;0,X35/M35,0)</f>
        <v>0.49567504525832057</v>
      </c>
      <c r="X35" s="53">
        <f t="shared" ref="X35" si="298">X32+X33+X34</f>
        <v>21356.654999999999</v>
      </c>
      <c r="Y35" s="20">
        <f t="shared" ref="Y35" si="299">IF(M35&gt;0,Z35/M35,0)</f>
        <v>0.41349440653576569</v>
      </c>
      <c r="Z35" s="53">
        <f t="shared" ref="Z35" si="300">Z32+Z33+Z34</f>
        <v>17815.82</v>
      </c>
      <c r="AA35" s="152">
        <f t="shared" ref="AA35" si="301">IF(M35&gt;0,AB35/M35,0)</f>
        <v>2.4118388803787776E-3</v>
      </c>
      <c r="AB35" s="55">
        <f t="shared" ref="AB35" si="302">SUM(AB32:AB34)</f>
        <v>103.91649000000001</v>
      </c>
      <c r="AC35" s="54">
        <f t="shared" ref="AC35" si="303">IF(M35&gt;0,AD35/M35,0)</f>
        <v>2.2369790651255625E-3</v>
      </c>
      <c r="AD35" s="55">
        <f t="shared" ref="AD35" si="304">SUM(AD32:AD34)</f>
        <v>96.382479999999987</v>
      </c>
      <c r="AE35" s="54">
        <f t="shared" ref="AE35" si="305">IF(M35&gt;0,(AE32*M32+AE33*M33+AE34*M34)/M35,0)</f>
        <v>2.2796549227127138E-3</v>
      </c>
      <c r="AF35" s="54">
        <f t="shared" ref="AF35" si="306">IF(K35&gt;0,(K32*AF32+K33*AF33+K34*AF34)/K35,0)</f>
        <v>2.8301055839773597E-4</v>
      </c>
      <c r="AG35" s="51">
        <f t="shared" ref="AG35" si="307">SUM(AG32:AG34)</f>
        <v>12.194100000000002</v>
      </c>
      <c r="AH35" s="52">
        <f t="shared" ref="AH35" si="308">IF(K35&gt;0,(K32*AH32+K33*AH33+K34*AH34)/K35,0)</f>
        <v>0.18934292151953852</v>
      </c>
      <c r="AI35" s="57">
        <f t="shared" ref="AI35" si="309">SUM(AI32:AI34)</f>
        <v>83.984192000000007</v>
      </c>
      <c r="AJ35" s="52">
        <f t="shared" ref="AJ35" si="310">IF(AND(AD35&gt;0),((AD32*AJ32+AD33*AJ33+AD34*AJ34)/AD35),0)</f>
        <v>0.87478946756714382</v>
      </c>
      <c r="AK35" s="56">
        <f t="shared" si="6"/>
        <v>0.87713025091068497</v>
      </c>
      <c r="AL35" s="50">
        <f t="shared" ref="AL35" si="311">SUM(AL32:AL34)</f>
        <v>484</v>
      </c>
      <c r="AM35" s="20">
        <f t="shared" ref="AM35" si="312">IF(AL35&gt;0,(AM32*AL32+AM33*AL33+AM34*AL34)/AL35,0)</f>
        <v>8.2809917355371909E-2</v>
      </c>
      <c r="AN35" s="52">
        <f>IF(K35&gt;0,(AN32*K32+AN33*K33+AN34*K34)/K35,0)</f>
        <v>0.19447030368999671</v>
      </c>
      <c r="AO35" s="136">
        <f>IF(L35&gt;0,(AO32*K32+AO33*K33+AO34*K34)/K35,0)</f>
        <v>0.20471875911614237</v>
      </c>
      <c r="AP35" s="57">
        <f t="shared" ref="AP35" si="313">SUM(AP32:AP34)</f>
        <v>86.027112000000002</v>
      </c>
      <c r="AQ35" s="137">
        <f t="shared" si="225"/>
        <v>90.562724000000003</v>
      </c>
      <c r="AR35" s="55"/>
      <c r="AS35" s="55">
        <f t="shared" ref="AS35" si="314">SUM(AS32:AS34)</f>
        <v>1014.88</v>
      </c>
      <c r="AT35" s="102"/>
      <c r="AU35" s="103">
        <f>AT34</f>
        <v>861.51999999999975</v>
      </c>
      <c r="AV35" s="50">
        <f t="shared" ref="AV35" si="315">SUM(AV32:AV34)</f>
        <v>0</v>
      </c>
      <c r="AW35" s="58"/>
      <c r="AX35" s="57"/>
      <c r="AY35" s="57"/>
      <c r="AZ35" s="57"/>
      <c r="BA35" s="57"/>
    </row>
    <row r="36" spans="1:53" s="31" customFormat="1" ht="13.5" thickBot="1" x14ac:dyDescent="0.25">
      <c r="A36" s="186">
        <v>9</v>
      </c>
      <c r="B36" s="22">
        <v>1</v>
      </c>
      <c r="C36" s="10" t="s">
        <v>49</v>
      </c>
      <c r="D36" s="11">
        <v>5071</v>
      </c>
      <c r="E36" s="11">
        <v>1</v>
      </c>
      <c r="F36" s="11">
        <v>9830</v>
      </c>
      <c r="G36" s="12">
        <v>1.7</v>
      </c>
      <c r="H36" s="12">
        <v>6.6</v>
      </c>
      <c r="I36" s="11">
        <v>10028</v>
      </c>
      <c r="J36" s="12">
        <v>6.1</v>
      </c>
      <c r="K36" s="11">
        <v>15982</v>
      </c>
      <c r="L36" s="13">
        <v>6.0999999999999999E-2</v>
      </c>
      <c r="M36" s="23">
        <f>ROUND(K36*(1-L36),0)</f>
        <v>15007</v>
      </c>
      <c r="N36" s="14">
        <v>0.57799999999999996</v>
      </c>
      <c r="O36" s="24">
        <f t="shared" ref="O36:O38" si="316">M36*N36</f>
        <v>8674.0460000000003</v>
      </c>
      <c r="P36" s="13">
        <v>0.318</v>
      </c>
      <c r="Q36" s="24">
        <f t="shared" ref="Q36:Q38" si="317">M36*P36</f>
        <v>4772.2259999999997</v>
      </c>
      <c r="R36" s="15">
        <v>0.104</v>
      </c>
      <c r="S36" s="143">
        <v>0.23280000000000001</v>
      </c>
      <c r="T36" s="24">
        <f t="shared" ref="T36:T38" si="318">M36*R36</f>
        <v>1560.7279999999998</v>
      </c>
      <c r="U36" s="25">
        <v>0.20799999999999999</v>
      </c>
      <c r="V36" s="24">
        <f t="shared" ref="V36:V38" si="319">M36*U36</f>
        <v>3121.4559999999997</v>
      </c>
      <c r="W36" s="15">
        <v>0.51800000000000002</v>
      </c>
      <c r="X36" s="24">
        <f t="shared" ref="X36:X38" si="320">M36*W36</f>
        <v>7773.6260000000002</v>
      </c>
      <c r="Y36" s="15">
        <v>0.42</v>
      </c>
      <c r="Z36" s="24">
        <f t="shared" ref="Z36:Z38" si="321">Y36*M36</f>
        <v>6302.94</v>
      </c>
      <c r="AA36" s="145">
        <v>2.47E-3</v>
      </c>
      <c r="AB36" s="18">
        <f t="shared" ref="AB36" si="322">M36*AA36</f>
        <v>37.06729</v>
      </c>
      <c r="AC36" s="16">
        <v>2.33E-3</v>
      </c>
      <c r="AD36" s="17">
        <f t="shared" ref="AD36:AD38" si="323">M36*AC36</f>
        <v>34.96631</v>
      </c>
      <c r="AE36" s="26">
        <f>IF(M36&gt;0,(AG36+AP36)/M36,0)</f>
        <v>2.318578809888719E-3</v>
      </c>
      <c r="AF36" s="16">
        <v>2.5999999999999998E-4</v>
      </c>
      <c r="AG36" s="23">
        <f t="shared" ref="AG36:AG38" si="324">AF36*M36</f>
        <v>3.9018199999999998</v>
      </c>
      <c r="AH36" s="114">
        <v>0.21</v>
      </c>
      <c r="AI36" s="29">
        <f t="shared" ref="AI36:AI38" si="325">AL36*(1-AM36)*AH36</f>
        <v>30.160620000000002</v>
      </c>
      <c r="AJ36" s="27">
        <f t="shared" ref="AJ36:AJ38" si="326">IF(AND(AH36&gt;0,AF36&gt;0,AC36&gt;0),((AC36-AF36)*AH36)/((AH36-AF36)*AC36),0)</f>
        <v>0.88951331937231926</v>
      </c>
      <c r="AK36" s="59">
        <f t="shared" si="6"/>
        <v>0.88893683459443829</v>
      </c>
      <c r="AL36" s="11">
        <v>158</v>
      </c>
      <c r="AM36" s="13">
        <v>9.0999999999999998E-2</v>
      </c>
      <c r="AN36" s="14">
        <v>0.21510000000000001</v>
      </c>
      <c r="AO36" s="130">
        <v>0.2261</v>
      </c>
      <c r="AP36" s="29">
        <f>AL36*(1-AM36)*AN36</f>
        <v>30.893092200000005</v>
      </c>
      <c r="AQ36" s="131">
        <f t="shared" ref="AQ36" si="327">AL36*(1-AM36)*AO36</f>
        <v>32.472934200000005</v>
      </c>
      <c r="AR36" s="18">
        <v>1.55</v>
      </c>
      <c r="AS36" s="18">
        <v>1009.1</v>
      </c>
      <c r="AT36" s="98">
        <f>AT34+AL36-AS36+AU36</f>
        <v>-2.6822988274943782E-13</v>
      </c>
      <c r="AU36" s="144">
        <v>-10.42</v>
      </c>
      <c r="AV36" s="11"/>
      <c r="AW36" s="30"/>
      <c r="AX36" s="19"/>
      <c r="AY36" s="19"/>
      <c r="AZ36" s="19"/>
      <c r="BA36" s="19"/>
    </row>
    <row r="37" spans="1:53" s="31" customFormat="1" ht="12.75" x14ac:dyDescent="0.2">
      <c r="A37" s="184"/>
      <c r="B37" s="32">
        <v>2</v>
      </c>
      <c r="C37" s="10" t="s">
        <v>48</v>
      </c>
      <c r="D37" s="33">
        <v>18354</v>
      </c>
      <c r="E37" s="33">
        <v>5</v>
      </c>
      <c r="F37" s="33">
        <v>17167</v>
      </c>
      <c r="G37" s="34">
        <v>2.1</v>
      </c>
      <c r="H37" s="34">
        <v>6.4</v>
      </c>
      <c r="I37" s="33">
        <v>17712</v>
      </c>
      <c r="J37" s="34">
        <v>5.5</v>
      </c>
      <c r="K37" s="33">
        <v>16050</v>
      </c>
      <c r="L37" s="35">
        <v>6.6000000000000003E-2</v>
      </c>
      <c r="M37" s="36">
        <f>ROUND(K37*(1-L37),0)</f>
        <v>14991</v>
      </c>
      <c r="N37" s="37">
        <v>0.57799999999999996</v>
      </c>
      <c r="O37" s="24">
        <f t="shared" si="316"/>
        <v>8664.7979999999989</v>
      </c>
      <c r="P37" s="35">
        <v>0.32800000000000001</v>
      </c>
      <c r="Q37" s="24">
        <f t="shared" si="317"/>
        <v>4917.0479999999998</v>
      </c>
      <c r="R37" s="38">
        <v>9.4E-2</v>
      </c>
      <c r="S37" s="134">
        <v>0.23980000000000001</v>
      </c>
      <c r="T37" s="24">
        <f t="shared" si="318"/>
        <v>1409.154</v>
      </c>
      <c r="U37" s="27">
        <v>0.21199999999999999</v>
      </c>
      <c r="V37" s="24">
        <f t="shared" si="319"/>
        <v>3178.0920000000001</v>
      </c>
      <c r="W37" s="38">
        <v>0.52100000000000002</v>
      </c>
      <c r="X37" s="24">
        <f t="shared" si="320"/>
        <v>7810.3110000000006</v>
      </c>
      <c r="Y37" s="38">
        <v>0.39</v>
      </c>
      <c r="Z37" s="24">
        <f t="shared" si="321"/>
        <v>5846.49</v>
      </c>
      <c r="AA37" s="146"/>
      <c r="AB37" s="18">
        <f t="shared" si="190"/>
        <v>0</v>
      </c>
      <c r="AC37" s="39">
        <v>2.5000000000000001E-3</v>
      </c>
      <c r="AD37" s="17">
        <f t="shared" si="323"/>
        <v>37.477499999999999</v>
      </c>
      <c r="AE37" s="26">
        <f>IF(M37&gt;0,(AG37+AP37)/M37,0)</f>
        <v>2.588305483289974E-3</v>
      </c>
      <c r="AF37" s="39">
        <v>2.5999999999999998E-4</v>
      </c>
      <c r="AG37" s="36">
        <f t="shared" si="324"/>
        <v>3.8976599999999997</v>
      </c>
      <c r="AH37" s="27">
        <v>0.2051</v>
      </c>
      <c r="AI37" s="40">
        <f t="shared" si="325"/>
        <v>32.554497499999997</v>
      </c>
      <c r="AJ37" s="27">
        <f t="shared" si="326"/>
        <v>0.89713727787541497</v>
      </c>
      <c r="AK37" s="28">
        <f t="shared" si="6"/>
        <v>0.90061302351894768</v>
      </c>
      <c r="AL37" s="33">
        <v>175</v>
      </c>
      <c r="AM37" s="35">
        <v>9.2999999999999999E-2</v>
      </c>
      <c r="AN37" s="37">
        <v>0.21990000000000001</v>
      </c>
      <c r="AO37" s="132">
        <v>0.22559999999999999</v>
      </c>
      <c r="AP37" s="40">
        <f>AL37*(1-AM37)*AN37</f>
        <v>34.903627499999999</v>
      </c>
      <c r="AQ37" s="133">
        <f t="shared" si="195"/>
        <v>35.80836</v>
      </c>
      <c r="AR37" s="41">
        <v>1.6</v>
      </c>
      <c r="AS37" s="41"/>
      <c r="AT37" s="117">
        <f>AT36+AL37-AS37</f>
        <v>174.99999999999974</v>
      </c>
      <c r="AU37" s="101"/>
      <c r="AV37" s="42"/>
      <c r="AW37" s="43"/>
      <c r="AX37" s="44"/>
      <c r="AY37" s="44"/>
      <c r="AZ37" s="44"/>
      <c r="BA37" s="44"/>
    </row>
    <row r="38" spans="1:53" s="31" customFormat="1" ht="12.75" x14ac:dyDescent="0.2">
      <c r="A38" s="184"/>
      <c r="B38" s="32">
        <v>3</v>
      </c>
      <c r="C38" s="10" t="s">
        <v>51</v>
      </c>
      <c r="D38" s="42">
        <v>20800</v>
      </c>
      <c r="E38" s="42">
        <v>1</v>
      </c>
      <c r="F38" s="42">
        <v>16254</v>
      </c>
      <c r="G38" s="36">
        <v>1.4</v>
      </c>
      <c r="H38" s="36">
        <v>6.6</v>
      </c>
      <c r="I38" s="42">
        <v>16715</v>
      </c>
      <c r="J38" s="36">
        <v>4.8</v>
      </c>
      <c r="K38" s="42">
        <v>16511</v>
      </c>
      <c r="L38" s="38">
        <v>0.06</v>
      </c>
      <c r="M38" s="36">
        <f>ROUND(K38*(1-L38),0)</f>
        <v>15520</v>
      </c>
      <c r="N38" s="27">
        <v>0.52300000000000002</v>
      </c>
      <c r="O38" s="24">
        <f t="shared" si="316"/>
        <v>8116.96</v>
      </c>
      <c r="P38" s="38">
        <v>0.39500000000000002</v>
      </c>
      <c r="Q38" s="24">
        <f t="shared" si="317"/>
        <v>6130.4000000000005</v>
      </c>
      <c r="R38" s="38">
        <v>8.2000000000000003E-2</v>
      </c>
      <c r="S38" s="134"/>
      <c r="T38" s="24">
        <f t="shared" si="318"/>
        <v>1272.6400000000001</v>
      </c>
      <c r="U38" s="27"/>
      <c r="V38" s="24">
        <f t="shared" si="319"/>
        <v>0</v>
      </c>
      <c r="W38" s="38"/>
      <c r="X38" s="24">
        <f t="shared" si="320"/>
        <v>0</v>
      </c>
      <c r="Y38" s="38">
        <v>0.41</v>
      </c>
      <c r="Z38" s="24">
        <f t="shared" si="321"/>
        <v>6363.2</v>
      </c>
      <c r="AA38" s="147"/>
      <c r="AB38" s="148">
        <f t="shared" si="190"/>
        <v>0</v>
      </c>
      <c r="AC38" s="46">
        <v>2.6700000000000001E-3</v>
      </c>
      <c r="AD38" s="17">
        <f t="shared" si="323"/>
        <v>41.438400000000001</v>
      </c>
      <c r="AE38" s="26">
        <f>IF(M38&gt;0,(AG38+AP38)/M38,0)</f>
        <v>2.5000000000000001E-4</v>
      </c>
      <c r="AF38" s="46">
        <v>2.5000000000000001E-4</v>
      </c>
      <c r="AG38" s="36">
        <f t="shared" si="324"/>
        <v>3.88</v>
      </c>
      <c r="AH38" s="27">
        <v>0.20730000000000001</v>
      </c>
      <c r="AI38" s="40">
        <f t="shared" si="325"/>
        <v>34.181904300000006</v>
      </c>
      <c r="AJ38" s="27">
        <f t="shared" si="326"/>
        <v>0.90746142304008426</v>
      </c>
      <c r="AK38" s="28">
        <f t="shared" si="6"/>
        <v>0</v>
      </c>
      <c r="AL38" s="42">
        <v>181</v>
      </c>
      <c r="AM38" s="38">
        <v>8.8999999999999996E-2</v>
      </c>
      <c r="AN38" s="27"/>
      <c r="AO38" s="134">
        <v>0.21779999999999999</v>
      </c>
      <c r="AP38" s="40">
        <f>AL38*(1-AM38)*AN38</f>
        <v>0</v>
      </c>
      <c r="AQ38" s="135">
        <f t="shared" si="195"/>
        <v>35.913259800000006</v>
      </c>
      <c r="AR38" s="17">
        <v>1.55</v>
      </c>
      <c r="AS38" s="17"/>
      <c r="AT38" s="117">
        <f>AT37+AL38-AS38</f>
        <v>355.99999999999977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8">SUM(D36:D38)</f>
        <v>44225</v>
      </c>
      <c r="E39" s="50"/>
      <c r="F39" s="50">
        <f t="shared" ref="F39" si="329">SUM(F36:F38)</f>
        <v>43251</v>
      </c>
      <c r="G39" s="51"/>
      <c r="H39" s="51"/>
      <c r="I39" s="50">
        <f t="shared" ref="I39:K39" si="330">SUM(I36:I38)</f>
        <v>44455</v>
      </c>
      <c r="J39" s="51"/>
      <c r="K39" s="50">
        <f t="shared" si="330"/>
        <v>48543</v>
      </c>
      <c r="L39" s="20">
        <f t="shared" ref="L39" si="331">IF(K39&gt;0,(K36*L36+K37*L37+K38*L38)/K39,0)</f>
        <v>6.2313042045197033E-2</v>
      </c>
      <c r="M39" s="51">
        <f t="shared" ref="M39" si="332">M36+M37+M38</f>
        <v>45518</v>
      </c>
      <c r="N39" s="52">
        <f t="shared" ref="N39" si="333">IF(M39&gt;0,O39/M39,0)</f>
        <v>0.55924697921701294</v>
      </c>
      <c r="O39" s="53">
        <f t="shared" ref="O39" si="334">O36+O37+O38</f>
        <v>25455.803999999996</v>
      </c>
      <c r="P39" s="20">
        <f t="shared" ref="P39" si="335">IF(M39&gt;0,Q39/M39,0)</f>
        <v>0.34754765147853595</v>
      </c>
      <c r="Q39" s="53">
        <f t="shared" ref="Q39" si="336">Q36+Q37+Q38</f>
        <v>15819.673999999999</v>
      </c>
      <c r="R39" s="20">
        <f t="shared" ref="R39" si="337">IF(M39&gt;0,T39/M39,0)</f>
        <v>9.3205369304450988E-2</v>
      </c>
      <c r="S39" s="136"/>
      <c r="T39" s="53">
        <f t="shared" ref="T39" si="338">T36+T37+T38</f>
        <v>4242.5219999999999</v>
      </c>
      <c r="U39" s="20">
        <f t="shared" ref="U39" si="339">IF(M39&gt;0,V39/M39,0)</f>
        <v>0.13839685399182741</v>
      </c>
      <c r="V39" s="53">
        <f t="shared" ref="V39" si="340">V36+V37+V38</f>
        <v>6299.5479999999998</v>
      </c>
      <c r="W39" s="20">
        <f t="shared" ref="W39" si="341">IF(M39&gt;0,X39/M39,0)</f>
        <v>0.34236866734039284</v>
      </c>
      <c r="X39" s="53">
        <f t="shared" ref="X39" si="342">X36+X37+X38</f>
        <v>15583.937000000002</v>
      </c>
      <c r="Y39" s="20">
        <f t="shared" ref="Y39" si="343">IF(M39&gt;0,Z39/M39,0)</f>
        <v>0.40671009271057607</v>
      </c>
      <c r="Z39" s="53">
        <f t="shared" ref="Z39" si="344">Z36+Z37+Z38</f>
        <v>18512.63</v>
      </c>
      <c r="AA39" s="152">
        <f t="shared" ref="AA39" si="345">IF(M39&gt;0,AB39/M39,0)</f>
        <v>8.1434355639527223E-4</v>
      </c>
      <c r="AB39" s="55">
        <f t="shared" ref="AB39" si="346">SUM(AB36:AB38)</f>
        <v>37.06729</v>
      </c>
      <c r="AC39" s="54">
        <f t="shared" ref="AC39" si="347">IF(M39&gt;0,AD39/M39,0)</f>
        <v>2.5019159453403051E-3</v>
      </c>
      <c r="AD39" s="55">
        <f t="shared" ref="AD39" si="348">SUM(AD36:AD38)</f>
        <v>113.88221</v>
      </c>
      <c r="AE39" s="54">
        <f t="shared" ref="AE39" si="349">IF(M39&gt;0,(AE36*M36+AE37*M37+AE38*M38)/M39,0)</f>
        <v>1.7021002614350366E-3</v>
      </c>
      <c r="AF39" s="54">
        <f t="shared" ref="AF39" si="350">IF(K39&gt;0,(K36*AF36+K37*AF37+K38*AF38)/K39,0)</f>
        <v>2.5659868570133699E-4</v>
      </c>
      <c r="AG39" s="51">
        <f t="shared" ref="AG39" si="351">SUM(AG36:AG38)</f>
        <v>11.679479999999998</v>
      </c>
      <c r="AH39" s="52">
        <f t="shared" ref="AH39" si="352">IF(K39&gt;0,(K36*AH36+K37*AH37+K38*AH38)/K39,0)</f>
        <v>0.20746153513379889</v>
      </c>
      <c r="AI39" s="57">
        <f t="shared" ref="AI39" si="353">SUM(AI36:AI38)</f>
        <v>96.897021800000005</v>
      </c>
      <c r="AJ39" s="52">
        <f t="shared" ref="AJ39" si="354">IF(AND(AD39&gt;0),((AD36*AJ36+AD37*AJ37+AD38*AJ38)/AD39),0)</f>
        <v>0.89855307723990974</v>
      </c>
      <c r="AK39" s="56">
        <f t="shared" si="6"/>
        <v>0.85076687675154983</v>
      </c>
      <c r="AL39" s="50">
        <f t="shared" ref="AL39" si="355">SUM(AL36:AL38)</f>
        <v>514</v>
      </c>
      <c r="AM39" s="20">
        <f t="shared" ref="AM39" si="356">IF(AL39&gt;0,(AM36*AL36+AM37*AL37+AM38*AL38)/AL39,0)</f>
        <v>9.0976653696498058E-2</v>
      </c>
      <c r="AN39" s="52">
        <f>IF(K39&gt;0,(AN36*K36+AN37*K37+AN38*K38)/K39,0)</f>
        <v>0.14352477597181881</v>
      </c>
      <c r="AO39" s="136">
        <f>IF(L39&gt;0,(AO36*K36+AO37*K37+AO38*K38)/K39,0)</f>
        <v>0.22311159178460338</v>
      </c>
      <c r="AP39" s="57">
        <f t="shared" ref="AP39" si="357">SUM(AP36:AP38)</f>
        <v>65.796719700000011</v>
      </c>
      <c r="AQ39" s="137">
        <f t="shared" si="225"/>
        <v>104.19455400000001</v>
      </c>
      <c r="AR39" s="55"/>
      <c r="AS39" s="55">
        <f t="shared" ref="AS39" si="358">SUM(AS36:AS38)</f>
        <v>1009.1</v>
      </c>
      <c r="AT39" s="102"/>
      <c r="AU39" s="103">
        <f>AT38</f>
        <v>355.99999999999977</v>
      </c>
      <c r="AV39" s="50">
        <f t="shared" ref="AV39" si="359">SUM(AV36:AV38)</f>
        <v>0</v>
      </c>
      <c r="AW39" s="58"/>
      <c r="AX39" s="57"/>
      <c r="AY39" s="57"/>
      <c r="AZ39" s="57"/>
      <c r="BA39" s="57"/>
    </row>
    <row r="40" spans="1:53" s="31" customFormat="1" ht="13.5" thickBot="1" x14ac:dyDescent="0.25">
      <c r="A40" s="186">
        <v>10</v>
      </c>
      <c r="B40" s="22">
        <v>1</v>
      </c>
      <c r="C40" s="10" t="s">
        <v>52</v>
      </c>
      <c r="D40" s="11">
        <v>5470</v>
      </c>
      <c r="E40" s="11">
        <v>0</v>
      </c>
      <c r="F40" s="11">
        <v>11220</v>
      </c>
      <c r="G40" s="12">
        <v>1.1000000000000001</v>
      </c>
      <c r="H40" s="12">
        <v>5.8</v>
      </c>
      <c r="I40" s="11">
        <v>12021</v>
      </c>
      <c r="J40" s="12">
        <v>6.5</v>
      </c>
      <c r="K40" s="11">
        <v>15847</v>
      </c>
      <c r="L40" s="13">
        <v>6.2E-2</v>
      </c>
      <c r="M40" s="23">
        <f>ROUND(K40*(1-L40),0)</f>
        <v>14864</v>
      </c>
      <c r="N40" s="14">
        <v>0.64600000000000002</v>
      </c>
      <c r="O40" s="24">
        <f t="shared" ref="O40:O42" si="360">M40*N40</f>
        <v>9602.1440000000002</v>
      </c>
      <c r="P40" s="13">
        <v>0.3</v>
      </c>
      <c r="Q40" s="24">
        <f t="shared" ref="Q40:Q42" si="361">M40*P40</f>
        <v>4459.2</v>
      </c>
      <c r="R40" s="15">
        <v>5.3999999999999999E-2</v>
      </c>
      <c r="S40" s="143"/>
      <c r="T40" s="24">
        <f t="shared" ref="T40:T42" si="362">M40*R40</f>
        <v>802.65599999999995</v>
      </c>
      <c r="U40" s="25">
        <v>0.224</v>
      </c>
      <c r="V40" s="24">
        <f t="shared" ref="V40:V42" si="363">M40*U40</f>
        <v>3329.5360000000001</v>
      </c>
      <c r="W40" s="15">
        <v>0.504</v>
      </c>
      <c r="X40" s="24">
        <f t="shared" ref="X40:X42" si="364">M40*W40</f>
        <v>7491.4560000000001</v>
      </c>
      <c r="Y40" s="15">
        <v>0.42</v>
      </c>
      <c r="Z40" s="24">
        <f t="shared" ref="Z40:Z42" si="365">Y40*M40</f>
        <v>6242.88</v>
      </c>
      <c r="AA40" s="145">
        <v>2.5899999999999999E-3</v>
      </c>
      <c r="AB40" s="18">
        <f t="shared" ref="AB40:AB54" si="366">M40*AA40</f>
        <v>38.49776</v>
      </c>
      <c r="AC40" s="16">
        <v>2.5799999999999998E-3</v>
      </c>
      <c r="AD40" s="17">
        <f t="shared" ref="AD40:AD42" si="367">M40*AC40</f>
        <v>38.349119999999999</v>
      </c>
      <c r="AE40" s="26">
        <f>IF(M40&gt;0,(AG40+AP40)/M40,0)</f>
        <v>2.4538700888051667E-3</v>
      </c>
      <c r="AF40" s="16">
        <v>2.5999999999999998E-4</v>
      </c>
      <c r="AG40" s="23">
        <f t="shared" ref="AG40:AG42" si="368">AF40*M40</f>
        <v>3.8646399999999996</v>
      </c>
      <c r="AH40" s="114">
        <v>0.2084</v>
      </c>
      <c r="AI40" s="29">
        <f t="shared" ref="AI40:AI42" si="369">AL40*(1-AM40)*AH40</f>
        <v>29.937702000000002</v>
      </c>
      <c r="AJ40" s="27">
        <f t="shared" ref="AJ40:AJ42" si="370">IF(AND(AH40&gt;0,AF40&gt;0,AC40&gt;0),((AC40-AF40)*AH40)/((AH40-AF40)*AC40),0)</f>
        <v>0.90034808115885046</v>
      </c>
      <c r="AK40" s="59">
        <f t="shared" si="6"/>
        <v>0.89507011107497403</v>
      </c>
      <c r="AL40" s="11">
        <v>157</v>
      </c>
      <c r="AM40" s="13">
        <v>8.5000000000000006E-2</v>
      </c>
      <c r="AN40" s="14">
        <v>0.22700000000000001</v>
      </c>
      <c r="AO40" s="130">
        <v>0.2334</v>
      </c>
      <c r="AP40" s="29">
        <f>AL40*(1-AM40)*AN40</f>
        <v>32.609684999999999</v>
      </c>
      <c r="AQ40" s="131">
        <f t="shared" ref="AQ40:AQ54" si="371">AL40*(1-AM40)*AO40</f>
        <v>33.529077000000001</v>
      </c>
      <c r="AR40" s="18">
        <v>1.55</v>
      </c>
      <c r="AS40" s="18">
        <v>499.82</v>
      </c>
      <c r="AT40" s="98">
        <f>AT38+AL40-AS40+AU40</f>
        <v>23.559999999999782</v>
      </c>
      <c r="AU40" s="99">
        <v>10.38</v>
      </c>
      <c r="AV40" s="11"/>
      <c r="AW40" s="30"/>
      <c r="AX40" s="19"/>
      <c r="AY40" s="19"/>
      <c r="AZ40" s="19"/>
      <c r="BA40" s="19"/>
    </row>
    <row r="41" spans="1:53" s="31" customFormat="1" ht="12.75" x14ac:dyDescent="0.2">
      <c r="A41" s="184"/>
      <c r="B41" s="32">
        <v>2</v>
      </c>
      <c r="C41" s="10" t="s">
        <v>48</v>
      </c>
      <c r="D41" s="33">
        <v>16475</v>
      </c>
      <c r="E41" s="33">
        <v>5</v>
      </c>
      <c r="F41" s="33">
        <v>17595</v>
      </c>
      <c r="G41" s="34">
        <v>1</v>
      </c>
      <c r="H41" s="34">
        <v>6.2</v>
      </c>
      <c r="I41" s="33">
        <v>17553</v>
      </c>
      <c r="J41" s="34">
        <v>5.5</v>
      </c>
      <c r="K41" s="33">
        <v>16114</v>
      </c>
      <c r="L41" s="35">
        <v>6.0999999999999999E-2</v>
      </c>
      <c r="M41" s="36">
        <f>ROUND(K41*(1-L41),0)</f>
        <v>15131</v>
      </c>
      <c r="N41" s="37">
        <v>0.66100000000000003</v>
      </c>
      <c r="O41" s="24">
        <f t="shared" si="360"/>
        <v>10001.591</v>
      </c>
      <c r="P41" s="35">
        <v>0.26300000000000001</v>
      </c>
      <c r="Q41" s="24">
        <f t="shared" si="361"/>
        <v>3979.453</v>
      </c>
      <c r="R41" s="38">
        <v>7.5999999999999998E-2</v>
      </c>
      <c r="S41" s="134"/>
      <c r="T41" s="24">
        <f t="shared" si="362"/>
        <v>1149.9559999999999</v>
      </c>
      <c r="U41" s="27">
        <v>0.22600000000000001</v>
      </c>
      <c r="V41" s="24">
        <f t="shared" si="363"/>
        <v>3419.6060000000002</v>
      </c>
      <c r="W41" s="38">
        <v>0.50700000000000001</v>
      </c>
      <c r="X41" s="24">
        <f t="shared" si="364"/>
        <v>7671.4170000000004</v>
      </c>
      <c r="Y41" s="38">
        <v>0.4</v>
      </c>
      <c r="Z41" s="24">
        <f t="shared" si="365"/>
        <v>6052.4000000000005</v>
      </c>
      <c r="AA41" s="146">
        <v>2.5300000000000001E-3</v>
      </c>
      <c r="AB41" s="18">
        <f t="shared" si="366"/>
        <v>38.28143</v>
      </c>
      <c r="AC41" s="39">
        <v>2.5500000000000002E-3</v>
      </c>
      <c r="AD41" s="17">
        <f t="shared" si="367"/>
        <v>38.584050000000005</v>
      </c>
      <c r="AE41" s="26">
        <f>IF(M41&gt;0,(AG41+AP41)/M41,0)</f>
        <v>2.5110647280417683E-3</v>
      </c>
      <c r="AF41" s="39">
        <v>2.7E-4</v>
      </c>
      <c r="AG41" s="36">
        <f t="shared" si="368"/>
        <v>4.0853700000000002</v>
      </c>
      <c r="AH41" s="27">
        <v>0.2049</v>
      </c>
      <c r="AI41" s="40">
        <f t="shared" si="369"/>
        <v>31.241307899999999</v>
      </c>
      <c r="AJ41" s="27">
        <f t="shared" si="370"/>
        <v>0.89529739472390635</v>
      </c>
      <c r="AK41" s="28">
        <f t="shared" si="6"/>
        <v>0.89356069841582519</v>
      </c>
      <c r="AL41" s="33">
        <v>167</v>
      </c>
      <c r="AM41" s="35">
        <v>8.6999999999999994E-2</v>
      </c>
      <c r="AN41" s="37">
        <v>0.22239999999999999</v>
      </c>
      <c r="AO41" s="132">
        <v>0.22789999999999999</v>
      </c>
      <c r="AP41" s="40">
        <f>AL41*(1-AM41)*AN41</f>
        <v>33.909550400000001</v>
      </c>
      <c r="AQ41" s="133">
        <f t="shared" si="371"/>
        <v>34.748140900000003</v>
      </c>
      <c r="AR41" s="41">
        <v>1.58</v>
      </c>
      <c r="AS41" s="41"/>
      <c r="AT41" s="117">
        <f>AT40+AL41-AS41</f>
        <v>190.55999999999977</v>
      </c>
      <c r="AU41" s="101"/>
      <c r="AV41" s="42"/>
      <c r="AW41" s="43"/>
      <c r="AX41" s="44"/>
      <c r="AY41" s="44"/>
      <c r="AZ41" s="44"/>
      <c r="BA41" s="44"/>
    </row>
    <row r="42" spans="1:53" s="31" customFormat="1" ht="12.75" x14ac:dyDescent="0.2">
      <c r="A42" s="184"/>
      <c r="B42" s="32">
        <v>3</v>
      </c>
      <c r="C42" s="10" t="s">
        <v>51</v>
      </c>
      <c r="D42" s="42">
        <v>17000</v>
      </c>
      <c r="E42" s="42">
        <v>5</v>
      </c>
      <c r="F42" s="42">
        <v>16946</v>
      </c>
      <c r="G42" s="36">
        <v>0.6</v>
      </c>
      <c r="H42" s="36">
        <v>6</v>
      </c>
      <c r="I42" s="42">
        <v>16732</v>
      </c>
      <c r="J42" s="36">
        <v>5.2</v>
      </c>
      <c r="K42" s="42">
        <v>16207</v>
      </c>
      <c r="L42" s="38">
        <v>6.3E-2</v>
      </c>
      <c r="M42" s="36">
        <f>ROUND(K42*(1-L42),0)</f>
        <v>15186</v>
      </c>
      <c r="N42" s="27">
        <v>0.60499999999999998</v>
      </c>
      <c r="O42" s="24">
        <f t="shared" si="360"/>
        <v>9187.5299999999988</v>
      </c>
      <c r="P42" s="38">
        <v>0.35</v>
      </c>
      <c r="Q42" s="24">
        <f t="shared" si="361"/>
        <v>5315.0999999999995</v>
      </c>
      <c r="R42" s="38">
        <v>4.4999999999999998E-2</v>
      </c>
      <c r="S42" s="134"/>
      <c r="T42" s="24">
        <f t="shared" si="362"/>
        <v>683.37</v>
      </c>
      <c r="U42" s="27">
        <v>0.22900000000000001</v>
      </c>
      <c r="V42" s="24">
        <f t="shared" si="363"/>
        <v>3477.5940000000001</v>
      </c>
      <c r="W42" s="38">
        <v>0.501</v>
      </c>
      <c r="X42" s="24">
        <f t="shared" si="364"/>
        <v>7608.1859999999997</v>
      </c>
      <c r="Y42" s="38">
        <v>0.42</v>
      </c>
      <c r="Z42" s="24">
        <f t="shared" si="365"/>
        <v>6378.12</v>
      </c>
      <c r="AA42" s="147">
        <v>2.5200000000000001E-3</v>
      </c>
      <c r="AB42" s="148">
        <f t="shared" si="366"/>
        <v>38.268720000000002</v>
      </c>
      <c r="AC42" s="46">
        <v>2.5400000000000002E-3</v>
      </c>
      <c r="AD42" s="17">
        <f t="shared" si="367"/>
        <v>38.57244</v>
      </c>
      <c r="AE42" s="26">
        <f>IF(M42&gt;0,(AG42+AP42)/M42,0)</f>
        <v>2.5589482418016595E-3</v>
      </c>
      <c r="AF42" s="46">
        <v>2.7E-4</v>
      </c>
      <c r="AG42" s="36">
        <f t="shared" si="368"/>
        <v>4.1002200000000002</v>
      </c>
      <c r="AH42" s="27">
        <v>0.20349999999999999</v>
      </c>
      <c r="AI42" s="40">
        <f t="shared" si="369"/>
        <v>31.550639999999998</v>
      </c>
      <c r="AJ42" s="27">
        <f t="shared" si="370"/>
        <v>0.89488810823313725</v>
      </c>
      <c r="AK42" s="28">
        <f t="shared" si="6"/>
        <v>0.89556641550439997</v>
      </c>
      <c r="AL42" s="42">
        <v>170</v>
      </c>
      <c r="AM42" s="38">
        <v>8.7999999999999995E-2</v>
      </c>
      <c r="AN42" s="27">
        <v>0.22420000000000001</v>
      </c>
      <c r="AO42" s="134">
        <v>0.2288</v>
      </c>
      <c r="AP42" s="40">
        <f>AL42*(1-AM42)*AN42</f>
        <v>34.759968000000001</v>
      </c>
      <c r="AQ42" s="135">
        <f t="shared" si="371"/>
        <v>35.473151999999999</v>
      </c>
      <c r="AR42" s="17">
        <v>1.6</v>
      </c>
      <c r="AS42" s="17"/>
      <c r="AT42" s="117">
        <f>AT41+AL42-AS42</f>
        <v>360.55999999999977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2">SUM(D40:D42)</f>
        <v>38945</v>
      </c>
      <c r="E43" s="50"/>
      <c r="F43" s="50">
        <f t="shared" ref="F43" si="373">SUM(F40:F42)</f>
        <v>45761</v>
      </c>
      <c r="G43" s="51"/>
      <c r="H43" s="51"/>
      <c r="I43" s="50">
        <f t="shared" ref="I43:K43" si="374">SUM(I40:I42)</f>
        <v>46306</v>
      </c>
      <c r="J43" s="51"/>
      <c r="K43" s="50">
        <f t="shared" si="374"/>
        <v>48168</v>
      </c>
      <c r="L43" s="20">
        <f t="shared" ref="L43" si="375">IF(K43&gt;0,(K40*L40+K41*L41+K42*L42)/K43,0)</f>
        <v>6.2001930742401595E-2</v>
      </c>
      <c r="M43" s="51">
        <f t="shared" ref="M43" si="376">M40+M41+M42</f>
        <v>45181</v>
      </c>
      <c r="N43" s="52">
        <f t="shared" ref="N43" si="377">IF(M43&gt;0,O43/M43,0)</f>
        <v>0.63724275691109089</v>
      </c>
      <c r="O43" s="53">
        <f t="shared" ref="O43" si="378">O40+O41+O42</f>
        <v>28791.264999999999</v>
      </c>
      <c r="P43" s="20">
        <f t="shared" ref="P43" si="379">IF(M43&gt;0,Q43/M43,0)</f>
        <v>0.30441453265753304</v>
      </c>
      <c r="Q43" s="53">
        <f t="shared" ref="Q43" si="380">Q40+Q41+Q42</f>
        <v>13753.753000000001</v>
      </c>
      <c r="R43" s="20">
        <f t="shared" ref="R43" si="381">IF(M43&gt;0,T43/M43,0)</f>
        <v>5.8342710431376017E-2</v>
      </c>
      <c r="S43" s="136"/>
      <c r="T43" s="53">
        <f t="shared" ref="T43" si="382">T40+T41+T42</f>
        <v>2635.982</v>
      </c>
      <c r="U43" s="20">
        <f t="shared" ref="U43" si="383">IF(M43&gt;0,V43/M43,0)</f>
        <v>0.22635036851773976</v>
      </c>
      <c r="V43" s="53">
        <f t="shared" ref="V43" si="384">V40+V41+V42</f>
        <v>10226.736000000001</v>
      </c>
      <c r="W43" s="20">
        <f t="shared" ref="W43" si="385">IF(M43&gt;0,X43/M43,0)</f>
        <v>0.50399634802239879</v>
      </c>
      <c r="X43" s="53">
        <f t="shared" ref="X43" si="386">X40+X41+X42</f>
        <v>22771.059000000001</v>
      </c>
      <c r="Y43" s="20">
        <f t="shared" ref="Y43" si="387">IF(M43&gt;0,Z43/M43,0)</f>
        <v>0.41330205174741597</v>
      </c>
      <c r="Z43" s="53">
        <f t="shared" ref="Z43" si="388">Z40+Z41+Z42</f>
        <v>18673.400000000001</v>
      </c>
      <c r="AA43" s="152">
        <f t="shared" ref="AA43" si="389">IF(M43&gt;0,AB43/M43,0)</f>
        <v>2.5463781235475088E-3</v>
      </c>
      <c r="AB43" s="55">
        <f t="shared" ref="AB43" si="390">SUM(AB40:AB42)</f>
        <v>115.04791</v>
      </c>
      <c r="AC43" s="54">
        <f t="shared" ref="AC43" si="391">IF(M43&gt;0,AD43/M43,0)</f>
        <v>2.5565084880812732E-3</v>
      </c>
      <c r="AD43" s="55">
        <f t="shared" ref="AD43" si="392">SUM(AD40:AD42)</f>
        <v>115.50561</v>
      </c>
      <c r="AE43" s="54">
        <f t="shared" ref="AE43" si="393">IF(M43&gt;0,(AE40*M40+AE41*M41+AE42*M42)/M43,0)</f>
        <v>2.5083427414178527E-3</v>
      </c>
      <c r="AF43" s="54">
        <f t="shared" ref="AF43" si="394">IF(K43&gt;0,(K40*AF40+K41*AF41+K42*AF42)/K43,0)</f>
        <v>2.6671005646902507E-4</v>
      </c>
      <c r="AG43" s="51">
        <f t="shared" ref="AG43" si="395">SUM(AG40:AG42)</f>
        <v>12.050229999999999</v>
      </c>
      <c r="AH43" s="52">
        <f t="shared" ref="AH43" si="396">IF(K43&gt;0,(K40*AH40+K41*AH41+K42*AH42)/K43,0)</f>
        <v>0.20558042476332836</v>
      </c>
      <c r="AI43" s="57">
        <f t="shared" ref="AI43" si="397">SUM(AI40:AI42)</f>
        <v>92.729649899999998</v>
      </c>
      <c r="AJ43" s="52">
        <f t="shared" ref="AJ43" si="398">IF(AND(AD43&gt;0),((AD40*AJ40+AD41*AJ41+AD42*AJ42)/AD43),0)</f>
        <v>0.8968375987154531</v>
      </c>
      <c r="AK43" s="56">
        <f t="shared" si="6"/>
        <v>0.89473367793684211</v>
      </c>
      <c r="AL43" s="50">
        <f t="shared" ref="AL43" si="399">SUM(AL40:AL42)</f>
        <v>494</v>
      </c>
      <c r="AM43" s="20">
        <f t="shared" ref="AM43" si="400">IF(AL43&gt;0,(AM40*AL40+AM41*AL41+AM42*AL42)/AL43,0)</f>
        <v>8.6708502024291492E-2</v>
      </c>
      <c r="AN43" s="52">
        <f>IF(K43&gt;0,(AN40*K40+AN41*K41+AN42*K42)/K43,0)</f>
        <v>0.22451901677462219</v>
      </c>
      <c r="AO43" s="136">
        <f>IF(L43&gt;0,(AO40*K40+AO41*K41+AO42*K42)/K43,0)</f>
        <v>0.23001229031722306</v>
      </c>
      <c r="AP43" s="57">
        <f t="shared" ref="AP43" si="401">SUM(AP40:AP42)</f>
        <v>101.2792034</v>
      </c>
      <c r="AQ43" s="137">
        <f t="shared" ref="AQ43:AQ55" si="402">SUM(AQ40:AQ42)</f>
        <v>103.75036990000001</v>
      </c>
      <c r="AR43" s="55"/>
      <c r="AS43" s="55">
        <f t="shared" ref="AS43" si="403">SUM(AS40:AS42)</f>
        <v>499.82</v>
      </c>
      <c r="AT43" s="102"/>
      <c r="AU43" s="103">
        <f>AT42</f>
        <v>360.55999999999977</v>
      </c>
      <c r="AV43" s="50">
        <f t="shared" ref="AV43" si="404">SUM(AV40:AV42)</f>
        <v>0</v>
      </c>
      <c r="AW43" s="58"/>
      <c r="AX43" s="57"/>
      <c r="AY43" s="57"/>
      <c r="AZ43" s="57"/>
      <c r="BA43" s="57"/>
    </row>
    <row r="44" spans="1:53" s="31" customFormat="1" ht="13.5" thickBot="1" x14ac:dyDescent="0.25">
      <c r="A44" s="186">
        <v>11</v>
      </c>
      <c r="B44" s="22">
        <v>1</v>
      </c>
      <c r="C44" s="10" t="s">
        <v>52</v>
      </c>
      <c r="D44" s="11">
        <v>12800</v>
      </c>
      <c r="E44" s="11">
        <v>6</v>
      </c>
      <c r="F44" s="11">
        <v>19483</v>
      </c>
      <c r="G44" s="12">
        <v>0.4</v>
      </c>
      <c r="H44" s="12">
        <v>5.8</v>
      </c>
      <c r="I44" s="11">
        <v>18998</v>
      </c>
      <c r="J44" s="12">
        <v>4.2</v>
      </c>
      <c r="K44" s="11">
        <v>16365</v>
      </c>
      <c r="L44" s="13">
        <v>6.5000000000000002E-2</v>
      </c>
      <c r="M44" s="23">
        <f>ROUND(K44*(1-L44),0)</f>
        <v>15301</v>
      </c>
      <c r="N44" s="14">
        <v>0.60099999999999998</v>
      </c>
      <c r="O44" s="24">
        <f t="shared" ref="O44:O46" si="405">M44*N44</f>
        <v>9195.9009999999998</v>
      </c>
      <c r="P44" s="13">
        <v>0.35399999999999998</v>
      </c>
      <c r="Q44" s="24">
        <f t="shared" ref="Q44:Q46" si="406">M44*P44</f>
        <v>5416.5540000000001</v>
      </c>
      <c r="R44" s="15">
        <v>4.4999999999999998E-2</v>
      </c>
      <c r="S44" s="143"/>
      <c r="T44" s="24">
        <f t="shared" ref="T44:T46" si="407">M44*R44</f>
        <v>688.54499999999996</v>
      </c>
      <c r="U44" s="25">
        <v>0.23899999999999999</v>
      </c>
      <c r="V44" s="24">
        <f t="shared" ref="V44:V46" si="408">M44*U44</f>
        <v>3656.9389999999999</v>
      </c>
      <c r="W44" s="15">
        <v>0.48899999999999999</v>
      </c>
      <c r="X44" s="24">
        <f t="shared" ref="X44:X46" si="409">M44*W44</f>
        <v>7482.1889999999994</v>
      </c>
      <c r="Y44" s="15">
        <v>0.41</v>
      </c>
      <c r="Z44" s="24">
        <f t="shared" ref="Z44:Z46" si="410">Y44*M44</f>
        <v>6273.41</v>
      </c>
      <c r="AA44" s="145">
        <v>2.4599999999999999E-3</v>
      </c>
      <c r="AB44" s="18">
        <f t="shared" ref="AB44" si="411">M44*AA44</f>
        <v>37.640459999999997</v>
      </c>
      <c r="AC44" s="16">
        <v>2.5500000000000002E-3</v>
      </c>
      <c r="AD44" s="17">
        <f t="shared" ref="AD44:AD46" si="412">M44*AC44</f>
        <v>39.01755</v>
      </c>
      <c r="AE44" s="26">
        <f>IF(M44&gt;0,(AG44+AP44)/M44,0)</f>
        <v>2.4874523103065164E-3</v>
      </c>
      <c r="AF44" s="16">
        <v>2.7999999999999998E-4</v>
      </c>
      <c r="AG44" s="23">
        <f t="shared" ref="AG44:AG46" si="413">AF44*M44</f>
        <v>4.2842799999999999</v>
      </c>
      <c r="AH44" s="114">
        <v>0.20419999999999999</v>
      </c>
      <c r="AI44" s="29">
        <f t="shared" ref="AI44:AI46" si="414">AL44*(1-AM44)*AH44</f>
        <v>32.0199894</v>
      </c>
      <c r="AJ44" s="27">
        <f t="shared" ref="AJ44:AJ46" si="415">IF(AND(AH44&gt;0,AF44&gt;0,AC44&gt;0),((AC44-AF44)*AH44)/((AH44-AF44)*AC44),0)</f>
        <v>0.89141839552611946</v>
      </c>
      <c r="AK44" s="59">
        <f t="shared" si="6"/>
        <v>0.88859011250392084</v>
      </c>
      <c r="AL44" s="11">
        <v>171</v>
      </c>
      <c r="AM44" s="13">
        <v>8.3000000000000004E-2</v>
      </c>
      <c r="AN44" s="14">
        <v>0.21540000000000001</v>
      </c>
      <c r="AO44" s="130">
        <v>0.22009999999999999</v>
      </c>
      <c r="AP44" s="29">
        <f>AL44*(1-AM44)*AN44</f>
        <v>33.776227800000008</v>
      </c>
      <c r="AQ44" s="131">
        <f t="shared" ref="AQ44" si="416">AL44*(1-AM44)*AO44</f>
        <v>34.513220700000005</v>
      </c>
      <c r="AR44" s="18">
        <v>1.58</v>
      </c>
      <c r="AS44" s="18"/>
      <c r="AT44" s="98">
        <f>AT42+AL44-AS44</f>
        <v>531.55999999999972</v>
      </c>
      <c r="AU44" s="99"/>
      <c r="AV44" s="11"/>
      <c r="AW44" s="30"/>
      <c r="AX44" s="19"/>
      <c r="AY44" s="19"/>
      <c r="AZ44" s="19"/>
      <c r="BA44" s="19"/>
    </row>
    <row r="45" spans="1:53" s="31" customFormat="1" ht="12.75" x14ac:dyDescent="0.2">
      <c r="A45" s="184"/>
      <c r="B45" s="32">
        <v>2</v>
      </c>
      <c r="C45" s="10" t="s">
        <v>49</v>
      </c>
      <c r="D45" s="33">
        <v>17550</v>
      </c>
      <c r="E45" s="33">
        <v>9</v>
      </c>
      <c r="F45" s="33">
        <v>18655</v>
      </c>
      <c r="G45" s="34">
        <v>1</v>
      </c>
      <c r="H45" s="34">
        <v>6.5</v>
      </c>
      <c r="I45" s="33">
        <v>17358</v>
      </c>
      <c r="J45" s="34">
        <v>4</v>
      </c>
      <c r="K45" s="33">
        <v>16263</v>
      </c>
      <c r="L45" s="35">
        <v>6.0999999999999999E-2</v>
      </c>
      <c r="M45" s="36">
        <f>ROUND(K45*(1-L45),0)</f>
        <v>15271</v>
      </c>
      <c r="N45" s="37">
        <v>0.54300000000000004</v>
      </c>
      <c r="O45" s="24">
        <f t="shared" si="405"/>
        <v>8292.1530000000002</v>
      </c>
      <c r="P45" s="35">
        <v>0.38400000000000001</v>
      </c>
      <c r="Q45" s="24">
        <f t="shared" si="406"/>
        <v>5864.0640000000003</v>
      </c>
      <c r="R45" s="38">
        <v>7.2999999999999995E-2</v>
      </c>
      <c r="S45" s="134"/>
      <c r="T45" s="24">
        <f t="shared" si="407"/>
        <v>1114.7829999999999</v>
      </c>
      <c r="U45" s="27">
        <v>0.23599999999999999</v>
      </c>
      <c r="V45" s="24">
        <f t="shared" si="408"/>
        <v>3603.9559999999997</v>
      </c>
      <c r="W45" s="38">
        <v>0.49099999999999999</v>
      </c>
      <c r="X45" s="24">
        <f t="shared" si="409"/>
        <v>7498.0609999999997</v>
      </c>
      <c r="Y45" s="38">
        <v>0.42</v>
      </c>
      <c r="Z45" s="24">
        <f t="shared" si="410"/>
        <v>6413.82</v>
      </c>
      <c r="AA45" s="146">
        <v>2.64E-3</v>
      </c>
      <c r="AB45" s="18">
        <f t="shared" si="366"/>
        <v>40.315440000000002</v>
      </c>
      <c r="AC45" s="39">
        <v>2.5699999999999998E-3</v>
      </c>
      <c r="AD45" s="17">
        <f t="shared" si="412"/>
        <v>39.246469999999995</v>
      </c>
      <c r="AE45" s="26">
        <f>IF(M45&gt;0,(AG45+AP45)/M45,0)</f>
        <v>2.4389720385043548E-3</v>
      </c>
      <c r="AF45" s="39">
        <v>2.9E-4</v>
      </c>
      <c r="AG45" s="36">
        <f t="shared" si="413"/>
        <v>4.4285899999999998</v>
      </c>
      <c r="AH45" s="27">
        <v>0.2064</v>
      </c>
      <c r="AI45" s="40">
        <f t="shared" si="414"/>
        <v>30.306124799999999</v>
      </c>
      <c r="AJ45" s="27">
        <f t="shared" si="415"/>
        <v>0.88840778043985802</v>
      </c>
      <c r="AK45" s="28">
        <f t="shared" si="6"/>
        <v>0.88224219163359674</v>
      </c>
      <c r="AL45" s="33">
        <v>161</v>
      </c>
      <c r="AM45" s="35">
        <v>8.7999999999999995E-2</v>
      </c>
      <c r="AN45" s="37">
        <v>0.2235</v>
      </c>
      <c r="AO45" s="132">
        <v>0.23019999999999999</v>
      </c>
      <c r="AP45" s="40">
        <f>AL45*(1-AM45)*AN45</f>
        <v>32.816952000000001</v>
      </c>
      <c r="AQ45" s="133">
        <f t="shared" si="371"/>
        <v>33.800726399999995</v>
      </c>
      <c r="AR45" s="41">
        <v>1.55</v>
      </c>
      <c r="AS45" s="41"/>
      <c r="AT45" s="117">
        <f>AT44+AL45-AS45</f>
        <v>692.55999999999972</v>
      </c>
      <c r="AU45" s="101"/>
      <c r="AV45" s="42"/>
      <c r="AW45" s="43"/>
      <c r="AX45" s="44"/>
      <c r="AY45" s="44"/>
      <c r="AZ45" s="44"/>
      <c r="BA45" s="44"/>
    </row>
    <row r="46" spans="1:53" s="31" customFormat="1" ht="12.75" x14ac:dyDescent="0.2">
      <c r="A46" s="184"/>
      <c r="B46" s="32">
        <v>3</v>
      </c>
      <c r="C46" s="10" t="s">
        <v>51</v>
      </c>
      <c r="D46" s="42">
        <v>17500</v>
      </c>
      <c r="E46" s="42">
        <v>5</v>
      </c>
      <c r="F46" s="42">
        <v>17997</v>
      </c>
      <c r="G46" s="36">
        <v>1.1000000000000001</v>
      </c>
      <c r="H46" s="36">
        <v>6.8</v>
      </c>
      <c r="I46" s="42">
        <v>17552</v>
      </c>
      <c r="J46" s="36">
        <v>3.1</v>
      </c>
      <c r="K46" s="42">
        <v>16348</v>
      </c>
      <c r="L46" s="38">
        <v>6.4000000000000001E-2</v>
      </c>
      <c r="M46" s="36">
        <f>ROUND(K46*(1-L46),0)</f>
        <v>15302</v>
      </c>
      <c r="N46" s="27">
        <v>0.62</v>
      </c>
      <c r="O46" s="24">
        <f t="shared" si="405"/>
        <v>9487.24</v>
      </c>
      <c r="P46" s="38">
        <v>0.33</v>
      </c>
      <c r="Q46" s="24">
        <f t="shared" si="406"/>
        <v>5049.66</v>
      </c>
      <c r="R46" s="38">
        <v>0.05</v>
      </c>
      <c r="S46" s="134"/>
      <c r="T46" s="24">
        <f t="shared" si="407"/>
        <v>765.1</v>
      </c>
      <c r="U46" s="27">
        <v>0.24</v>
      </c>
      <c r="V46" s="24">
        <f t="shared" si="408"/>
        <v>3672.48</v>
      </c>
      <c r="W46" s="38">
        <v>0.49099999999999999</v>
      </c>
      <c r="X46" s="24">
        <f t="shared" si="409"/>
        <v>7513.2820000000002</v>
      </c>
      <c r="Y46" s="38">
        <v>0.42</v>
      </c>
      <c r="Z46" s="24">
        <f t="shared" si="410"/>
        <v>6426.84</v>
      </c>
      <c r="AA46" s="147">
        <v>2.5899999999999999E-3</v>
      </c>
      <c r="AB46" s="148">
        <f t="shared" si="366"/>
        <v>39.632179999999998</v>
      </c>
      <c r="AC46" s="46">
        <v>2.5200000000000001E-3</v>
      </c>
      <c r="AD46" s="17">
        <f t="shared" si="412"/>
        <v>38.561039999999998</v>
      </c>
      <c r="AE46" s="26">
        <f>IF(M46&gt;0,(AG46+AP46)/M46,0)</f>
        <v>2.6478081884720953E-3</v>
      </c>
      <c r="AF46" s="46">
        <v>2.7999999999999998E-4</v>
      </c>
      <c r="AG46" s="36">
        <f t="shared" si="413"/>
        <v>4.2845599999999999</v>
      </c>
      <c r="AH46" s="27">
        <v>0.2049</v>
      </c>
      <c r="AI46" s="40">
        <f t="shared" si="414"/>
        <v>33.039510300000003</v>
      </c>
      <c r="AJ46" s="27">
        <f t="shared" si="415"/>
        <v>0.89010523572150013</v>
      </c>
      <c r="AK46" s="28">
        <f t="shared" si="6"/>
        <v>0.89536788195795025</v>
      </c>
      <c r="AL46" s="42">
        <v>177</v>
      </c>
      <c r="AM46" s="38">
        <v>8.8999999999999996E-2</v>
      </c>
      <c r="AN46" s="27">
        <v>0.22470000000000001</v>
      </c>
      <c r="AO46" s="134">
        <v>0.2268</v>
      </c>
      <c r="AP46" s="40">
        <f>AL46*(1-AM46)*AN46</f>
        <v>36.232200900000002</v>
      </c>
      <c r="AQ46" s="135">
        <f t="shared" si="371"/>
        <v>36.5708196</v>
      </c>
      <c r="AR46" s="17">
        <v>1.55</v>
      </c>
      <c r="AS46" s="17"/>
      <c r="AT46" s="117">
        <f>AT45+AL46-AS46</f>
        <v>869.55999999999972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7">SUM(D44:D46)</f>
        <v>47850</v>
      </c>
      <c r="E47" s="50"/>
      <c r="F47" s="50">
        <f t="shared" ref="F47" si="418">SUM(F44:F46)</f>
        <v>56135</v>
      </c>
      <c r="G47" s="51"/>
      <c r="H47" s="51"/>
      <c r="I47" s="50">
        <f t="shared" ref="I47:K47" si="419">SUM(I44:I46)</f>
        <v>53908</v>
      </c>
      <c r="J47" s="51"/>
      <c r="K47" s="50">
        <f t="shared" si="419"/>
        <v>48976</v>
      </c>
      <c r="L47" s="20">
        <f t="shared" ref="L47" si="420">IF(K47&gt;0,(K44*L44+K45*L45+K46*L46)/K47,0)</f>
        <v>6.3337961450506367E-2</v>
      </c>
      <c r="M47" s="51">
        <f t="shared" ref="M47" si="421">M44+M45+M46</f>
        <v>45874</v>
      </c>
      <c r="N47" s="52">
        <f t="shared" ref="N47" si="422">IF(M47&gt;0,O47/M47,0)</f>
        <v>0.58803012599729698</v>
      </c>
      <c r="O47" s="53">
        <f t="shared" ref="O47" si="423">O44+O45+O46</f>
        <v>26975.294000000002</v>
      </c>
      <c r="P47" s="20">
        <f t="shared" ref="P47" si="424">IF(M47&gt;0,Q47/M47,0)</f>
        <v>0.35598112220429873</v>
      </c>
      <c r="Q47" s="53">
        <f t="shared" ref="Q47" si="425">Q44+Q45+Q46</f>
        <v>16330.278</v>
      </c>
      <c r="R47" s="20">
        <f t="shared" ref="R47" si="426">IF(M47&gt;0,T47/M47,0)</f>
        <v>5.5988751798404325E-2</v>
      </c>
      <c r="S47" s="136"/>
      <c r="T47" s="53">
        <f t="shared" ref="T47" si="427">T44+T45+T46</f>
        <v>2568.4279999999999</v>
      </c>
      <c r="U47" s="20">
        <f t="shared" ref="U47" si="428">IF(M47&gt;0,V47/M47,0)</f>
        <v>0.23833489558355495</v>
      </c>
      <c r="V47" s="53">
        <f t="shared" ref="V47" si="429">V44+V45+V46</f>
        <v>10933.375</v>
      </c>
      <c r="W47" s="20">
        <f t="shared" ref="W47" si="430">IF(M47&gt;0,X47/M47,0)</f>
        <v>0.49033291188908751</v>
      </c>
      <c r="X47" s="53">
        <f t="shared" ref="X47" si="431">X44+X45+X46</f>
        <v>22493.531999999999</v>
      </c>
      <c r="Y47" s="20">
        <f t="shared" ref="Y47" si="432">IF(M47&gt;0,Z47/M47,0)</f>
        <v>0.41666455944543751</v>
      </c>
      <c r="Z47" s="53">
        <f t="shared" ref="Z47" si="433">Z44+Z45+Z46</f>
        <v>19114.07</v>
      </c>
      <c r="AA47" s="152">
        <f t="shared" ref="AA47" si="434">IF(M47&gt;0,AB47/M47,0)</f>
        <v>2.5632837773030474E-3</v>
      </c>
      <c r="AB47" s="55">
        <f t="shared" ref="AB47" si="435">SUM(AB44:AB46)</f>
        <v>117.58807999999999</v>
      </c>
      <c r="AC47" s="54">
        <f t="shared" ref="AC47" si="436">IF(M47&gt;0,AD47/M47,0)</f>
        <v>2.546650826176047E-3</v>
      </c>
      <c r="AD47" s="55">
        <f t="shared" ref="AD47" si="437">SUM(AD44:AD46)</f>
        <v>116.82505999999998</v>
      </c>
      <c r="AE47" s="54">
        <f t="shared" ref="AE47" si="438">IF(M47&gt;0,(AE44*M44+AE45*M45+AE46*M46)/M47,0)</f>
        <v>2.5248029537428612E-3</v>
      </c>
      <c r="AF47" s="54">
        <f t="shared" ref="AF47" si="439">IF(K47&gt;0,(K44*AF44+K45*AF45+K46*AF46)/K47,0)</f>
        <v>2.8332060601110744E-4</v>
      </c>
      <c r="AG47" s="51">
        <f t="shared" ref="AG47" si="440">SUM(AG44:AG46)</f>
        <v>12.997429999999998</v>
      </c>
      <c r="AH47" s="52">
        <f t="shared" ref="AH47" si="441">IF(K47&gt;0,(K44*AH44+K45*AH45+K46*AH46)/K47,0)</f>
        <v>0.20516419062397909</v>
      </c>
      <c r="AI47" s="57">
        <f t="shared" ref="AI47" si="442">SUM(AI44:AI46)</f>
        <v>95.365624499999996</v>
      </c>
      <c r="AJ47" s="52">
        <f t="shared" ref="AJ47" si="443">IF(AND(AD47&gt;0),((AD44*AJ44+AD45*AJ45+AD46*AJ46)/AD47),0)</f>
        <v>0.88997356149464701</v>
      </c>
      <c r="AK47" s="56">
        <f t="shared" si="6"/>
        <v>0.88892365741536672</v>
      </c>
      <c r="AL47" s="50">
        <f t="shared" ref="AL47" si="444">SUM(AL44:AL46)</f>
        <v>509</v>
      </c>
      <c r="AM47" s="20">
        <f t="shared" ref="AM47" si="445">IF(AL47&gt;0,(AM44*AL44+AM45*AL45+AM46*AL46)/AL47,0)</f>
        <v>8.6667976424361498E-2</v>
      </c>
      <c r="AN47" s="52">
        <f>IF(K47&gt;0,(AN44*K44+AN45*K45+AN46*K46)/K47,0)</f>
        <v>0.22119399501796796</v>
      </c>
      <c r="AO47" s="136">
        <f>IF(L47&gt;0,(AO44*K44+AO45*K45+AO46*K46)/K47,0)</f>
        <v>0.22569024624305781</v>
      </c>
      <c r="AP47" s="57">
        <f t="shared" ref="AP47" si="446">SUM(AP44:AP46)</f>
        <v>102.82538070000001</v>
      </c>
      <c r="AQ47" s="137">
        <f t="shared" si="402"/>
        <v>104.8847667</v>
      </c>
      <c r="AR47" s="55"/>
      <c r="AS47" s="55">
        <f t="shared" ref="AS47" si="447">SUM(AS44:AS46)</f>
        <v>0</v>
      </c>
      <c r="AT47" s="102"/>
      <c r="AU47" s="103">
        <f>AT46</f>
        <v>869.55999999999972</v>
      </c>
      <c r="AV47" s="50">
        <f t="shared" ref="AV47" si="448">SUM(AV44:AV46)</f>
        <v>0</v>
      </c>
      <c r="AW47" s="58"/>
      <c r="AX47" s="57"/>
      <c r="AY47" s="57"/>
      <c r="AZ47" s="57"/>
      <c r="BA47" s="57"/>
    </row>
    <row r="48" spans="1:53" s="31" customFormat="1" ht="13.5" thickBot="1" x14ac:dyDescent="0.25">
      <c r="A48" s="186">
        <v>12</v>
      </c>
      <c r="B48" s="22">
        <v>1</v>
      </c>
      <c r="C48" s="10" t="s">
        <v>48</v>
      </c>
      <c r="D48" s="11">
        <v>16000</v>
      </c>
      <c r="E48" s="11">
        <v>5</v>
      </c>
      <c r="F48" s="11">
        <v>19216</v>
      </c>
      <c r="G48" s="12">
        <v>1.1000000000000001</v>
      </c>
      <c r="H48" s="12">
        <v>5.8</v>
      </c>
      <c r="I48" s="11">
        <v>19026</v>
      </c>
      <c r="J48" s="12">
        <v>2.1</v>
      </c>
      <c r="K48" s="11">
        <v>16306</v>
      </c>
      <c r="L48" s="13">
        <v>6.5000000000000002E-2</v>
      </c>
      <c r="M48" s="23">
        <f>ROUND(K48*(1-L48),0)</f>
        <v>15246</v>
      </c>
      <c r="N48" s="14">
        <v>0.54800000000000004</v>
      </c>
      <c r="O48" s="24">
        <f t="shared" ref="O48:O50" si="449">M48*N48</f>
        <v>8354.8080000000009</v>
      </c>
      <c r="P48" s="13">
        <v>0.36499999999999999</v>
      </c>
      <c r="Q48" s="24">
        <f t="shared" ref="Q48:Q50" si="450">M48*P48</f>
        <v>5564.79</v>
      </c>
      <c r="R48" s="15">
        <v>8.6999999999999994E-2</v>
      </c>
      <c r="S48" s="143"/>
      <c r="T48" s="24">
        <f t="shared" ref="T48:T50" si="451">M48*R48</f>
        <v>1326.4019999999998</v>
      </c>
      <c r="U48" s="25">
        <v>0.24199999999999999</v>
      </c>
      <c r="V48" s="24">
        <f t="shared" ref="V48:V50" si="452">M48*U48</f>
        <v>3689.5319999999997</v>
      </c>
      <c r="W48" s="15">
        <v>0.48399999999999999</v>
      </c>
      <c r="X48" s="24">
        <f t="shared" ref="X48:X50" si="453">M48*W48</f>
        <v>7379.0639999999994</v>
      </c>
      <c r="Y48" s="15">
        <v>0.42</v>
      </c>
      <c r="Z48" s="24">
        <f t="shared" ref="Z48:Z50" si="454">Y48*M48</f>
        <v>6403.32</v>
      </c>
      <c r="AA48" s="145">
        <v>2.66E-3</v>
      </c>
      <c r="AB48" s="18">
        <f t="shared" ref="AB48" si="455">M48*AA48</f>
        <v>40.554360000000003</v>
      </c>
      <c r="AC48" s="16">
        <v>2.5500000000000002E-3</v>
      </c>
      <c r="AD48" s="17">
        <f t="shared" ref="AD48:AD50" si="456">M48*AC48</f>
        <v>38.877300000000005</v>
      </c>
      <c r="AE48" s="26">
        <f>IF(M48&gt;0,(AG48+AP48)/M48,0)</f>
        <v>2.5383438016528927E-3</v>
      </c>
      <c r="AF48" s="16">
        <v>2.9E-4</v>
      </c>
      <c r="AG48" s="23">
        <f t="shared" ref="AG48:AG50" si="457">AF48*M48</f>
        <v>4.4213399999999998</v>
      </c>
      <c r="AH48" s="114">
        <v>0.2056</v>
      </c>
      <c r="AI48" s="29">
        <f t="shared" ref="AI48:AI50" si="458">AL48*(1-AM48)*AH48</f>
        <v>32.063731199999999</v>
      </c>
      <c r="AJ48" s="27">
        <f t="shared" ref="AJ48:AJ50" si="459">IF(AND(AH48&gt;0,AF48&gt;0,AC48&gt;0),((AC48-AF48)*AH48)/((AH48-AF48)*AC48),0)</f>
        <v>0.88752637093023379</v>
      </c>
      <c r="AK48" s="59">
        <f t="shared" si="6"/>
        <v>0.88692246569132338</v>
      </c>
      <c r="AL48" s="11">
        <v>171</v>
      </c>
      <c r="AM48" s="13">
        <v>8.7999999999999995E-2</v>
      </c>
      <c r="AN48" s="14">
        <v>0.2198</v>
      </c>
      <c r="AO48" s="130">
        <v>0.22509999999999999</v>
      </c>
      <c r="AP48" s="29">
        <f>AL48*(1-AM48)*AN48</f>
        <v>34.278249600000002</v>
      </c>
      <c r="AQ48" s="131">
        <f t="shared" ref="AQ48" si="460">AL48*(1-AM48)*AO48</f>
        <v>35.104795199999998</v>
      </c>
      <c r="AR48" s="18">
        <v>1.56</v>
      </c>
      <c r="AS48" s="18"/>
      <c r="AT48" s="98">
        <f>AT46+AL48-AS48</f>
        <v>1040.5599999999997</v>
      </c>
      <c r="AU48" s="99"/>
      <c r="AV48" s="11"/>
      <c r="AW48" s="30"/>
      <c r="AX48" s="19"/>
      <c r="AY48" s="19"/>
      <c r="AZ48" s="19"/>
      <c r="BA48" s="19"/>
    </row>
    <row r="49" spans="1:53" s="31" customFormat="1" ht="12.75" x14ac:dyDescent="0.2">
      <c r="A49" s="184"/>
      <c r="B49" s="32">
        <v>2</v>
      </c>
      <c r="C49" s="10" t="s">
        <v>52</v>
      </c>
      <c r="D49" s="33">
        <v>17550</v>
      </c>
      <c r="E49" s="33">
        <v>9</v>
      </c>
      <c r="F49" s="33">
        <v>17586</v>
      </c>
      <c r="G49" s="34">
        <v>1.3</v>
      </c>
      <c r="H49" s="34">
        <v>5.9</v>
      </c>
      <c r="I49" s="33">
        <v>16697</v>
      </c>
      <c r="J49" s="34">
        <v>2.8</v>
      </c>
      <c r="K49" s="33">
        <v>16113</v>
      </c>
      <c r="L49" s="35">
        <v>6.4000000000000001E-2</v>
      </c>
      <c r="M49" s="36">
        <f>ROUND(K49*(1-L49),0)</f>
        <v>15082</v>
      </c>
      <c r="N49" s="37">
        <v>0.496</v>
      </c>
      <c r="O49" s="24">
        <f t="shared" si="449"/>
        <v>7480.6719999999996</v>
      </c>
      <c r="P49" s="35">
        <v>0.40100000000000002</v>
      </c>
      <c r="Q49" s="24">
        <f t="shared" si="450"/>
        <v>6047.8820000000005</v>
      </c>
      <c r="R49" s="38">
        <v>0.10299999999999999</v>
      </c>
      <c r="S49" s="134"/>
      <c r="T49" s="24">
        <f t="shared" si="451"/>
        <v>1553.4459999999999</v>
      </c>
      <c r="U49" s="27">
        <v>0.23</v>
      </c>
      <c r="V49" s="24">
        <f t="shared" si="452"/>
        <v>3468.86</v>
      </c>
      <c r="W49" s="38">
        <v>0.499</v>
      </c>
      <c r="X49" s="24">
        <f t="shared" si="453"/>
        <v>7525.9179999999997</v>
      </c>
      <c r="Y49" s="38">
        <v>0.41</v>
      </c>
      <c r="Z49" s="24">
        <f t="shared" si="454"/>
        <v>6183.62</v>
      </c>
      <c r="AA49" s="146">
        <v>2.5799999999999998E-3</v>
      </c>
      <c r="AB49" s="18">
        <f t="shared" si="366"/>
        <v>38.911559999999994</v>
      </c>
      <c r="AC49" s="39">
        <v>2.5100000000000001E-3</v>
      </c>
      <c r="AD49" s="17">
        <f t="shared" si="456"/>
        <v>37.855820000000001</v>
      </c>
      <c r="AE49" s="26">
        <f>IF(M49&gt;0,(AG49+AP49)/M49,0)</f>
        <v>2.5591407240419042E-3</v>
      </c>
      <c r="AF49" s="39">
        <v>2.9999999999999997E-4</v>
      </c>
      <c r="AG49" s="36">
        <f t="shared" si="457"/>
        <v>4.5245999999999995</v>
      </c>
      <c r="AH49" s="27">
        <v>0.2039</v>
      </c>
      <c r="AI49" s="40">
        <f t="shared" si="458"/>
        <v>31.564535599999999</v>
      </c>
      <c r="AJ49" s="27">
        <f t="shared" si="459"/>
        <v>0.88177545221863052</v>
      </c>
      <c r="AK49" s="28">
        <f t="shared" si="6"/>
        <v>0.88397802917488844</v>
      </c>
      <c r="AL49" s="33">
        <v>169</v>
      </c>
      <c r="AM49" s="35">
        <v>8.4000000000000005E-2</v>
      </c>
      <c r="AN49" s="37">
        <v>0.22009999999999999</v>
      </c>
      <c r="AO49" s="132">
        <v>0.22770000000000001</v>
      </c>
      <c r="AP49" s="40">
        <f>AL49*(1-AM49)*AN49</f>
        <v>34.072360400000001</v>
      </c>
      <c r="AQ49" s="133">
        <f t="shared" si="371"/>
        <v>35.248870800000006</v>
      </c>
      <c r="AR49" s="41">
        <v>1.55</v>
      </c>
      <c r="AS49" s="41"/>
      <c r="AT49" s="117">
        <f>AT48+AL49-AS49</f>
        <v>1209.5599999999997</v>
      </c>
      <c r="AU49" s="101"/>
      <c r="AV49" s="42"/>
      <c r="AW49" s="43"/>
      <c r="AX49" s="44"/>
      <c r="AY49" s="44"/>
      <c r="AZ49" s="44"/>
      <c r="BA49" s="44"/>
    </row>
    <row r="50" spans="1:53" s="31" customFormat="1" ht="12.75" x14ac:dyDescent="0.2">
      <c r="A50" s="184"/>
      <c r="B50" s="32">
        <v>3</v>
      </c>
      <c r="C50" s="45" t="s">
        <v>49</v>
      </c>
      <c r="D50" s="42">
        <v>20000</v>
      </c>
      <c r="E50" s="42">
        <v>6</v>
      </c>
      <c r="F50" s="42">
        <v>17744</v>
      </c>
      <c r="G50" s="36">
        <v>0.4</v>
      </c>
      <c r="H50" s="36">
        <v>4.9000000000000004</v>
      </c>
      <c r="I50" s="42">
        <v>17312</v>
      </c>
      <c r="J50" s="36">
        <v>2.2000000000000002</v>
      </c>
      <c r="K50" s="42">
        <v>14943</v>
      </c>
      <c r="L50" s="38">
        <v>7.6999999999999999E-2</v>
      </c>
      <c r="M50" s="36">
        <f>ROUND(K50*(1-L50),0)</f>
        <v>13792</v>
      </c>
      <c r="N50" s="27">
        <v>0.52800000000000002</v>
      </c>
      <c r="O50" s="24">
        <f t="shared" si="449"/>
        <v>7282.1760000000004</v>
      </c>
      <c r="P50" s="38">
        <v>0.40200000000000002</v>
      </c>
      <c r="Q50" s="24">
        <f t="shared" si="450"/>
        <v>5544.384</v>
      </c>
      <c r="R50" s="38">
        <v>7.0000000000000007E-2</v>
      </c>
      <c r="S50" s="134"/>
      <c r="T50" s="24">
        <f t="shared" si="451"/>
        <v>965.44</v>
      </c>
      <c r="U50" s="27">
        <v>0.22500000000000001</v>
      </c>
      <c r="V50" s="24">
        <f t="shared" si="452"/>
        <v>3103.2000000000003</v>
      </c>
      <c r="W50" s="38">
        <v>0.502</v>
      </c>
      <c r="X50" s="24">
        <f t="shared" si="453"/>
        <v>6923.5839999999998</v>
      </c>
      <c r="Y50" s="38">
        <v>0.42</v>
      </c>
      <c r="Z50" s="24">
        <f t="shared" si="454"/>
        <v>5792.6399999999994</v>
      </c>
      <c r="AA50" s="147">
        <v>2.5100000000000001E-3</v>
      </c>
      <c r="AB50" s="148">
        <f t="shared" si="366"/>
        <v>34.617919999999998</v>
      </c>
      <c r="AC50" s="46">
        <v>2.4199999999999998E-3</v>
      </c>
      <c r="AD50" s="17">
        <f t="shared" si="456"/>
        <v>33.376639999999995</v>
      </c>
      <c r="AE50" s="26">
        <f>IF(M50&gt;0,(AG50+AP50)/M50,0)</f>
        <v>2.5696073448375871E-3</v>
      </c>
      <c r="AF50" s="46">
        <v>2.9999999999999997E-4</v>
      </c>
      <c r="AG50" s="36">
        <f t="shared" si="457"/>
        <v>4.1375999999999999</v>
      </c>
      <c r="AH50" s="27">
        <v>0.2031</v>
      </c>
      <c r="AI50" s="40">
        <f t="shared" si="458"/>
        <v>29.176330500000002</v>
      </c>
      <c r="AJ50" s="27">
        <f t="shared" si="459"/>
        <v>0.8773289647415522</v>
      </c>
      <c r="AK50" s="28">
        <f t="shared" si="6"/>
        <v>0.88446836192594946</v>
      </c>
      <c r="AL50" s="42">
        <v>157</v>
      </c>
      <c r="AM50" s="38">
        <v>8.5000000000000006E-2</v>
      </c>
      <c r="AN50" s="27">
        <v>0.21790000000000001</v>
      </c>
      <c r="AO50" s="134">
        <v>0.22520000000000001</v>
      </c>
      <c r="AP50" s="40">
        <f>AL50*(1-AM50)*AN50</f>
        <v>31.302424500000001</v>
      </c>
      <c r="AQ50" s="135">
        <f t="shared" si="371"/>
        <v>32.351106000000001</v>
      </c>
      <c r="AR50" s="17">
        <v>1.55</v>
      </c>
      <c r="AS50" s="17"/>
      <c r="AT50" s="117">
        <f>AT49+AL50-AS50</f>
        <v>1366.5599999999997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61">SUM(D48:D50)</f>
        <v>53550</v>
      </c>
      <c r="E51" s="50"/>
      <c r="F51" s="50">
        <f t="shared" ref="F51" si="462">SUM(F48:F50)</f>
        <v>54546</v>
      </c>
      <c r="G51" s="51"/>
      <c r="H51" s="51"/>
      <c r="I51" s="50">
        <f t="shared" ref="I51:K51" si="463">SUM(I48:I50)</f>
        <v>53035</v>
      </c>
      <c r="J51" s="51"/>
      <c r="K51" s="50">
        <f t="shared" si="463"/>
        <v>47362</v>
      </c>
      <c r="L51" s="20">
        <f t="shared" ref="L51" si="464">IF(K51&gt;0,(K48*L48+K49*L49+K50*L50)/K51,0)</f>
        <v>6.8445863772644736E-2</v>
      </c>
      <c r="M51" s="51">
        <f t="shared" ref="M51" si="465">M48+M49+M50</f>
        <v>44120</v>
      </c>
      <c r="N51" s="52">
        <f t="shared" ref="N51" si="466">IF(M51&gt;0,O51/M51,0)</f>
        <v>0.52397225747960108</v>
      </c>
      <c r="O51" s="53">
        <f t="shared" ref="O51" si="467">O48+O49+O50</f>
        <v>23117.655999999999</v>
      </c>
      <c r="P51" s="20">
        <f t="shared" ref="P51" si="468">IF(M51&gt;0,Q51/M51,0)</f>
        <v>0.38887252946509521</v>
      </c>
      <c r="Q51" s="53">
        <f t="shared" ref="Q51" si="469">Q48+Q49+Q50</f>
        <v>17157.056</v>
      </c>
      <c r="R51" s="20">
        <f t="shared" ref="R51" si="470">IF(M51&gt;0,T51/M51,0)</f>
        <v>8.7155213055303715E-2</v>
      </c>
      <c r="S51" s="136"/>
      <c r="T51" s="53">
        <f t="shared" ref="T51" si="471">T48+T49+T50</f>
        <v>3845.288</v>
      </c>
      <c r="U51" s="20">
        <f t="shared" ref="U51" si="472">IF(M51&gt;0,V51/M51,0)</f>
        <v>0.23258368087035358</v>
      </c>
      <c r="V51" s="53">
        <f t="shared" ref="V51" si="473">V48+V49+V50</f>
        <v>10261.592000000001</v>
      </c>
      <c r="W51" s="20">
        <f t="shared" ref="W51" si="474">IF(M51&gt;0,X51/M51,0)</f>
        <v>0.49475444242973704</v>
      </c>
      <c r="X51" s="53">
        <f t="shared" ref="X51" si="475">X48+X49+X50</f>
        <v>21828.565999999999</v>
      </c>
      <c r="Y51" s="20">
        <f t="shared" ref="Y51" si="476">IF(M51&gt;0,Z51/M51,0)</f>
        <v>0.41658159564823205</v>
      </c>
      <c r="Z51" s="53">
        <f t="shared" ref="Z51" si="477">Z48+Z49+Z50</f>
        <v>18379.579999999998</v>
      </c>
      <c r="AA51" s="152">
        <f t="shared" ref="AA51" si="478">IF(M51&gt;0,AB51/M51,0)</f>
        <v>2.5857624660018132E-3</v>
      </c>
      <c r="AB51" s="55">
        <f t="shared" ref="AB51" si="479">SUM(AB48:AB50)</f>
        <v>114.08384</v>
      </c>
      <c r="AC51" s="54">
        <f t="shared" ref="AC51" si="480">IF(M51&gt;0,AD51/M51,0)</f>
        <v>2.4956881233000909E-3</v>
      </c>
      <c r="AD51" s="55">
        <f t="shared" ref="AD51" si="481">SUM(AD48:AD50)</f>
        <v>110.10976000000001</v>
      </c>
      <c r="AE51" s="54">
        <f t="shared" ref="AE51" si="482">IF(M51&gt;0,(AE48*M48+AE49*M49+AE50*M50)/M51,0)</f>
        <v>2.5552260766092474E-3</v>
      </c>
      <c r="AF51" s="54">
        <f t="shared" ref="AF51" si="483">IF(K51&gt;0,(K48*AF48+K49*AF49+K50*AF50)/K51,0)</f>
        <v>2.9655715552552678E-4</v>
      </c>
      <c r="AG51" s="51">
        <f t="shared" ref="AG51" si="484">SUM(AG48:AG50)</f>
        <v>13.083539999999999</v>
      </c>
      <c r="AH51" s="52">
        <f t="shared" ref="AH51" si="485">IF(K51&gt;0,(K48*AH48+K49*AH49+K50*AH50)/K51,0)</f>
        <v>0.20423287867910983</v>
      </c>
      <c r="AI51" s="57">
        <f t="shared" ref="AI51" si="486">SUM(AI48:AI50)</f>
        <v>92.804597299999998</v>
      </c>
      <c r="AJ51" s="52">
        <f t="shared" ref="AJ51" si="487">IF(AND(AD51&gt;0),((AD48*AJ48+AD49*AJ49+AD50*AJ50)/AD51),0)</f>
        <v>0.88245814719716509</v>
      </c>
      <c r="AK51" s="56">
        <f t="shared" si="6"/>
        <v>0.88513788130986704</v>
      </c>
      <c r="AL51" s="50">
        <f t="shared" ref="AL51" si="488">SUM(AL48:AL50)</f>
        <v>497</v>
      </c>
      <c r="AM51" s="20">
        <f t="shared" ref="AM51" si="489">IF(AL51&gt;0,(AM48*AL48+AM49*AL49+AM50*AL50)/AL51,0)</f>
        <v>8.5692152917505024E-2</v>
      </c>
      <c r="AN51" s="52">
        <f>IF(K51&gt;0,(AN48*K48+AN49*K49+AN50*K50)/K51,0)</f>
        <v>0.21930260124150164</v>
      </c>
      <c r="AO51" s="136">
        <f>IF(L51&gt;0,(AO48*K48+AO49*K49+AO50*K50)/K51,0)</f>
        <v>0.2260160951817913</v>
      </c>
      <c r="AP51" s="57">
        <f t="shared" ref="AP51" si="490">SUM(AP48:AP50)</f>
        <v>99.653034500000004</v>
      </c>
      <c r="AQ51" s="137">
        <f t="shared" si="402"/>
        <v>102.70477200000001</v>
      </c>
      <c r="AR51" s="55"/>
      <c r="AS51" s="55">
        <f t="shared" ref="AS51" si="491">SUM(AS48:AS50)</f>
        <v>0</v>
      </c>
      <c r="AT51" s="102"/>
      <c r="AU51" s="103">
        <f>AT50</f>
        <v>1366.5599999999997</v>
      </c>
      <c r="AV51" s="50">
        <f t="shared" ref="AV51" si="492">SUM(AV48:AV50)</f>
        <v>0</v>
      </c>
      <c r="AW51" s="58"/>
      <c r="AX51" s="57"/>
      <c r="AY51" s="57"/>
      <c r="AZ51" s="57"/>
      <c r="BA51" s="57"/>
    </row>
    <row r="52" spans="1:53" s="31" customFormat="1" ht="13.5" thickBot="1" x14ac:dyDescent="0.25">
      <c r="A52" s="186">
        <v>13</v>
      </c>
      <c r="B52" s="22">
        <v>1</v>
      </c>
      <c r="C52" s="10" t="s">
        <v>48</v>
      </c>
      <c r="D52" s="11">
        <v>7300</v>
      </c>
      <c r="E52" s="11">
        <v>5</v>
      </c>
      <c r="F52" s="11">
        <v>13344</v>
      </c>
      <c r="G52" s="12">
        <v>1</v>
      </c>
      <c r="H52" s="12">
        <v>7.9</v>
      </c>
      <c r="I52" s="11">
        <v>13299</v>
      </c>
      <c r="J52" s="12">
        <v>2.6</v>
      </c>
      <c r="K52" s="11">
        <v>14910</v>
      </c>
      <c r="L52" s="13">
        <v>6.4000000000000001E-2</v>
      </c>
      <c r="M52" s="23">
        <f>ROUND(K52*(1-L52),0)</f>
        <v>13956</v>
      </c>
      <c r="N52" s="14">
        <v>0.57199999999999995</v>
      </c>
      <c r="O52" s="24">
        <f t="shared" ref="O52:O54" si="493">M52*N52</f>
        <v>7982.8319999999994</v>
      </c>
      <c r="P52" s="13">
        <v>0.379</v>
      </c>
      <c r="Q52" s="24">
        <f t="shared" ref="Q52:Q54" si="494">M52*P52</f>
        <v>5289.3239999999996</v>
      </c>
      <c r="R52" s="15">
        <v>4.9000000000000002E-2</v>
      </c>
      <c r="S52" s="143"/>
      <c r="T52" s="24">
        <f t="shared" ref="T52:T54" si="495">M52*R52</f>
        <v>683.84400000000005</v>
      </c>
      <c r="U52" s="25">
        <v>0.215</v>
      </c>
      <c r="V52" s="24">
        <f t="shared" ref="V52:V54" si="496">M52*U52</f>
        <v>3000.54</v>
      </c>
      <c r="W52" s="15">
        <v>0.503</v>
      </c>
      <c r="X52" s="24">
        <f t="shared" ref="X52:X54" si="497">M52*W52</f>
        <v>7019.8680000000004</v>
      </c>
      <c r="Y52" s="15">
        <v>0.41</v>
      </c>
      <c r="Z52" s="24">
        <f t="shared" ref="Z52:Z54" si="498">Y52*M52</f>
        <v>5721.96</v>
      </c>
      <c r="AA52" s="145">
        <v>2.5400000000000002E-3</v>
      </c>
      <c r="AB52" s="18">
        <f t="shared" ref="AB52" si="499">M52*AA52</f>
        <v>35.448240000000006</v>
      </c>
      <c r="AC52" s="16">
        <v>2.3999999999999998E-3</v>
      </c>
      <c r="AD52" s="17">
        <f t="shared" ref="AD52:AD54" si="500">M52*AC52</f>
        <v>33.494399999999999</v>
      </c>
      <c r="AE52" s="26">
        <f>IF(M52&gt;0,(AG52+AP52)/M52,0)</f>
        <v>2.5392588134135856E-3</v>
      </c>
      <c r="AF52" s="16">
        <v>3.2000000000000003E-4</v>
      </c>
      <c r="AG52" s="23">
        <f t="shared" ref="AG52:AG54" si="501">AF52*M52</f>
        <v>4.4659200000000006</v>
      </c>
      <c r="AH52" s="114">
        <v>0.2021</v>
      </c>
      <c r="AI52" s="29">
        <f t="shared" ref="AI52:AI54" si="502">AL52*(1-AM52)*AH52</f>
        <v>28.568856000000004</v>
      </c>
      <c r="AJ52" s="27">
        <f t="shared" ref="AJ52:AJ54" si="503">IF(AND(AH52&gt;0,AF52&gt;0,AC52&gt;0),((AC52-AF52)*AH52)/((AH52-AF52)*AC52),0)</f>
        <v>0.86804110086893305</v>
      </c>
      <c r="AK52" s="59">
        <f t="shared" si="6"/>
        <v>0.87525730544391156</v>
      </c>
      <c r="AL52" s="11">
        <v>155</v>
      </c>
      <c r="AM52" s="13">
        <v>8.7999999999999995E-2</v>
      </c>
      <c r="AN52" s="14">
        <v>0.21909999999999999</v>
      </c>
      <c r="AO52" s="130">
        <v>0.22700000000000001</v>
      </c>
      <c r="AP52" s="29">
        <f>AL52*(1-AM52)*AN52</f>
        <v>30.971976000000002</v>
      </c>
      <c r="AQ52" s="131">
        <f t="shared" ref="AQ52" si="504">AL52*(1-AM52)*AO52</f>
        <v>32.088720000000002</v>
      </c>
      <c r="AR52" s="18">
        <v>1.55</v>
      </c>
      <c r="AS52" s="18">
        <v>950.28</v>
      </c>
      <c r="AT52" s="98">
        <f>AT50+AL52-AS52</f>
        <v>571.27999999999975</v>
      </c>
      <c r="AU52" s="99"/>
      <c r="AV52" s="11"/>
      <c r="AW52" s="30"/>
      <c r="AX52" s="19"/>
      <c r="AY52" s="19"/>
      <c r="AZ52" s="19"/>
      <c r="BA52" s="19"/>
    </row>
    <row r="53" spans="1:53" s="31" customFormat="1" ht="12.75" x14ac:dyDescent="0.2">
      <c r="A53" s="184"/>
      <c r="B53" s="32">
        <v>2</v>
      </c>
      <c r="C53" s="10" t="s">
        <v>52</v>
      </c>
      <c r="D53" s="33">
        <v>21900</v>
      </c>
      <c r="E53" s="33">
        <v>8</v>
      </c>
      <c r="F53" s="33">
        <v>17394</v>
      </c>
      <c r="G53" s="34">
        <v>0.6</v>
      </c>
      <c r="H53" s="34">
        <v>3.9</v>
      </c>
      <c r="I53" s="33">
        <v>16791</v>
      </c>
      <c r="J53" s="34">
        <v>2</v>
      </c>
      <c r="K53" s="33">
        <v>14922</v>
      </c>
      <c r="L53" s="35">
        <v>6.4000000000000001E-2</v>
      </c>
      <c r="M53" s="36">
        <f>ROUND(K53*(1-L53),0)</f>
        <v>13967</v>
      </c>
      <c r="N53" s="37">
        <v>0.6</v>
      </c>
      <c r="O53" s="24">
        <f t="shared" si="493"/>
        <v>8380.1999999999989</v>
      </c>
      <c r="P53" s="35">
        <v>0.36599999999999999</v>
      </c>
      <c r="Q53" s="24">
        <f t="shared" si="494"/>
        <v>5111.9219999999996</v>
      </c>
      <c r="R53" s="38">
        <v>3.4000000000000002E-2</v>
      </c>
      <c r="S53" s="134"/>
      <c r="T53" s="24">
        <f t="shared" si="495"/>
        <v>474.87800000000004</v>
      </c>
      <c r="U53" s="27">
        <v>0.221</v>
      </c>
      <c r="V53" s="24">
        <f t="shared" si="496"/>
        <v>3086.7069999999999</v>
      </c>
      <c r="W53" s="38">
        <v>0.497</v>
      </c>
      <c r="X53" s="24">
        <f t="shared" si="497"/>
        <v>6941.5990000000002</v>
      </c>
      <c r="Y53" s="38">
        <v>0.43</v>
      </c>
      <c r="Z53" s="24">
        <f t="shared" si="498"/>
        <v>6005.8099999999995</v>
      </c>
      <c r="AA53" s="146"/>
      <c r="AB53" s="18">
        <f t="shared" si="366"/>
        <v>0</v>
      </c>
      <c r="AC53" s="39">
        <v>2.3600000000000001E-3</v>
      </c>
      <c r="AD53" s="17">
        <f t="shared" si="500"/>
        <v>32.962119999999999</v>
      </c>
      <c r="AE53" s="26">
        <f>IF(M53&gt;0,(AG53+AP53)/M53,0)</f>
        <v>2.6249532755781486E-3</v>
      </c>
      <c r="AF53" s="39">
        <v>3.2000000000000003E-4</v>
      </c>
      <c r="AG53" s="36">
        <f t="shared" si="501"/>
        <v>4.4694400000000005</v>
      </c>
      <c r="AH53" s="27">
        <v>0.19869999999999999</v>
      </c>
      <c r="AI53" s="40">
        <f t="shared" si="502"/>
        <v>29.505559099999996</v>
      </c>
      <c r="AJ53" s="27">
        <f t="shared" si="503"/>
        <v>0.86580112470331716</v>
      </c>
      <c r="AK53" s="28">
        <f t="shared" si="6"/>
        <v>0.87939106236669651</v>
      </c>
      <c r="AL53" s="33">
        <v>163</v>
      </c>
      <c r="AM53" s="35">
        <v>8.8999999999999996E-2</v>
      </c>
      <c r="AN53" s="37">
        <v>0.21679999999999999</v>
      </c>
      <c r="AO53" s="132"/>
      <c r="AP53" s="40">
        <f>AL53*(1-AM53)*AN53</f>
        <v>32.193282400000001</v>
      </c>
      <c r="AQ53" s="133">
        <f t="shared" si="371"/>
        <v>0</v>
      </c>
      <c r="AR53" s="41">
        <v>1.55</v>
      </c>
      <c r="AS53" s="41"/>
      <c r="AT53" s="117">
        <f>AT52+AL53-AS53</f>
        <v>734.27999999999975</v>
      </c>
      <c r="AU53" s="101"/>
      <c r="AV53" s="42"/>
      <c r="AW53" s="43"/>
      <c r="AX53" s="44"/>
      <c r="AY53" s="44"/>
      <c r="AZ53" s="44"/>
      <c r="BA53" s="44"/>
    </row>
    <row r="54" spans="1:53" s="31" customFormat="1" ht="12.75" x14ac:dyDescent="0.2">
      <c r="A54" s="184"/>
      <c r="B54" s="32">
        <v>3</v>
      </c>
      <c r="C54" s="45" t="s">
        <v>49</v>
      </c>
      <c r="D54" s="42">
        <v>18755</v>
      </c>
      <c r="E54" s="42">
        <v>4</v>
      </c>
      <c r="F54" s="42">
        <v>16483</v>
      </c>
      <c r="G54" s="36">
        <v>0.9</v>
      </c>
      <c r="H54" s="36">
        <v>7.7</v>
      </c>
      <c r="I54" s="42">
        <v>15837</v>
      </c>
      <c r="J54" s="36">
        <v>1.2</v>
      </c>
      <c r="K54" s="42">
        <v>14913</v>
      </c>
      <c r="L54" s="38">
        <v>6.0999999999999999E-2</v>
      </c>
      <c r="M54" s="36">
        <f>ROUND(K54*(1-L54),0)</f>
        <v>14003</v>
      </c>
      <c r="N54" s="27">
        <v>0.65500000000000003</v>
      </c>
      <c r="O54" s="24">
        <f t="shared" si="493"/>
        <v>9171.9650000000001</v>
      </c>
      <c r="P54" s="38">
        <v>0.29499999999999998</v>
      </c>
      <c r="Q54" s="24">
        <f t="shared" si="494"/>
        <v>4130.8850000000002</v>
      </c>
      <c r="R54" s="38">
        <v>6.5000000000000002E-2</v>
      </c>
      <c r="S54" s="134"/>
      <c r="T54" s="24">
        <f t="shared" si="495"/>
        <v>910.19500000000005</v>
      </c>
      <c r="U54" s="27"/>
      <c r="V54" s="24">
        <f t="shared" si="496"/>
        <v>0</v>
      </c>
      <c r="W54" s="38"/>
      <c r="X54" s="24">
        <f t="shared" si="497"/>
        <v>0</v>
      </c>
      <c r="Y54" s="38">
        <v>0.41</v>
      </c>
      <c r="Z54" s="24">
        <f t="shared" si="498"/>
        <v>5741.23</v>
      </c>
      <c r="AA54" s="147"/>
      <c r="AB54" s="148">
        <f t="shared" si="366"/>
        <v>0</v>
      </c>
      <c r="AC54" s="46">
        <v>2.3400000000000001E-3</v>
      </c>
      <c r="AD54" s="17">
        <f t="shared" si="500"/>
        <v>32.767020000000002</v>
      </c>
      <c r="AE54" s="26">
        <f>IF(M54&gt;0,(AG54+AP54)/M54,0)</f>
        <v>3.2000000000000003E-4</v>
      </c>
      <c r="AF54" s="46">
        <v>3.2000000000000003E-4</v>
      </c>
      <c r="AG54" s="36">
        <f t="shared" si="501"/>
        <v>4.4809600000000005</v>
      </c>
      <c r="AH54" s="27">
        <v>0.2029</v>
      </c>
      <c r="AI54" s="40">
        <f t="shared" si="502"/>
        <v>29.147599499999998</v>
      </c>
      <c r="AJ54" s="27">
        <f t="shared" si="503"/>
        <v>0.86461146931084731</v>
      </c>
      <c r="AK54" s="28">
        <f t="shared" si="6"/>
        <v>0</v>
      </c>
      <c r="AL54" s="42">
        <v>157</v>
      </c>
      <c r="AM54" s="38">
        <v>8.5000000000000006E-2</v>
      </c>
      <c r="AN54" s="27"/>
      <c r="AO54" s="134"/>
      <c r="AP54" s="40">
        <f>AL54*(1-AM54)*AN54</f>
        <v>0</v>
      </c>
      <c r="AQ54" s="135">
        <f t="shared" si="371"/>
        <v>0</v>
      </c>
      <c r="AR54" s="17">
        <v>1.55</v>
      </c>
      <c r="AS54" s="17"/>
      <c r="AT54" s="117">
        <f>AT53+AL54-AS54</f>
        <v>891.27999999999975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 t="shared" ref="D55" si="505">SUM(D52:D54)</f>
        <v>47955</v>
      </c>
      <c r="E55" s="50"/>
      <c r="F55" s="50">
        <f t="shared" ref="F55" si="506">SUM(F52:F54)</f>
        <v>47221</v>
      </c>
      <c r="G55" s="51"/>
      <c r="H55" s="51"/>
      <c r="I55" s="50">
        <f t="shared" ref="I55:K55" si="507">SUM(I52:I54)</f>
        <v>45927</v>
      </c>
      <c r="J55" s="51"/>
      <c r="K55" s="50">
        <f t="shared" si="507"/>
        <v>44745</v>
      </c>
      <c r="L55" s="20">
        <f t="shared" ref="L55" si="508">IF(K55&gt;0,(K52*L52+K53*L53+K54*L54)/K55,0)</f>
        <v>6.3000134093194771E-2</v>
      </c>
      <c r="M55" s="51">
        <f t="shared" ref="M55" si="509">M52+M53+M54</f>
        <v>41926</v>
      </c>
      <c r="N55" s="52">
        <f t="shared" ref="N55" si="510">IF(M55&gt;0,O55/M55,0)</f>
        <v>0.60904920574345278</v>
      </c>
      <c r="O55" s="53">
        <f t="shared" ref="O55" si="511">O52+O53+O54</f>
        <v>25534.996999999999</v>
      </c>
      <c r="P55" s="20">
        <f t="shared" ref="P55" si="512">IF(M55&gt;0,Q55/M55,0)</f>
        <v>0.34661381958689119</v>
      </c>
      <c r="Q55" s="53">
        <f t="shared" ref="Q55" si="513">Q52+Q53+Q54</f>
        <v>14532.130999999999</v>
      </c>
      <c r="R55" s="20">
        <f t="shared" ref="R55" si="514">IF(M55&gt;0,T55/M55,0)</f>
        <v>4.9346873062061737E-2</v>
      </c>
      <c r="S55" s="136"/>
      <c r="T55" s="53">
        <f t="shared" ref="T55" si="515">T52+T53+T54</f>
        <v>2068.9170000000004</v>
      </c>
      <c r="U55" s="20">
        <f t="shared" ref="U55" si="516">IF(M55&gt;0,V55/M55,0)</f>
        <v>0.14519026379812047</v>
      </c>
      <c r="V55" s="53">
        <f t="shared" ref="V55" si="517">V52+V53+V54</f>
        <v>6087.2469999999994</v>
      </c>
      <c r="W55" s="20">
        <f t="shared" ref="W55" si="518">IF(M55&gt;0,X55/M55,0)</f>
        <v>0.33300259981872826</v>
      </c>
      <c r="X55" s="53">
        <f t="shared" ref="X55" si="519">X52+X53+X54</f>
        <v>13961.467000000001</v>
      </c>
      <c r="Y55" s="20">
        <f t="shared" ref="Y55" si="520">IF(M55&gt;0,Z55/M55,0)</f>
        <v>0.4166626914086724</v>
      </c>
      <c r="Z55" s="53">
        <f t="shared" ref="Z55" si="521">Z52+Z53+Z54</f>
        <v>17469</v>
      </c>
      <c r="AA55" s="152">
        <f t="shared" ref="AA55" si="522">IF(M55&gt;0,AB55/M55,0)</f>
        <v>8.4549539665124281E-4</v>
      </c>
      <c r="AB55" s="55">
        <f t="shared" ref="AB55" si="523">SUM(AB52:AB54)</f>
        <v>35.448240000000006</v>
      </c>
      <c r="AC55" s="54">
        <f t="shared" ref="AC55" si="524">IF(M55&gt;0,AD55/M55,0)</f>
        <v>2.3666350236130323E-3</v>
      </c>
      <c r="AD55" s="55">
        <f t="shared" ref="AD55" si="525">SUM(AD52:AD54)</f>
        <v>99.22354</v>
      </c>
      <c r="AE55" s="54">
        <f t="shared" ref="AE55" si="526">IF(M55&gt;0,(AE52*M52+AE53*M53+AE54*M54)/M55,0)</f>
        <v>1.826589190478462E-3</v>
      </c>
      <c r="AF55" s="54">
        <f t="shared" ref="AF55" si="527">IF(K55&gt;0,(K52*AF52+K53*AF53+K54*AF54)/K55,0)</f>
        <v>3.2000000000000003E-4</v>
      </c>
      <c r="AG55" s="51">
        <f t="shared" ref="AG55" si="528">SUM(AG52:AG54)</f>
        <v>13.416320000000002</v>
      </c>
      <c r="AH55" s="52">
        <f t="shared" ref="AH55" si="529">IF(K55&gt;0,(K52*AH52+K53*AH53+K54*AH54)/K55,0)</f>
        <v>0.20123276567214213</v>
      </c>
      <c r="AI55" s="57">
        <f t="shared" ref="AI55" si="530">SUM(AI52:AI54)</f>
        <v>87.222014599999994</v>
      </c>
      <c r="AJ55" s="52">
        <f t="shared" ref="AJ55" si="531">IF(AND(AD55&gt;0),((AD52*AJ52+AD53*AJ53+AD54*AJ54)/AD55),0)</f>
        <v>0.86616439732636041</v>
      </c>
      <c r="AK55" s="56">
        <f t="shared" si="6"/>
        <v>0.82663049094440733</v>
      </c>
      <c r="AL55" s="50">
        <f t="shared" ref="AL55" si="532">SUM(AL52:AL54)</f>
        <v>475</v>
      </c>
      <c r="AM55" s="20">
        <f t="shared" ref="AM55" si="533">IF(AL55&gt;0,(AM52*AL52+AM53*AL53+AM54*AL54)/AL55,0)</f>
        <v>8.7351578947368419E-2</v>
      </c>
      <c r="AN55" s="52">
        <f>IF(K55&gt;0,(AN52*K52+AN53*K53+AN54*K54)/K55,0)</f>
        <v>0.14530943345625211</v>
      </c>
      <c r="AO55" s="136">
        <f>IF(L55&gt;0,(AO52*K52+AO53*K53+AO54*K54)/K55,0)</f>
        <v>7.5641300703989278E-2</v>
      </c>
      <c r="AP55" s="57">
        <f t="shared" ref="AP55" si="534">SUM(AP52:AP54)</f>
        <v>63.165258399999999</v>
      </c>
      <c r="AQ55" s="137">
        <f t="shared" si="402"/>
        <v>32.088720000000002</v>
      </c>
      <c r="AR55" s="55"/>
      <c r="AS55" s="55">
        <f t="shared" ref="AS55" si="535">SUM(AS52:AS54)</f>
        <v>950.28</v>
      </c>
      <c r="AT55" s="102"/>
      <c r="AU55" s="103">
        <f>AT54</f>
        <v>891.27999999999975</v>
      </c>
      <c r="AV55" s="50">
        <f t="shared" ref="AV55" si="536">SUM(AV52:AV54)</f>
        <v>0</v>
      </c>
      <c r="AW55" s="58"/>
      <c r="AX55" s="57"/>
      <c r="AY55" s="57"/>
      <c r="AZ55" s="57"/>
      <c r="BA55" s="57"/>
    </row>
    <row r="56" spans="1:53" s="31" customFormat="1" ht="13.5" thickBot="1" x14ac:dyDescent="0.25">
      <c r="A56" s="186">
        <v>14</v>
      </c>
      <c r="B56" s="22">
        <v>1</v>
      </c>
      <c r="C56" s="10" t="s">
        <v>48</v>
      </c>
      <c r="D56" s="11">
        <v>6300</v>
      </c>
      <c r="E56" s="11">
        <v>2</v>
      </c>
      <c r="F56" s="11">
        <v>4701</v>
      </c>
      <c r="G56" s="12">
        <v>0.8</v>
      </c>
      <c r="H56" s="12">
        <v>6.5</v>
      </c>
      <c r="I56" s="11">
        <v>4821</v>
      </c>
      <c r="J56" s="12">
        <v>6</v>
      </c>
      <c r="K56" s="11">
        <v>14835</v>
      </c>
      <c r="L56" s="13">
        <v>6.5000000000000002E-2</v>
      </c>
      <c r="M56" s="23">
        <f>ROUND(K56*(1-L56),0)</f>
        <v>13871</v>
      </c>
      <c r="N56" s="14">
        <v>0.66</v>
      </c>
      <c r="O56" s="24">
        <f t="shared" ref="O56:O58" si="537">M56*N56</f>
        <v>9154.86</v>
      </c>
      <c r="P56" s="13">
        <v>0.27900000000000003</v>
      </c>
      <c r="Q56" s="24">
        <f t="shared" ref="Q56:Q58" si="538">M56*P56</f>
        <v>3870.0090000000005</v>
      </c>
      <c r="R56" s="15">
        <v>6.0999999999999999E-2</v>
      </c>
      <c r="S56" s="143"/>
      <c r="T56" s="24">
        <f t="shared" ref="T56:T58" si="539">M56*R56</f>
        <v>846.13099999999997</v>
      </c>
      <c r="U56" s="25">
        <v>0.216</v>
      </c>
      <c r="V56" s="24">
        <f t="shared" ref="V56:V58" si="540">M56*U56</f>
        <v>2996.136</v>
      </c>
      <c r="W56" s="15">
        <v>0.51100000000000001</v>
      </c>
      <c r="X56" s="24">
        <f t="shared" ref="X56:X58" si="541">M56*W56</f>
        <v>7088.0810000000001</v>
      </c>
      <c r="Y56" s="15">
        <v>0.42</v>
      </c>
      <c r="Z56" s="24">
        <f t="shared" ref="Z56:Z58" si="542">Y56*M56</f>
        <v>5825.82</v>
      </c>
      <c r="AA56" s="145">
        <v>2.5100000000000001E-3</v>
      </c>
      <c r="AB56" s="18">
        <f t="shared" ref="AB56:AB74" si="543">M56*AA56</f>
        <v>34.816209999999998</v>
      </c>
      <c r="AC56" s="16">
        <v>2.3800000000000002E-3</v>
      </c>
      <c r="AD56" s="17">
        <f t="shared" ref="AD56:AD58" si="544">M56*AC56</f>
        <v>33.012979999999999</v>
      </c>
      <c r="AE56" s="26">
        <f>IF(M56&gt;0,(AG56+AP56)/M56,0)</f>
        <v>2.5714438396654891E-3</v>
      </c>
      <c r="AF56" s="16">
        <v>3.4000000000000002E-4</v>
      </c>
      <c r="AG56" s="23">
        <f t="shared" ref="AG56:AG58" si="545">AF56*M56</f>
        <v>4.7161400000000002</v>
      </c>
      <c r="AH56" s="114">
        <v>0.20599999999999999</v>
      </c>
      <c r="AI56" s="29">
        <f t="shared" ref="AI56:AI58" si="546">AL56*(1-AM56)*AH56</f>
        <v>28.150929999999999</v>
      </c>
      <c r="AJ56" s="27">
        <f t="shared" ref="AJ56:AJ58" si="547">IF(AND(AH56&gt;0,AF56&gt;0,AC56&gt;0),((AC56-AF56)*AH56)/((AH56-AF56)*AC56),0)</f>
        <v>0.85855989775079533</v>
      </c>
      <c r="AK56" s="59">
        <f t="shared" si="6"/>
        <v>0.86908314683526289</v>
      </c>
      <c r="AL56" s="11">
        <v>151</v>
      </c>
      <c r="AM56" s="13">
        <v>9.5000000000000001E-2</v>
      </c>
      <c r="AN56" s="14">
        <v>0.22650000000000001</v>
      </c>
      <c r="AO56" s="130">
        <v>0.2311</v>
      </c>
      <c r="AP56" s="29">
        <f>AL56*(1-AM56)*AN56</f>
        <v>30.952357500000002</v>
      </c>
      <c r="AQ56" s="131">
        <f t="shared" ref="AQ56:AQ70" si="548">AL56*(1-AM56)*AO56</f>
        <v>31.580970499999999</v>
      </c>
      <c r="AR56" s="18">
        <v>1.5</v>
      </c>
      <c r="AS56" s="18">
        <v>950.38</v>
      </c>
      <c r="AT56" s="98">
        <f>AT54+AL56-AS56+AU56</f>
        <v>99.099999999999753</v>
      </c>
      <c r="AU56" s="99">
        <v>7.2</v>
      </c>
      <c r="AV56" s="11"/>
      <c r="AW56" s="30"/>
      <c r="AX56" s="19"/>
      <c r="AY56" s="19"/>
      <c r="AZ56" s="19"/>
      <c r="BA56" s="19"/>
    </row>
    <row r="57" spans="1:53" s="31" customFormat="1" ht="12.75" x14ac:dyDescent="0.2">
      <c r="A57" s="184"/>
      <c r="B57" s="32">
        <v>2</v>
      </c>
      <c r="C57" s="10" t="s">
        <v>51</v>
      </c>
      <c r="D57" s="33">
        <v>19200</v>
      </c>
      <c r="E57" s="33">
        <v>1</v>
      </c>
      <c r="F57" s="33">
        <v>11993</v>
      </c>
      <c r="G57" s="34">
        <v>0.9</v>
      </c>
      <c r="H57" s="34">
        <v>6.2</v>
      </c>
      <c r="I57" s="33">
        <v>11760</v>
      </c>
      <c r="J57" s="34">
        <v>4.8</v>
      </c>
      <c r="K57" s="33">
        <v>14725</v>
      </c>
      <c r="L57" s="35">
        <v>6.0999999999999999E-2</v>
      </c>
      <c r="M57" s="36">
        <f>ROUND(K57*(1-L57),0)</f>
        <v>13827</v>
      </c>
      <c r="N57" s="37">
        <v>0.55400000000000005</v>
      </c>
      <c r="O57" s="24">
        <f t="shared" si="537"/>
        <v>7660.1580000000004</v>
      </c>
      <c r="P57" s="35">
        <v>0.36</v>
      </c>
      <c r="Q57" s="24">
        <f t="shared" si="538"/>
        <v>4977.72</v>
      </c>
      <c r="R57" s="38">
        <v>8.5999999999999993E-2</v>
      </c>
      <c r="S57" s="134"/>
      <c r="T57" s="24">
        <f t="shared" si="539"/>
        <v>1189.1219999999998</v>
      </c>
      <c r="U57" s="27">
        <v>0.221</v>
      </c>
      <c r="V57" s="24">
        <f t="shared" si="540"/>
        <v>3055.7669999999998</v>
      </c>
      <c r="W57" s="38">
        <v>0.501</v>
      </c>
      <c r="X57" s="24">
        <f t="shared" si="541"/>
        <v>6927.3270000000002</v>
      </c>
      <c r="Y57" s="38">
        <v>0.41</v>
      </c>
      <c r="Z57" s="24">
        <f t="shared" si="542"/>
        <v>5669.07</v>
      </c>
      <c r="AA57" s="146">
        <v>2.32E-3</v>
      </c>
      <c r="AB57" s="18">
        <f t="shared" si="543"/>
        <v>32.07864</v>
      </c>
      <c r="AC57" s="39">
        <v>2.2200000000000002E-3</v>
      </c>
      <c r="AD57" s="17">
        <f t="shared" si="544"/>
        <v>30.695940000000004</v>
      </c>
      <c r="AE57" s="26">
        <f>IF(M57&gt;0,(AG57+AP57)/M57,0)</f>
        <v>2.3890036305778549E-3</v>
      </c>
      <c r="AF57" s="39">
        <v>3.3E-4</v>
      </c>
      <c r="AG57" s="36">
        <f t="shared" si="545"/>
        <v>4.5629099999999996</v>
      </c>
      <c r="AH57" s="27">
        <v>0.1993</v>
      </c>
      <c r="AI57" s="40">
        <f t="shared" si="546"/>
        <v>27.597469600000004</v>
      </c>
      <c r="AJ57" s="27">
        <f t="shared" si="547"/>
        <v>0.85276335288899996</v>
      </c>
      <c r="AK57" s="28">
        <f t="shared" si="6"/>
        <v>0.8632526707544651</v>
      </c>
      <c r="AL57" s="33">
        <v>152</v>
      </c>
      <c r="AM57" s="35">
        <v>8.8999999999999996E-2</v>
      </c>
      <c r="AN57" s="37">
        <v>0.2056</v>
      </c>
      <c r="AO57" s="132">
        <v>0.21010000000000001</v>
      </c>
      <c r="AP57" s="40">
        <f>AL57*(1-AM57)*AN57</f>
        <v>28.469843200000003</v>
      </c>
      <c r="AQ57" s="133">
        <f t="shared" si="548"/>
        <v>29.092967200000004</v>
      </c>
      <c r="AR57" s="41">
        <v>1.6</v>
      </c>
      <c r="AS57" s="41"/>
      <c r="AT57" s="117">
        <f>AT56+AL57-AS57</f>
        <v>251.09999999999974</v>
      </c>
      <c r="AU57" s="101"/>
      <c r="AV57" s="42"/>
      <c r="AW57" s="43"/>
      <c r="AX57" s="44"/>
      <c r="AY57" s="44"/>
      <c r="AZ57" s="44"/>
      <c r="BA57" s="44"/>
    </row>
    <row r="58" spans="1:53" s="31" customFormat="1" ht="12.75" x14ac:dyDescent="0.2">
      <c r="A58" s="184"/>
      <c r="B58" s="32">
        <v>3</v>
      </c>
      <c r="C58" s="45" t="s">
        <v>49</v>
      </c>
      <c r="D58" s="42">
        <v>18100</v>
      </c>
      <c r="E58" s="42">
        <v>0</v>
      </c>
      <c r="F58" s="42">
        <v>18902</v>
      </c>
      <c r="G58" s="36">
        <v>0.6</v>
      </c>
      <c r="H58" s="36">
        <v>6</v>
      </c>
      <c r="I58" s="42">
        <v>17279</v>
      </c>
      <c r="J58" s="36">
        <v>3.9</v>
      </c>
      <c r="K58" s="42">
        <v>14889</v>
      </c>
      <c r="L58" s="38">
        <v>6.3E-2</v>
      </c>
      <c r="M58" s="36">
        <f>ROUND(K58*(1-L58),0)</f>
        <v>13951</v>
      </c>
      <c r="N58" s="27">
        <v>0.64600000000000002</v>
      </c>
      <c r="O58" s="24">
        <f t="shared" si="537"/>
        <v>9012.3459999999995</v>
      </c>
      <c r="P58" s="38">
        <v>0.30199999999999999</v>
      </c>
      <c r="Q58" s="24">
        <f t="shared" si="538"/>
        <v>4213.2020000000002</v>
      </c>
      <c r="R58" s="38">
        <v>5.1999999999999998E-2</v>
      </c>
      <c r="S58" s="134"/>
      <c r="T58" s="24">
        <f t="shared" si="539"/>
        <v>725.452</v>
      </c>
      <c r="U58" s="27">
        <v>0.221</v>
      </c>
      <c r="V58" s="24">
        <f t="shared" si="540"/>
        <v>3083.1709999999998</v>
      </c>
      <c r="W58" s="38">
        <v>0.51</v>
      </c>
      <c r="X58" s="24">
        <f t="shared" si="541"/>
        <v>7115.01</v>
      </c>
      <c r="Y58" s="38">
        <v>0.4</v>
      </c>
      <c r="Z58" s="24">
        <f t="shared" si="542"/>
        <v>5580.4000000000005</v>
      </c>
      <c r="AA58" s="147">
        <v>2.2699999999999999E-3</v>
      </c>
      <c r="AB58" s="148">
        <f t="shared" si="543"/>
        <v>31.668769999999999</v>
      </c>
      <c r="AC58" s="46">
        <v>2.2399999999999998E-3</v>
      </c>
      <c r="AD58" s="17">
        <f t="shared" si="544"/>
        <v>31.250239999999998</v>
      </c>
      <c r="AE58" s="26">
        <f>IF(M58&gt;0,(AG58+AP58)/M58,0)</f>
        <v>2.3596182352519537E-3</v>
      </c>
      <c r="AF58" s="46">
        <v>3.4000000000000002E-4</v>
      </c>
      <c r="AG58" s="36">
        <f t="shared" si="545"/>
        <v>4.7433400000000008</v>
      </c>
      <c r="AH58" s="27">
        <v>0.2039</v>
      </c>
      <c r="AI58" s="40">
        <f t="shared" si="546"/>
        <v>27.956321200000001</v>
      </c>
      <c r="AJ58" s="27">
        <f t="shared" si="547"/>
        <v>0.84963103191758138</v>
      </c>
      <c r="AK58" s="28">
        <f t="shared" si="6"/>
        <v>0.85732734366503094</v>
      </c>
      <c r="AL58" s="42">
        <v>151</v>
      </c>
      <c r="AM58" s="38">
        <v>9.1999999999999998E-2</v>
      </c>
      <c r="AN58" s="27">
        <v>0.20549999999999999</v>
      </c>
      <c r="AO58" s="134">
        <v>0.21279999999999999</v>
      </c>
      <c r="AP58" s="40">
        <f>AL58*(1-AM58)*AN58</f>
        <v>28.175694</v>
      </c>
      <c r="AQ58" s="135">
        <f t="shared" si="548"/>
        <v>29.176582400000001</v>
      </c>
      <c r="AR58" s="17">
        <v>1.55</v>
      </c>
      <c r="AS58" s="17"/>
      <c r="AT58" s="117">
        <f>AT57+AL58-AS58</f>
        <v>402.09999999999974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49">SUM(D56:D58)</f>
        <v>43600</v>
      </c>
      <c r="E59" s="50"/>
      <c r="F59" s="50">
        <f t="shared" ref="F59" si="550">SUM(F56:F58)</f>
        <v>35596</v>
      </c>
      <c r="G59" s="51"/>
      <c r="H59" s="51"/>
      <c r="I59" s="50">
        <f t="shared" ref="I59:K59" si="551">SUM(I56:I58)</f>
        <v>33860</v>
      </c>
      <c r="J59" s="51"/>
      <c r="K59" s="50">
        <f t="shared" si="551"/>
        <v>44449</v>
      </c>
      <c r="L59" s="20">
        <f t="shared" ref="L59" si="552">IF(K59&gt;0,(K56*L56+K57*L57+K58*L58)/K59,0)</f>
        <v>6.3004949492677001E-2</v>
      </c>
      <c r="M59" s="51">
        <f t="shared" ref="M59" si="553">M56+M57+M58</f>
        <v>41649</v>
      </c>
      <c r="N59" s="52">
        <f t="shared" ref="N59" si="554">IF(M59&gt;0,O59/M59,0)</f>
        <v>0.62011966673869723</v>
      </c>
      <c r="O59" s="53">
        <f t="shared" ref="O59" si="555">O56+O57+O58</f>
        <v>25827.364000000001</v>
      </c>
      <c r="P59" s="20">
        <f t="shared" ref="P59" si="556">IF(M59&gt;0,Q59/M59,0)</f>
        <v>0.31359530841076616</v>
      </c>
      <c r="Q59" s="53">
        <f t="shared" ref="Q59" si="557">Q56+Q57+Q58</f>
        <v>13060.931</v>
      </c>
      <c r="R59" s="20">
        <f t="shared" ref="R59" si="558">IF(M59&gt;0,T59/M59,0)</f>
        <v>6.6285024850536625E-2</v>
      </c>
      <c r="S59" s="136"/>
      <c r="T59" s="53">
        <f t="shared" ref="T59" si="559">T56+T57+T58</f>
        <v>2760.7049999999999</v>
      </c>
      <c r="U59" s="20">
        <f t="shared" ref="U59" si="560">IF(M59&gt;0,V59/M59,0)</f>
        <v>0.21933477394415232</v>
      </c>
      <c r="V59" s="53">
        <f t="shared" ref="V59" si="561">V56+V57+V58</f>
        <v>9135.0740000000005</v>
      </c>
      <c r="W59" s="20">
        <f t="shared" ref="W59" si="562">IF(M59&gt;0,X59/M59,0)</f>
        <v>0.50734514634204897</v>
      </c>
      <c r="X59" s="53">
        <f t="shared" ref="X59" si="563">X56+X57+X58</f>
        <v>21130.417999999998</v>
      </c>
      <c r="Y59" s="20">
        <f t="shared" ref="Y59" si="564">IF(M59&gt;0,Z59/M59,0)</f>
        <v>0.40998079185574687</v>
      </c>
      <c r="Z59" s="53">
        <f t="shared" ref="Z59" si="565">Z56+Z57+Z58</f>
        <v>17075.29</v>
      </c>
      <c r="AA59" s="152">
        <f t="shared" ref="AA59" si="566">IF(M59&gt;0,AB59/M59,0)</f>
        <v>2.366530288842469E-3</v>
      </c>
      <c r="AB59" s="55">
        <f t="shared" ref="AB59" si="567">SUM(AB56:AB58)</f>
        <v>98.563619999999986</v>
      </c>
      <c r="AC59" s="54">
        <f t="shared" ref="AC59" si="568">IF(M59&gt;0,AD59/M59,0)</f>
        <v>2.2799865542990228E-3</v>
      </c>
      <c r="AD59" s="55">
        <f t="shared" ref="AD59" si="569">SUM(AD56:AD58)</f>
        <v>94.959159999999997</v>
      </c>
      <c r="AE59" s="54">
        <f t="shared" ref="AE59" si="570">IF(M59&gt;0,(AE56*M56+AE57*M57+AE58*M58)/M59,0)</f>
        <v>2.4399213594564098E-3</v>
      </c>
      <c r="AF59" s="54">
        <f t="shared" ref="AF59" si="571">IF(K59&gt;0,(K56*AF56+K57*AF57+K58*AF58)/K59,0)</f>
        <v>3.3668721456050756E-4</v>
      </c>
      <c r="AG59" s="51">
        <f t="shared" ref="AG59" si="572">SUM(AG56:AG58)</f>
        <v>14.022390000000001</v>
      </c>
      <c r="AH59" s="52">
        <f t="shared" ref="AH59" si="573">IF(K59&gt;0,(K56*AH56+K57*AH57+K58*AH58)/K59,0)</f>
        <v>0.20307700060743772</v>
      </c>
      <c r="AI59" s="57">
        <f t="shared" ref="AI59" si="574">SUM(AI56:AI58)</f>
        <v>83.704720800000004</v>
      </c>
      <c r="AJ59" s="52">
        <f t="shared" ref="AJ59" si="575">IF(AND(AD59&gt;0),((AD56*AJ56+AD57*AJ57+AD58*AJ58)/AD59),0)</f>
        <v>0.85374772804014587</v>
      </c>
      <c r="AK59" s="56">
        <f t="shared" si="6"/>
        <v>0.86337666224857401</v>
      </c>
      <c r="AL59" s="50">
        <f t="shared" ref="AL59" si="576">SUM(AL56:AL58)</f>
        <v>454</v>
      </c>
      <c r="AM59" s="20">
        <f t="shared" ref="AM59" si="577">IF(AL59&gt;0,(AM56*AL56+AM57*AL57+AM58*AL58)/AL59,0)</f>
        <v>9.1993392070484584E-2</v>
      </c>
      <c r="AN59" s="52">
        <f>IF(K59&gt;0,(AN56*K56+AN57*K57+AN58*K58)/K59,0)</f>
        <v>0.21254194695043757</v>
      </c>
      <c r="AO59" s="136">
        <f>IF(L59&gt;0,(AO56*K56+AO57*K57+AO58*K58)/K59,0)</f>
        <v>0.21801323314360277</v>
      </c>
      <c r="AP59" s="57">
        <f t="shared" ref="AP59" si="578">SUM(AP56:AP58)</f>
        <v>87.597894700000012</v>
      </c>
      <c r="AQ59" s="137">
        <f t="shared" ref="AQ59:AQ71" si="579">SUM(AQ56:AQ58)</f>
        <v>89.850520100000011</v>
      </c>
      <c r="AR59" s="55"/>
      <c r="AS59" s="55">
        <f t="shared" ref="AS59" si="580">SUM(AS56:AS58)</f>
        <v>950.38</v>
      </c>
      <c r="AT59" s="102"/>
      <c r="AU59" s="103">
        <f>AT58</f>
        <v>402.09999999999974</v>
      </c>
      <c r="AV59" s="50">
        <f t="shared" ref="AV59" si="581">SUM(AV56:AV58)</f>
        <v>0</v>
      </c>
      <c r="AW59" s="58"/>
      <c r="AX59" s="57"/>
      <c r="AY59" s="57"/>
      <c r="AZ59" s="57"/>
      <c r="BA59" s="57"/>
    </row>
    <row r="60" spans="1:53" s="31" customFormat="1" ht="13.5" thickBot="1" x14ac:dyDescent="0.25">
      <c r="A60" s="186">
        <v>15</v>
      </c>
      <c r="B60" s="22">
        <v>1</v>
      </c>
      <c r="C60" s="10" t="s">
        <v>48</v>
      </c>
      <c r="D60" s="11">
        <v>2619</v>
      </c>
      <c r="E60" s="11">
        <v>0</v>
      </c>
      <c r="F60" s="11">
        <v>14065</v>
      </c>
      <c r="G60" s="12">
        <v>0.5</v>
      </c>
      <c r="H60" s="12">
        <v>5</v>
      </c>
      <c r="I60" s="11">
        <v>13978</v>
      </c>
      <c r="J60" s="12">
        <v>3.8</v>
      </c>
      <c r="K60" s="11">
        <v>14693</v>
      </c>
      <c r="L60" s="13">
        <v>6.3E-2</v>
      </c>
      <c r="M60" s="23">
        <f>ROUND(K60*(1-L60),0)</f>
        <v>13767</v>
      </c>
      <c r="N60" s="14">
        <v>0.60099999999999998</v>
      </c>
      <c r="O60" s="24">
        <f t="shared" ref="O60:O62" si="582">M60*N60</f>
        <v>8273.9670000000006</v>
      </c>
      <c r="P60" s="13">
        <v>0.35799999999999998</v>
      </c>
      <c r="Q60" s="24">
        <f t="shared" ref="Q60:Q62" si="583">M60*P60</f>
        <v>4928.5860000000002</v>
      </c>
      <c r="R60" s="15">
        <v>4.1000000000000002E-2</v>
      </c>
      <c r="S60" s="143"/>
      <c r="T60" s="24">
        <f t="shared" ref="T60:T62" si="584">M60*R60</f>
        <v>564.447</v>
      </c>
      <c r="U60" s="25">
        <v>0.21199999999999999</v>
      </c>
      <c r="V60" s="24">
        <f t="shared" ref="V60:V62" si="585">M60*U60</f>
        <v>2918.6039999999998</v>
      </c>
      <c r="W60" s="15">
        <v>0.51300000000000001</v>
      </c>
      <c r="X60" s="24">
        <f t="shared" ref="X60:X62" si="586">M60*W60</f>
        <v>7062.4710000000005</v>
      </c>
      <c r="Y60" s="15">
        <v>0.4</v>
      </c>
      <c r="Z60" s="24">
        <f t="shared" ref="Z60:Z62" si="587">Y60*M60</f>
        <v>5506.8</v>
      </c>
      <c r="AA60" s="145">
        <v>2.2899999999999999E-3</v>
      </c>
      <c r="AB60" s="18">
        <f t="shared" ref="AB60" si="588">M60*AA60</f>
        <v>31.526429999999998</v>
      </c>
      <c r="AC60" s="16">
        <v>2.0500000000000002E-3</v>
      </c>
      <c r="AD60" s="17">
        <f t="shared" ref="AD60:AD62" si="589">M60*AC60</f>
        <v>28.222350000000002</v>
      </c>
      <c r="AE60" s="26">
        <f>IF(M60&gt;0,(AG60+AP60)/M60,0)</f>
        <v>2.3524192634560913E-3</v>
      </c>
      <c r="AF60" s="16">
        <v>3.2000000000000003E-4</v>
      </c>
      <c r="AG60" s="23">
        <f t="shared" ref="AG60:AG62" si="590">AF60*M60</f>
        <v>4.4054400000000005</v>
      </c>
      <c r="AH60" s="114">
        <v>0.20569999999999999</v>
      </c>
      <c r="AI60" s="29">
        <f t="shared" ref="AI60:AI62" si="591">AL60*(1-AM60)*AH60</f>
        <v>27.329302000000002</v>
      </c>
      <c r="AJ60" s="27">
        <f t="shared" ref="AJ60:AJ62" si="592">IF(AND(AH60&gt;0,AF60&gt;0,AC60&gt;0),((AC60-AF60)*AH60)/((AH60-AF60)*AC60),0)</f>
        <v>0.845217312821682</v>
      </c>
      <c r="AK60" s="59">
        <f t="shared" si="6"/>
        <v>0.86528459915530764</v>
      </c>
      <c r="AL60" s="11">
        <v>146</v>
      </c>
      <c r="AM60" s="13">
        <v>0.09</v>
      </c>
      <c r="AN60" s="14">
        <v>0.21060000000000001</v>
      </c>
      <c r="AO60" s="130">
        <v>0.21740000000000001</v>
      </c>
      <c r="AP60" s="29">
        <f>AL60*(1-AM60)*AN60</f>
        <v>27.980316000000006</v>
      </c>
      <c r="AQ60" s="131">
        <f t="shared" ref="AQ60" si="593">AL60*(1-AM60)*AO60</f>
        <v>28.883764000000003</v>
      </c>
      <c r="AR60" s="18">
        <v>1.5</v>
      </c>
      <c r="AS60" s="18">
        <v>475.72</v>
      </c>
      <c r="AT60" s="98">
        <f>AT58+AL60-AS60</f>
        <v>72.379999999999654</v>
      </c>
      <c r="AU60" s="99"/>
      <c r="AV60" s="11"/>
      <c r="AW60" s="30"/>
      <c r="AX60" s="19"/>
      <c r="AY60" s="19"/>
      <c r="AZ60" s="19"/>
      <c r="BA60" s="19"/>
    </row>
    <row r="61" spans="1:53" s="31" customFormat="1" ht="12.75" x14ac:dyDescent="0.2">
      <c r="A61" s="184"/>
      <c r="B61" s="32">
        <v>2</v>
      </c>
      <c r="C61" s="10" t="s">
        <v>51</v>
      </c>
      <c r="D61" s="33">
        <v>19600</v>
      </c>
      <c r="E61" s="33">
        <v>4</v>
      </c>
      <c r="F61" s="33">
        <v>16627</v>
      </c>
      <c r="G61" s="34">
        <v>1</v>
      </c>
      <c r="H61" s="34">
        <v>5.9</v>
      </c>
      <c r="I61" s="33">
        <v>16468</v>
      </c>
      <c r="J61" s="34">
        <v>3</v>
      </c>
      <c r="K61" s="33">
        <v>14672</v>
      </c>
      <c r="L61" s="35">
        <v>6.5000000000000002E-2</v>
      </c>
      <c r="M61" s="36">
        <f>ROUND(K61*(1-L61),0)</f>
        <v>13718</v>
      </c>
      <c r="N61" s="37">
        <v>0.64</v>
      </c>
      <c r="O61" s="24">
        <f t="shared" si="582"/>
        <v>8779.52</v>
      </c>
      <c r="P61" s="35">
        <v>0.30199999999999999</v>
      </c>
      <c r="Q61" s="24">
        <f t="shared" si="583"/>
        <v>4142.8360000000002</v>
      </c>
      <c r="R61" s="38">
        <v>5.8000000000000003E-2</v>
      </c>
      <c r="S61" s="134"/>
      <c r="T61" s="24">
        <f t="shared" si="584"/>
        <v>795.64400000000001</v>
      </c>
      <c r="U61" s="27">
        <v>0.215</v>
      </c>
      <c r="V61" s="24">
        <f t="shared" si="585"/>
        <v>2949.37</v>
      </c>
      <c r="W61" s="38">
        <v>0.505</v>
      </c>
      <c r="X61" s="24">
        <f t="shared" si="586"/>
        <v>6927.59</v>
      </c>
      <c r="Y61" s="38">
        <v>0.39</v>
      </c>
      <c r="Z61" s="24">
        <f t="shared" si="587"/>
        <v>5350.02</v>
      </c>
      <c r="AA61" s="146">
        <v>2.2399999999999998E-3</v>
      </c>
      <c r="AB61" s="18">
        <f t="shared" si="543"/>
        <v>30.728319999999997</v>
      </c>
      <c r="AC61" s="39">
        <v>2.1099999999999999E-3</v>
      </c>
      <c r="AD61" s="17">
        <f t="shared" si="589"/>
        <v>28.944979999999997</v>
      </c>
      <c r="AE61" s="26">
        <f>IF(M61&gt;0,(AG61+AP61)/M61,0)</f>
        <v>2.3208157165767601E-3</v>
      </c>
      <c r="AF61" s="39">
        <v>3.1E-4</v>
      </c>
      <c r="AG61" s="36">
        <f t="shared" si="590"/>
        <v>4.25258</v>
      </c>
      <c r="AH61" s="27">
        <v>0.20469999999999999</v>
      </c>
      <c r="AI61" s="40">
        <f t="shared" si="591"/>
        <v>27.450269999999996</v>
      </c>
      <c r="AJ61" s="27">
        <f t="shared" si="592"/>
        <v>0.8543744430601381</v>
      </c>
      <c r="AK61" s="28">
        <f t="shared" si="6"/>
        <v>0.86773399286353115</v>
      </c>
      <c r="AL61" s="33">
        <v>149</v>
      </c>
      <c r="AM61" s="35">
        <v>0.1</v>
      </c>
      <c r="AN61" s="37">
        <v>0.20569999999999999</v>
      </c>
      <c r="AO61" s="132">
        <v>0.20760000000000001</v>
      </c>
      <c r="AP61" s="40">
        <f>AL61*(1-AM61)*AN61</f>
        <v>27.584369999999996</v>
      </c>
      <c r="AQ61" s="133">
        <f t="shared" si="548"/>
        <v>27.83916</v>
      </c>
      <c r="AR61" s="41">
        <v>1.5</v>
      </c>
      <c r="AS61" s="41"/>
      <c r="AT61" s="117">
        <f>AT60+AL61-AS61</f>
        <v>221.37999999999965</v>
      </c>
      <c r="AU61" s="101"/>
      <c r="AV61" s="42"/>
      <c r="AW61" s="43"/>
      <c r="AX61" s="44"/>
      <c r="AY61" s="44"/>
      <c r="AZ61" s="44"/>
      <c r="BA61" s="44"/>
    </row>
    <row r="62" spans="1:53" s="31" customFormat="1" ht="12.75" x14ac:dyDescent="0.2">
      <c r="A62" s="184"/>
      <c r="B62" s="32">
        <v>3</v>
      </c>
      <c r="C62" s="10" t="s">
        <v>52</v>
      </c>
      <c r="D62" s="42">
        <v>21281</v>
      </c>
      <c r="E62" s="42">
        <v>0</v>
      </c>
      <c r="F62" s="42">
        <v>17249</v>
      </c>
      <c r="G62" s="36">
        <v>0.9</v>
      </c>
      <c r="H62" s="36">
        <v>5.5</v>
      </c>
      <c r="I62" s="42">
        <v>16372</v>
      </c>
      <c r="J62" s="36">
        <v>2.2000000000000002</v>
      </c>
      <c r="K62" s="42">
        <v>14686</v>
      </c>
      <c r="L62" s="38">
        <v>6.6000000000000003E-2</v>
      </c>
      <c r="M62" s="36">
        <f>ROUND(K62*(1-L62),0)</f>
        <v>13717</v>
      </c>
      <c r="N62" s="27">
        <v>0.68300000000000005</v>
      </c>
      <c r="O62" s="24">
        <f t="shared" si="582"/>
        <v>9368.7110000000011</v>
      </c>
      <c r="P62" s="38">
        <v>0.221</v>
      </c>
      <c r="Q62" s="24">
        <f t="shared" si="583"/>
        <v>3031.4569999999999</v>
      </c>
      <c r="R62" s="38">
        <v>9.6000000000000002E-2</v>
      </c>
      <c r="S62" s="134"/>
      <c r="T62" s="24">
        <f t="shared" si="584"/>
        <v>1316.8320000000001</v>
      </c>
      <c r="U62" s="27">
        <v>0.21099999999999999</v>
      </c>
      <c r="V62" s="24">
        <f t="shared" si="585"/>
        <v>2894.2869999999998</v>
      </c>
      <c r="W62" s="38">
        <v>0.49399999999999999</v>
      </c>
      <c r="X62" s="24">
        <f t="shared" si="586"/>
        <v>6776.1980000000003</v>
      </c>
      <c r="Y62" s="38">
        <v>0.4</v>
      </c>
      <c r="Z62" s="24">
        <f t="shared" si="587"/>
        <v>5486.8</v>
      </c>
      <c r="AA62" s="147">
        <v>2.2899999999999999E-3</v>
      </c>
      <c r="AB62" s="148">
        <f t="shared" si="543"/>
        <v>31.411929999999998</v>
      </c>
      <c r="AC62" s="46">
        <v>2.1099999999999999E-3</v>
      </c>
      <c r="AD62" s="17">
        <f t="shared" si="589"/>
        <v>28.942869999999999</v>
      </c>
      <c r="AE62" s="26">
        <f>IF(M62&gt;0,(AG62+AP62)/M62,0)</f>
        <v>2.3274492381716119E-3</v>
      </c>
      <c r="AF62" s="46">
        <v>2.9999999999999997E-4</v>
      </c>
      <c r="AG62" s="36">
        <f t="shared" si="590"/>
        <v>4.1151</v>
      </c>
      <c r="AH62" s="27">
        <v>0.19769999999999999</v>
      </c>
      <c r="AI62" s="40">
        <f t="shared" si="591"/>
        <v>27.340328399999997</v>
      </c>
      <c r="AJ62" s="27">
        <f t="shared" si="592"/>
        <v>0.85912358288076751</v>
      </c>
      <c r="AK62" s="28">
        <f t="shared" si="6"/>
        <v>0.87240497558325159</v>
      </c>
      <c r="AL62" s="42">
        <v>154</v>
      </c>
      <c r="AM62" s="38">
        <v>0.10199999999999999</v>
      </c>
      <c r="AN62" s="27">
        <v>0.2011</v>
      </c>
      <c r="AO62" s="134">
        <v>0.20230000000000001</v>
      </c>
      <c r="AP62" s="40">
        <f>AL62*(1-AM62)*AN62</f>
        <v>27.8105212</v>
      </c>
      <c r="AQ62" s="135">
        <f t="shared" si="548"/>
        <v>27.9764716</v>
      </c>
      <c r="AR62" s="17">
        <v>1.5</v>
      </c>
      <c r="AS62" s="17"/>
      <c r="AT62" s="117">
        <f>AT61+AL62-AS62</f>
        <v>375.37999999999965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4">SUM(D60:D62)</f>
        <v>43500</v>
      </c>
      <c r="E63" s="50"/>
      <c r="F63" s="50">
        <f t="shared" ref="F63" si="595">SUM(F60:F62)</f>
        <v>47941</v>
      </c>
      <c r="G63" s="51"/>
      <c r="H63" s="51"/>
      <c r="I63" s="50">
        <f t="shared" ref="I63:K63" si="596">SUM(I60:I62)</f>
        <v>46818</v>
      </c>
      <c r="J63" s="51"/>
      <c r="K63" s="50">
        <f t="shared" si="596"/>
        <v>44051</v>
      </c>
      <c r="L63" s="20">
        <f t="shared" ref="L63" si="597">IF(K63&gt;0,(K60*L60+K61*L61+K62*L62)/K63,0)</f>
        <v>6.4666295884315897E-2</v>
      </c>
      <c r="M63" s="51">
        <f t="shared" ref="M63" si="598">M60+M61+M62</f>
        <v>41202</v>
      </c>
      <c r="N63" s="52">
        <f t="shared" ref="N63" si="599">IF(M63&gt;0,O63/M63,0)</f>
        <v>0.64128435512839188</v>
      </c>
      <c r="O63" s="53">
        <f t="shared" ref="O63" si="600">O60+O61+O62</f>
        <v>26422.198000000004</v>
      </c>
      <c r="P63" s="20">
        <f t="shared" ref="P63" si="601">IF(M63&gt;0,Q63/M63,0)</f>
        <v>0.29374493956604053</v>
      </c>
      <c r="Q63" s="53">
        <f t="shared" ref="Q63" si="602">Q60+Q61+Q62</f>
        <v>12102.879000000001</v>
      </c>
      <c r="R63" s="20">
        <f t="shared" ref="R63" si="603">IF(M63&gt;0,T63/M63,0)</f>
        <v>6.4970705305567686E-2</v>
      </c>
      <c r="S63" s="136"/>
      <c r="T63" s="53">
        <f t="shared" ref="T63" si="604">T60+T61+T62</f>
        <v>2676.9229999999998</v>
      </c>
      <c r="U63" s="20">
        <f t="shared" ref="U63" si="605">IF(M63&gt;0,V63/M63,0)</f>
        <v>0.21266591427600604</v>
      </c>
      <c r="V63" s="53">
        <f t="shared" ref="V63" si="606">V60+V61+V62</f>
        <v>8762.2610000000004</v>
      </c>
      <c r="W63" s="20">
        <f t="shared" ref="W63" si="607">IF(M63&gt;0,X63/M63,0)</f>
        <v>0.50401094607057917</v>
      </c>
      <c r="X63" s="53">
        <f t="shared" ref="X63" si="608">X60+X61+X62</f>
        <v>20766.259000000002</v>
      </c>
      <c r="Y63" s="20">
        <f t="shared" ref="Y63" si="609">IF(M63&gt;0,Z63/M63,0)</f>
        <v>0.39667054997330226</v>
      </c>
      <c r="Z63" s="53">
        <f t="shared" ref="Z63" si="610">Z60+Z61+Z62</f>
        <v>16343.619999999999</v>
      </c>
      <c r="AA63" s="152">
        <f t="shared" ref="AA63" si="611">IF(M63&gt;0,AB63/M63,0)</f>
        <v>2.2733527498665111E-3</v>
      </c>
      <c r="AB63" s="55">
        <f t="shared" ref="AB63" si="612">SUM(AB60:AB62)</f>
        <v>93.666679999999985</v>
      </c>
      <c r="AC63" s="54">
        <f t="shared" ref="AC63" si="613">IF(M63&gt;0,AD63/M63,0)</f>
        <v>2.0899519440803842E-3</v>
      </c>
      <c r="AD63" s="55">
        <f t="shared" ref="AD63" si="614">SUM(AD60:AD62)</f>
        <v>86.110199999999992</v>
      </c>
      <c r="AE63" s="54">
        <f t="shared" ref="AE63" si="615">IF(M63&gt;0,(AE60*M60+AE61*M61+AE62*M62)/M63,0)</f>
        <v>2.3335839813601279E-3</v>
      </c>
      <c r="AF63" s="54">
        <f t="shared" ref="AF63" si="616">IF(K63&gt;0,(K60*AF60+K61*AF61+K62*AF62)/K63,0)</f>
        <v>3.1000158906721755E-4</v>
      </c>
      <c r="AG63" s="51">
        <f t="shared" ref="AG63" si="617">SUM(AG60:AG62)</f>
        <v>12.77312</v>
      </c>
      <c r="AH63" s="52">
        <f t="shared" ref="AH63" si="618">IF(K63&gt;0,(K60*AH60+K61*AH61+K62*AH62)/K63,0)</f>
        <v>0.20269984109327829</v>
      </c>
      <c r="AI63" s="57">
        <f t="shared" ref="AI63" si="619">SUM(AI60:AI62)</f>
        <v>82.119900400000006</v>
      </c>
      <c r="AJ63" s="52">
        <f t="shared" ref="AJ63" si="620">IF(AND(AD63&gt;0),((AD60*AJ60+AD61*AJ61+AD62*AJ62)/AD63),0)</f>
        <v>0.85296947595815742</v>
      </c>
      <c r="AK63" s="56">
        <f t="shared" si="6"/>
        <v>0.86846463077563418</v>
      </c>
      <c r="AL63" s="50">
        <f t="shared" ref="AL63" si="621">SUM(AL60:AL62)</f>
        <v>449</v>
      </c>
      <c r="AM63" s="20">
        <f t="shared" ref="AM63" si="622">IF(AL63&gt;0,(AM60*AL60+AM61*AL61+AM62*AL62)/AL63,0)</f>
        <v>9.743429844097995E-2</v>
      </c>
      <c r="AN63" s="52">
        <f>IF(K63&gt;0,(AN60*K60+AN61*K61+AN62*K62)/K63,0)</f>
        <v>0.20580079453360881</v>
      </c>
      <c r="AO63" s="136">
        <f>IF(L63&gt;0,(AO60*K60+AO61*K61+AO62*K62)/K63,0)</f>
        <v>0.20910179564595582</v>
      </c>
      <c r="AP63" s="57">
        <f t="shared" ref="AP63" si="623">SUM(AP60:AP62)</f>
        <v>83.375207200000006</v>
      </c>
      <c r="AQ63" s="137">
        <f t="shared" si="579"/>
        <v>84.699395600000003</v>
      </c>
      <c r="AR63" s="55"/>
      <c r="AS63" s="55">
        <f t="shared" ref="AS63" si="624">SUM(AS60:AS62)</f>
        <v>475.72</v>
      </c>
      <c r="AT63" s="102"/>
      <c r="AU63" s="103">
        <f>AT62</f>
        <v>375.37999999999965</v>
      </c>
      <c r="AV63" s="50">
        <f t="shared" ref="AV63" si="625">SUM(AV60:AV62)</f>
        <v>0</v>
      </c>
      <c r="AW63" s="58"/>
      <c r="AX63" s="57"/>
      <c r="AY63" s="57"/>
      <c r="AZ63" s="57"/>
      <c r="BA63" s="57"/>
    </row>
    <row r="64" spans="1:53" s="31" customFormat="1" ht="13.5" thickBot="1" x14ac:dyDescent="0.25">
      <c r="A64" s="186">
        <v>16</v>
      </c>
      <c r="B64" s="22">
        <v>1</v>
      </c>
      <c r="C64" s="10" t="s">
        <v>53</v>
      </c>
      <c r="D64" s="11">
        <v>2206</v>
      </c>
      <c r="E64" s="11">
        <v>1</v>
      </c>
      <c r="F64" s="11">
        <v>10384</v>
      </c>
      <c r="G64" s="12">
        <v>0.8</v>
      </c>
      <c r="H64" s="12">
        <v>5.4</v>
      </c>
      <c r="I64" s="11">
        <v>10353</v>
      </c>
      <c r="J64" s="12">
        <v>3.6</v>
      </c>
      <c r="K64" s="11">
        <v>14548</v>
      </c>
      <c r="L64" s="13">
        <v>6.6000000000000003E-2</v>
      </c>
      <c r="M64" s="23">
        <f>ROUND(K64*(1-L64),0)</f>
        <v>13588</v>
      </c>
      <c r="N64" s="14">
        <v>0.63500000000000001</v>
      </c>
      <c r="O64" s="24">
        <f t="shared" ref="O64:O66" si="626">M64*N64</f>
        <v>8628.380000000001</v>
      </c>
      <c r="P64" s="13">
        <v>0.30399999999999999</v>
      </c>
      <c r="Q64" s="24">
        <f t="shared" ref="Q64:Q66" si="627">M64*P64</f>
        <v>4130.7519999999995</v>
      </c>
      <c r="R64" s="15">
        <v>6.0999999999999999E-2</v>
      </c>
      <c r="S64" s="143"/>
      <c r="T64" s="24">
        <f t="shared" ref="T64:T66" si="628">M64*R64</f>
        <v>828.86799999999994</v>
      </c>
      <c r="U64" s="25">
        <v>0.20499999999999999</v>
      </c>
      <c r="V64" s="24">
        <f t="shared" ref="V64:V66" si="629">M64*U64</f>
        <v>2785.54</v>
      </c>
      <c r="W64" s="15">
        <v>0.51500000000000001</v>
      </c>
      <c r="X64" s="24">
        <f t="shared" ref="X64:X66" si="630">M64*W64</f>
        <v>6997.8200000000006</v>
      </c>
      <c r="Y64" s="15">
        <v>0.43</v>
      </c>
      <c r="Z64" s="24">
        <f t="shared" ref="Z64:Z66" si="631">Y64*M64</f>
        <v>5842.84</v>
      </c>
      <c r="AA64" s="145">
        <v>2.2100000000000002E-3</v>
      </c>
      <c r="AB64" s="18">
        <f t="shared" ref="AB64" si="632">M64*AA64</f>
        <v>30.029480000000003</v>
      </c>
      <c r="AC64" s="16">
        <v>2.0600000000000002E-3</v>
      </c>
      <c r="AD64" s="17">
        <f t="shared" ref="AD64:AD66" si="633">M64*AC64</f>
        <v>27.991280000000003</v>
      </c>
      <c r="AE64" s="26">
        <f>IF(M64&gt;0,(AG64+AP64)/M64,0)</f>
        <v>2.2945890785987639E-3</v>
      </c>
      <c r="AF64" s="16">
        <v>2.9999999999999997E-4</v>
      </c>
      <c r="AG64" s="23">
        <f t="shared" ref="AG64:AG66" si="634">AF64*M64</f>
        <v>4.0763999999999996</v>
      </c>
      <c r="AH64" s="114">
        <v>0.20449999999999999</v>
      </c>
      <c r="AI64" s="29">
        <f t="shared" ref="AI64:AI66" si="635">AL64*(1-AM64)*AH64</f>
        <v>27.289298000000002</v>
      </c>
      <c r="AJ64" s="27">
        <f t="shared" ref="AJ64:AJ66" si="636">IF(AND(AH64&gt;0,AF64&gt;0,AC64&gt;0),((AC64-AF64)*AH64)/((AH64-AF64)*AC64),0)</f>
        <v>0.85562412635622787</v>
      </c>
      <c r="AK64" s="59">
        <f t="shared" si="6"/>
        <v>0.87054352031460824</v>
      </c>
      <c r="AL64" s="11">
        <v>146</v>
      </c>
      <c r="AM64" s="13">
        <v>8.5999999999999993E-2</v>
      </c>
      <c r="AN64" s="14">
        <v>0.2031</v>
      </c>
      <c r="AO64" s="130">
        <v>0.21060000000000001</v>
      </c>
      <c r="AP64" s="29">
        <f>AL64*(1-AM64)*AN64</f>
        <v>27.102476400000004</v>
      </c>
      <c r="AQ64" s="131">
        <f t="shared" ref="AQ64" si="637">AL64*(1-AM64)*AO64</f>
        <v>28.103306400000005</v>
      </c>
      <c r="AR64" s="18">
        <v>1.5</v>
      </c>
      <c r="AS64" s="18">
        <v>464.22</v>
      </c>
      <c r="AT64" s="98">
        <f>AT62+AL64-AS64+AU64</f>
        <v>59.139999999999624</v>
      </c>
      <c r="AU64" s="99">
        <v>1.98</v>
      </c>
      <c r="AV64" s="11"/>
      <c r="AW64" s="30"/>
      <c r="AX64" s="19"/>
      <c r="AY64" s="19"/>
      <c r="AZ64" s="19"/>
      <c r="BA64" s="19"/>
    </row>
    <row r="65" spans="1:53" s="31" customFormat="1" ht="12.75" x14ac:dyDescent="0.2">
      <c r="A65" s="184"/>
      <c r="B65" s="32">
        <v>2</v>
      </c>
      <c r="C65" s="10" t="s">
        <v>51</v>
      </c>
      <c r="D65" s="33">
        <v>19500</v>
      </c>
      <c r="E65" s="33">
        <v>3</v>
      </c>
      <c r="F65" s="33">
        <v>18495</v>
      </c>
      <c r="G65" s="34">
        <v>1.2</v>
      </c>
      <c r="H65" s="34">
        <v>5.9</v>
      </c>
      <c r="I65" s="33">
        <v>17536</v>
      </c>
      <c r="J65" s="34">
        <v>3.3</v>
      </c>
      <c r="K65" s="33">
        <v>14984</v>
      </c>
      <c r="L65" s="35">
        <v>0.06</v>
      </c>
      <c r="M65" s="36">
        <f>ROUND(K65*(1-L65),0)</f>
        <v>14085</v>
      </c>
      <c r="N65" s="37">
        <v>0.51800000000000002</v>
      </c>
      <c r="O65" s="24">
        <f t="shared" si="626"/>
        <v>7296.0300000000007</v>
      </c>
      <c r="P65" s="35">
        <v>0.437</v>
      </c>
      <c r="Q65" s="24">
        <f t="shared" si="627"/>
        <v>6155.1450000000004</v>
      </c>
      <c r="R65" s="38">
        <v>4.4999999999999998E-2</v>
      </c>
      <c r="S65" s="134"/>
      <c r="T65" s="24">
        <f t="shared" si="628"/>
        <v>633.82499999999993</v>
      </c>
      <c r="U65" s="27">
        <v>0.21199999999999999</v>
      </c>
      <c r="V65" s="24">
        <f t="shared" si="629"/>
        <v>2986.02</v>
      </c>
      <c r="W65" s="38">
        <v>0.49399999999999999</v>
      </c>
      <c r="X65" s="24">
        <f t="shared" si="630"/>
        <v>6957.99</v>
      </c>
      <c r="Y65" s="38">
        <v>0.41</v>
      </c>
      <c r="Z65" s="24">
        <f t="shared" si="631"/>
        <v>5774.8499999999995</v>
      </c>
      <c r="AA65" s="146">
        <v>2.3500000000000001E-3</v>
      </c>
      <c r="AB65" s="18">
        <f t="shared" si="543"/>
        <v>33.09975</v>
      </c>
      <c r="AC65" s="39">
        <v>2.15E-3</v>
      </c>
      <c r="AD65" s="17">
        <f t="shared" si="633"/>
        <v>30.28275</v>
      </c>
      <c r="AE65" s="26">
        <f>IF(M65&gt;0,(AG65+AP65)/M65,0)</f>
        <v>2.3255037273695418E-3</v>
      </c>
      <c r="AF65" s="39">
        <v>2.9999999999999997E-4</v>
      </c>
      <c r="AG65" s="36">
        <f t="shared" si="634"/>
        <v>4.2254999999999994</v>
      </c>
      <c r="AH65" s="27">
        <v>0.20949999999999999</v>
      </c>
      <c r="AI65" s="40">
        <f t="shared" si="635"/>
        <v>26.922844999999999</v>
      </c>
      <c r="AJ65" s="27">
        <f t="shared" si="636"/>
        <v>0.86169905287029225</v>
      </c>
      <c r="AK65" s="28">
        <f t="shared" si="6"/>
        <v>0.87217430553970521</v>
      </c>
      <c r="AL65" s="33">
        <v>142</v>
      </c>
      <c r="AM65" s="35">
        <v>9.5000000000000001E-2</v>
      </c>
      <c r="AN65" s="37">
        <v>0.222</v>
      </c>
      <c r="AO65" s="132">
        <v>0.2261</v>
      </c>
      <c r="AP65" s="40">
        <f>AL65*(1-AM65)*AN65</f>
        <v>28.529219999999999</v>
      </c>
      <c r="AQ65" s="133">
        <f t="shared" si="548"/>
        <v>29.056110999999998</v>
      </c>
      <c r="AR65" s="41">
        <v>1.6</v>
      </c>
      <c r="AS65" s="41"/>
      <c r="AT65" s="117">
        <f>AT64+AL65-AS65</f>
        <v>201.13999999999962</v>
      </c>
      <c r="AU65" s="101"/>
      <c r="AV65" s="42"/>
      <c r="AW65" s="43"/>
      <c r="AX65" s="44"/>
      <c r="AY65" s="44"/>
      <c r="AZ65" s="44"/>
      <c r="BA65" s="44"/>
    </row>
    <row r="66" spans="1:53" s="31" customFormat="1" ht="12.75" x14ac:dyDescent="0.2">
      <c r="A66" s="184"/>
      <c r="B66" s="32">
        <v>3</v>
      </c>
      <c r="C66" s="10" t="s">
        <v>52</v>
      </c>
      <c r="D66" s="42">
        <v>19294</v>
      </c>
      <c r="E66" s="42">
        <v>2</v>
      </c>
      <c r="F66" s="42">
        <v>19159</v>
      </c>
      <c r="G66" s="36">
        <v>0.5</v>
      </c>
      <c r="H66" s="36">
        <v>5.8</v>
      </c>
      <c r="I66" s="42">
        <v>18129</v>
      </c>
      <c r="J66" s="36">
        <v>1.7</v>
      </c>
      <c r="K66" s="42">
        <v>16391</v>
      </c>
      <c r="L66" s="38">
        <v>6.3E-2</v>
      </c>
      <c r="M66" s="36">
        <f>ROUND(K66*(1-L66),0)</f>
        <v>15358</v>
      </c>
      <c r="N66" s="27">
        <v>0.56999999999999995</v>
      </c>
      <c r="O66" s="24">
        <f t="shared" si="626"/>
        <v>8754.06</v>
      </c>
      <c r="P66" s="38">
        <v>0.371</v>
      </c>
      <c r="Q66" s="24">
        <f t="shared" si="627"/>
        <v>5697.8180000000002</v>
      </c>
      <c r="R66" s="38">
        <v>5.8999999999999997E-2</v>
      </c>
      <c r="S66" s="134"/>
      <c r="T66" s="24">
        <f t="shared" si="628"/>
        <v>906.12199999999996</v>
      </c>
      <c r="U66" s="27">
        <v>0.22900000000000001</v>
      </c>
      <c r="V66" s="24">
        <f t="shared" si="629"/>
        <v>3516.982</v>
      </c>
      <c r="W66" s="38">
        <v>0.48199999999999998</v>
      </c>
      <c r="X66" s="24">
        <f t="shared" si="630"/>
        <v>7402.5559999999996</v>
      </c>
      <c r="Y66" s="38">
        <v>0.41</v>
      </c>
      <c r="Z66" s="24">
        <f t="shared" si="631"/>
        <v>6296.78</v>
      </c>
      <c r="AA66" s="147">
        <v>2.3900000000000002E-3</v>
      </c>
      <c r="AB66" s="148">
        <f t="shared" si="543"/>
        <v>36.705620000000003</v>
      </c>
      <c r="AC66" s="46">
        <v>2.2799999999999999E-3</v>
      </c>
      <c r="AD66" s="17">
        <f t="shared" si="633"/>
        <v>35.016239999999996</v>
      </c>
      <c r="AE66" s="26">
        <f>IF(M66&gt;0,(AG66+AP66)/M66,0)</f>
        <v>2.5868141685115253E-3</v>
      </c>
      <c r="AF66" s="46">
        <v>2.7999999999999998E-4</v>
      </c>
      <c r="AG66" s="36">
        <f t="shared" si="634"/>
        <v>4.3002399999999996</v>
      </c>
      <c r="AH66" s="27">
        <v>0.20730000000000001</v>
      </c>
      <c r="AI66" s="40">
        <f t="shared" si="635"/>
        <v>33.689152200000002</v>
      </c>
      <c r="AJ66" s="27">
        <f t="shared" si="636"/>
        <v>0.87837940905785872</v>
      </c>
      <c r="AK66" s="28">
        <f t="shared" si="6"/>
        <v>0.89290560088930759</v>
      </c>
      <c r="AL66" s="42">
        <v>178</v>
      </c>
      <c r="AM66" s="38">
        <v>8.6999999999999994E-2</v>
      </c>
      <c r="AN66" s="27">
        <v>0.218</v>
      </c>
      <c r="AO66" s="134">
        <v>0.22559999999999999</v>
      </c>
      <c r="AP66" s="40">
        <f>AL66*(1-AM66)*AN66</f>
        <v>35.428052000000001</v>
      </c>
      <c r="AQ66" s="135">
        <f t="shared" si="548"/>
        <v>36.6631584</v>
      </c>
      <c r="AR66" s="17">
        <v>1.58</v>
      </c>
      <c r="AS66" s="17"/>
      <c r="AT66" s="117">
        <f>AT65+AL66-AS66</f>
        <v>379.13999999999965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8">SUM(D64:D66)</f>
        <v>41000</v>
      </c>
      <c r="E67" s="50"/>
      <c r="F67" s="50">
        <f t="shared" ref="F67" si="639">SUM(F64:F66)</f>
        <v>48038</v>
      </c>
      <c r="G67" s="51"/>
      <c r="H67" s="51"/>
      <c r="I67" s="50">
        <f t="shared" ref="I67:K67" si="640">SUM(I64:I66)</f>
        <v>46018</v>
      </c>
      <c r="J67" s="51"/>
      <c r="K67" s="50">
        <f t="shared" si="640"/>
        <v>45923</v>
      </c>
      <c r="L67" s="20">
        <f t="shared" ref="L67" si="641">IF(K67&gt;0,(K64*L64+K65*L65+K66*L66)/K67,0)</f>
        <v>6.2971517540230393E-2</v>
      </c>
      <c r="M67" s="51">
        <f t="shared" ref="M67" si="642">M64+M65+M66</f>
        <v>43031</v>
      </c>
      <c r="N67" s="52">
        <f t="shared" ref="N67" si="643">IF(M67&gt;0,O67/M67,0)</f>
        <v>0.57350445028003072</v>
      </c>
      <c r="O67" s="53">
        <f t="shared" ref="O67" si="644">O64+O65+O66</f>
        <v>24678.47</v>
      </c>
      <c r="P67" s="20">
        <f t="shared" ref="P67" si="645">IF(M67&gt;0,Q67/M67,0)</f>
        <v>0.37144651530292117</v>
      </c>
      <c r="Q67" s="53">
        <f t="shared" ref="Q67" si="646">Q64+Q65+Q66</f>
        <v>15983.715</v>
      </c>
      <c r="R67" s="20">
        <f t="shared" ref="R67" si="647">IF(M67&gt;0,T67/M67,0)</f>
        <v>5.5049034417048164E-2</v>
      </c>
      <c r="S67" s="136"/>
      <c r="T67" s="53">
        <f t="shared" ref="T67" si="648">T64+T65+T66</f>
        <v>2368.8149999999996</v>
      </c>
      <c r="U67" s="20">
        <f t="shared" ref="U67" si="649">IF(M67&gt;0,V67/M67,0)</f>
        <v>0.21585698682345283</v>
      </c>
      <c r="V67" s="53">
        <f t="shared" ref="V67" si="650">V64+V65+V66</f>
        <v>9288.5419999999995</v>
      </c>
      <c r="W67" s="20">
        <f t="shared" ref="W67" si="651">IF(M67&gt;0,X67/M67,0)</f>
        <v>0.496348353512584</v>
      </c>
      <c r="X67" s="53">
        <f t="shared" ref="X67" si="652">X64+X65+X66</f>
        <v>21358.366000000002</v>
      </c>
      <c r="Y67" s="20">
        <f t="shared" ref="Y67" si="653">IF(M67&gt;0,Z67/M67,0)</f>
        <v>0.41631544700332312</v>
      </c>
      <c r="Z67" s="53">
        <f t="shared" ref="Z67" si="654">Z64+Z65+Z66</f>
        <v>17914.469999999998</v>
      </c>
      <c r="AA67" s="152">
        <f t="shared" ref="AA67" si="655">IF(M67&gt;0,AB67/M67,0)</f>
        <v>2.3200680904464227E-3</v>
      </c>
      <c r="AB67" s="55">
        <f t="shared" ref="AB67" si="656">SUM(AB64:AB66)</f>
        <v>99.834850000000017</v>
      </c>
      <c r="AC67" s="54">
        <f t="shared" ref="AC67" si="657">IF(M67&gt;0,AD67/M67,0)</f>
        <v>2.1679782017615208E-3</v>
      </c>
      <c r="AD67" s="55">
        <f t="shared" ref="AD67" si="658">SUM(AD64:AD66)</f>
        <v>93.290269999999992</v>
      </c>
      <c r="AE67" s="54">
        <f t="shared" ref="AE67" si="659">IF(M67&gt;0,(AE64*M64+AE65*M65+AE66*M66)/M67,0)</f>
        <v>2.4090048662592086E-3</v>
      </c>
      <c r="AF67" s="54">
        <f t="shared" ref="AF67" si="660">IF(K67&gt;0,(K64*AF64+K65*AF65+K66*AF66)/K67,0)</f>
        <v>2.9286152908128828E-4</v>
      </c>
      <c r="AG67" s="51">
        <f t="shared" ref="AG67" si="661">SUM(AG64:AG66)</f>
        <v>12.602139999999999</v>
      </c>
      <c r="AH67" s="52">
        <f t="shared" ref="AH67" si="662">IF(K67&gt;0,(K64*AH64+K65*AH65+K66*AH66)/K67,0)</f>
        <v>0.20713081244692205</v>
      </c>
      <c r="AI67" s="57">
        <f t="shared" ref="AI67" si="663">SUM(AI64:AI66)</f>
        <v>87.901295199999993</v>
      </c>
      <c r="AJ67" s="52">
        <f t="shared" ref="AJ67" si="664">IF(AND(AD67&gt;0),((AD64*AJ64+AD65*AJ65+AD66*AJ66)/AD67),0)</f>
        <v>0.86613722618155731</v>
      </c>
      <c r="AK67" s="56">
        <f t="shared" si="6"/>
        <v>0.87963099895128338</v>
      </c>
      <c r="AL67" s="50">
        <f t="shared" ref="AL67" si="665">SUM(AL64:AL66)</f>
        <v>466</v>
      </c>
      <c r="AM67" s="20">
        <f t="shared" ref="AM67" si="666">IF(AL67&gt;0,(AM64*AL64+AM65*AL65+AM66*AL66)/AL67,0)</f>
        <v>8.9124463519313302E-2</v>
      </c>
      <c r="AN67" s="52">
        <f>IF(K67&gt;0,(AN64*K64+AN65*K65+AN66*K66)/K67,0)</f>
        <v>0.21458495307362324</v>
      </c>
      <c r="AO67" s="136">
        <f>IF(L67&gt;0,(AO64*K64+AO65*K65+AO66*K66)/K67,0)</f>
        <v>0.22101127539577117</v>
      </c>
      <c r="AP67" s="57">
        <f t="shared" ref="AP67" si="667">SUM(AP64:AP66)</f>
        <v>91.059748400000004</v>
      </c>
      <c r="AQ67" s="137">
        <f t="shared" si="579"/>
        <v>93.82257580000001</v>
      </c>
      <c r="AR67" s="55"/>
      <c r="AS67" s="55">
        <f t="shared" ref="AS67" si="668">SUM(AS64:AS66)</f>
        <v>464.22</v>
      </c>
      <c r="AT67" s="102"/>
      <c r="AU67" s="103">
        <f>AT66</f>
        <v>379.13999999999965</v>
      </c>
      <c r="AV67" s="50">
        <f t="shared" ref="AV67" si="669">SUM(AV64:AV66)</f>
        <v>0</v>
      </c>
      <c r="AW67" s="58"/>
      <c r="AX67" s="57"/>
      <c r="AY67" s="57"/>
      <c r="AZ67" s="57"/>
      <c r="BA67" s="57"/>
    </row>
    <row r="68" spans="1:53" s="31" customFormat="1" ht="13.5" thickBot="1" x14ac:dyDescent="0.25">
      <c r="A68" s="186">
        <v>17</v>
      </c>
      <c r="B68" s="22">
        <v>1</v>
      </c>
      <c r="C68" s="45" t="s">
        <v>49</v>
      </c>
      <c r="D68" s="11">
        <v>5444</v>
      </c>
      <c r="E68" s="11">
        <v>2</v>
      </c>
      <c r="F68" s="11">
        <v>8665</v>
      </c>
      <c r="G68" s="12">
        <v>0.6</v>
      </c>
      <c r="H68" s="12">
        <v>5.0999999999999996</v>
      </c>
      <c r="I68" s="11">
        <v>8292</v>
      </c>
      <c r="J68" s="12">
        <v>6.1</v>
      </c>
      <c r="K68" s="11">
        <v>16283</v>
      </c>
      <c r="L68" s="13">
        <v>5.2999999999999999E-2</v>
      </c>
      <c r="M68" s="23">
        <f>ROUND(K68*(1-L68),0)</f>
        <v>15420</v>
      </c>
      <c r="N68" s="14">
        <v>0.60799999999999998</v>
      </c>
      <c r="O68" s="24">
        <f t="shared" ref="O68:O70" si="670">M68*N68</f>
        <v>9375.36</v>
      </c>
      <c r="P68" s="13">
        <v>0.308</v>
      </c>
      <c r="Q68" s="24">
        <f t="shared" ref="Q68:Q70" si="671">M68*P68</f>
        <v>4749.3599999999997</v>
      </c>
      <c r="R68" s="15">
        <v>8.4000000000000005E-2</v>
      </c>
      <c r="S68" s="143"/>
      <c r="T68" s="24">
        <f t="shared" ref="T68:T70" si="672">M68*R68</f>
        <v>1295.28</v>
      </c>
      <c r="U68" s="25">
        <v>0.23699999999999999</v>
      </c>
      <c r="V68" s="24">
        <f t="shared" ref="V68:V70" si="673">M68*U68</f>
        <v>3654.54</v>
      </c>
      <c r="W68" s="15">
        <v>0.48</v>
      </c>
      <c r="X68" s="24">
        <f t="shared" ref="X68:X70" si="674">M68*W68</f>
        <v>7401.5999999999995</v>
      </c>
      <c r="Y68" s="15">
        <v>0.41</v>
      </c>
      <c r="Z68" s="24">
        <f t="shared" ref="Z68:Z70" si="675">Y68*M68</f>
        <v>6322.2</v>
      </c>
      <c r="AA68" s="145">
        <v>2.5300000000000001E-3</v>
      </c>
      <c r="AB68" s="18">
        <f t="shared" ref="AB68" si="676">M68*AA68</f>
        <v>39.012599999999999</v>
      </c>
      <c r="AC68" s="16">
        <v>2.4599999999999999E-3</v>
      </c>
      <c r="AD68" s="17">
        <f t="shared" ref="AD68:AD70" si="677">M68*AC68</f>
        <v>37.933199999999999</v>
      </c>
      <c r="AE68" s="26">
        <f>IF(M68&gt;0,(AG68+AP68)/M68,0)</f>
        <v>2.3778869001297013E-3</v>
      </c>
      <c r="AF68" s="16">
        <v>2.7999999999999998E-4</v>
      </c>
      <c r="AG68" s="23">
        <f t="shared" ref="AG68:AG70" si="678">AF68*M68</f>
        <v>4.3175999999999997</v>
      </c>
      <c r="AH68" s="114">
        <v>0.2059</v>
      </c>
      <c r="AI68" s="29">
        <f t="shared" ref="AI68:AI70" si="679">AL68*(1-AM68)*AH68</f>
        <v>32.333712400000003</v>
      </c>
      <c r="AJ68" s="27">
        <f t="shared" ref="AJ68:AJ70" si="680">IF(AND(AH68&gt;0,AF68&gt;0,AC68&gt;0),((AC68-AF68)*AH68)/((AH68-AF68)*AC68),0)</f>
        <v>0.88738560277344836</v>
      </c>
      <c r="AK68" s="59">
        <f t="shared" ref="AK68:AK127" si="681">IF(AND(AE68&gt;0,AN68&gt;0,AF68&gt;0),((AN68*(AE68-AF68))/(AE68*(AN68-AF68))),0)</f>
        <v>0.88344919931586585</v>
      </c>
      <c r="AL68" s="11">
        <v>172</v>
      </c>
      <c r="AM68" s="13">
        <v>8.6999999999999994E-2</v>
      </c>
      <c r="AN68" s="14">
        <v>0.20599999999999999</v>
      </c>
      <c r="AO68" s="130">
        <v>0.21149999999999999</v>
      </c>
      <c r="AP68" s="29">
        <f>AL68*(1-AM68)*AN68</f>
        <v>32.349415999999998</v>
      </c>
      <c r="AQ68" s="131">
        <f t="shared" ref="AQ68" si="682">AL68*(1-AM68)*AO68</f>
        <v>33.213113999999997</v>
      </c>
      <c r="AR68" s="18">
        <v>1.55</v>
      </c>
      <c r="AS68" s="18">
        <v>498.5</v>
      </c>
      <c r="AT68" s="98">
        <f>AT66+AL68-AS68</f>
        <v>52.639999999999645</v>
      </c>
      <c r="AU68" s="99"/>
      <c r="AV68" s="11"/>
      <c r="AW68" s="30"/>
      <c r="AX68" s="19"/>
      <c r="AY68" s="19"/>
      <c r="AZ68" s="19"/>
      <c r="BA68" s="19"/>
    </row>
    <row r="69" spans="1:53" s="31" customFormat="1" ht="12.75" x14ac:dyDescent="0.2">
      <c r="A69" s="184"/>
      <c r="B69" s="32">
        <v>2</v>
      </c>
      <c r="C69" s="45" t="s">
        <v>50</v>
      </c>
      <c r="D69" s="33">
        <v>21000</v>
      </c>
      <c r="E69" s="33">
        <v>3</v>
      </c>
      <c r="F69" s="33">
        <v>19716</v>
      </c>
      <c r="G69" s="34">
        <v>1.1000000000000001</v>
      </c>
      <c r="H69" s="34">
        <v>5.9</v>
      </c>
      <c r="I69" s="33">
        <v>18731</v>
      </c>
      <c r="J69" s="34">
        <v>3.4</v>
      </c>
      <c r="K69" s="33">
        <v>15884</v>
      </c>
      <c r="L69" s="35">
        <v>5.7000000000000002E-2</v>
      </c>
      <c r="M69" s="36">
        <f>ROUND(K69*(1-L69),0)</f>
        <v>14979</v>
      </c>
      <c r="N69" s="37">
        <v>0.60499999999999998</v>
      </c>
      <c r="O69" s="24">
        <f t="shared" si="670"/>
        <v>9062.2950000000001</v>
      </c>
      <c r="P69" s="35">
        <v>0.311</v>
      </c>
      <c r="Q69" s="24">
        <f t="shared" si="671"/>
        <v>4658.4690000000001</v>
      </c>
      <c r="R69" s="38">
        <v>8.4000000000000005E-2</v>
      </c>
      <c r="S69" s="134"/>
      <c r="T69" s="24">
        <f t="shared" si="672"/>
        <v>1258.2360000000001</v>
      </c>
      <c r="U69" s="27">
        <v>0.23499999999999999</v>
      </c>
      <c r="V69" s="24">
        <f t="shared" si="673"/>
        <v>3520.0649999999996</v>
      </c>
      <c r="W69" s="38">
        <v>0.48399999999999999</v>
      </c>
      <c r="X69" s="24">
        <f t="shared" si="674"/>
        <v>7249.8360000000002</v>
      </c>
      <c r="Y69" s="38">
        <v>0.41</v>
      </c>
      <c r="Z69" s="24">
        <f t="shared" si="675"/>
        <v>6141.3899999999994</v>
      </c>
      <c r="AA69" s="146">
        <v>2.4599999999999999E-3</v>
      </c>
      <c r="AB69" s="18">
        <f t="shared" si="543"/>
        <v>36.84834</v>
      </c>
      <c r="AC69" s="39">
        <v>2.4399999999999999E-3</v>
      </c>
      <c r="AD69" s="17">
        <f t="shared" si="677"/>
        <v>36.548760000000001</v>
      </c>
      <c r="AE69" s="26">
        <f>IF(M69&gt;0,(AG69+AP69)/M69,0)</f>
        <v>2.4064621670338475E-3</v>
      </c>
      <c r="AF69" s="39">
        <v>2.7999999999999998E-4</v>
      </c>
      <c r="AG69" s="36">
        <f t="shared" si="678"/>
        <v>4.1941199999999998</v>
      </c>
      <c r="AH69" s="27">
        <v>0.20480000000000001</v>
      </c>
      <c r="AI69" s="40">
        <f t="shared" si="679"/>
        <v>30.497177600000004</v>
      </c>
      <c r="AJ69" s="27">
        <f t="shared" si="680"/>
        <v>0.88645785573898728</v>
      </c>
      <c r="AK69" s="28">
        <f t="shared" si="681"/>
        <v>0.88480485272030718</v>
      </c>
      <c r="AL69" s="33">
        <v>164</v>
      </c>
      <c r="AM69" s="35">
        <v>9.1999999999999998E-2</v>
      </c>
      <c r="AN69" s="37">
        <v>0.21390000000000001</v>
      </c>
      <c r="AO69" s="132">
        <v>0.21690000000000001</v>
      </c>
      <c r="AP69" s="40">
        <f>AL69*(1-AM69)*AN69</f>
        <v>31.852276800000002</v>
      </c>
      <c r="AQ69" s="133">
        <f t="shared" si="548"/>
        <v>32.2990128</v>
      </c>
      <c r="AR69" s="41">
        <v>1.55</v>
      </c>
      <c r="AS69" s="41"/>
      <c r="AT69" s="117">
        <f>AT68+AL69-AS69</f>
        <v>216.63999999999965</v>
      </c>
      <c r="AU69" s="101"/>
      <c r="AV69" s="42"/>
      <c r="AW69" s="43"/>
      <c r="AX69" s="44"/>
      <c r="AY69" s="44"/>
      <c r="AZ69" s="44"/>
      <c r="BA69" s="44"/>
    </row>
    <row r="70" spans="1:53" s="31" customFormat="1" ht="12.75" x14ac:dyDescent="0.2">
      <c r="A70" s="184"/>
      <c r="B70" s="32">
        <v>3</v>
      </c>
      <c r="C70" s="45" t="s">
        <v>52</v>
      </c>
      <c r="D70" s="42">
        <v>16500</v>
      </c>
      <c r="E70" s="42">
        <v>4</v>
      </c>
      <c r="F70" s="42">
        <v>19315</v>
      </c>
      <c r="G70" s="36">
        <v>0.4</v>
      </c>
      <c r="H70" s="36">
        <v>4.9000000000000004</v>
      </c>
      <c r="I70" s="42">
        <v>18563</v>
      </c>
      <c r="J70" s="36">
        <v>2.8</v>
      </c>
      <c r="K70" s="42">
        <v>16672</v>
      </c>
      <c r="L70" s="38">
        <v>6.3E-2</v>
      </c>
      <c r="M70" s="36">
        <f>ROUND(K70*(1-L70),0)</f>
        <v>15622</v>
      </c>
      <c r="N70" s="27">
        <v>0.56599999999999995</v>
      </c>
      <c r="O70" s="24">
        <f t="shared" si="670"/>
        <v>8842.0519999999997</v>
      </c>
      <c r="P70" s="38">
        <v>0.35399999999999998</v>
      </c>
      <c r="Q70" s="24">
        <f t="shared" si="671"/>
        <v>5530.1880000000001</v>
      </c>
      <c r="R70" s="38">
        <v>0.08</v>
      </c>
      <c r="S70" s="134"/>
      <c r="T70" s="24">
        <f t="shared" si="672"/>
        <v>1249.76</v>
      </c>
      <c r="U70" s="27">
        <v>0.23499999999999999</v>
      </c>
      <c r="V70" s="24">
        <f t="shared" si="673"/>
        <v>3671.1699999999996</v>
      </c>
      <c r="W70" s="38">
        <v>0.48399999999999999</v>
      </c>
      <c r="X70" s="24">
        <f t="shared" si="674"/>
        <v>7561.0479999999998</v>
      </c>
      <c r="Y70" s="38">
        <v>0.42</v>
      </c>
      <c r="Z70" s="24">
        <f t="shared" si="675"/>
        <v>6561.24</v>
      </c>
      <c r="AA70" s="147">
        <v>2.33E-3</v>
      </c>
      <c r="AB70" s="148">
        <f t="shared" si="543"/>
        <v>36.399259999999998</v>
      </c>
      <c r="AC70" s="46">
        <v>2.2699999999999999E-3</v>
      </c>
      <c r="AD70" s="17">
        <f t="shared" si="677"/>
        <v>35.461939999999998</v>
      </c>
      <c r="AE70" s="26">
        <f>IF(M70&gt;0,(AG70+AP70)/M70,0)</f>
        <v>2.4713396492126493E-3</v>
      </c>
      <c r="AF70" s="46">
        <v>2.7999999999999998E-4</v>
      </c>
      <c r="AG70" s="36">
        <f t="shared" si="678"/>
        <v>4.3741599999999998</v>
      </c>
      <c r="AH70" s="27">
        <v>0.20799999999999999</v>
      </c>
      <c r="AI70" s="40">
        <f t="shared" si="679"/>
        <v>32.934719999999999</v>
      </c>
      <c r="AJ70" s="27">
        <f t="shared" si="680"/>
        <v>0.87783368156557751</v>
      </c>
      <c r="AK70" s="28">
        <f t="shared" si="681"/>
        <v>0.88785097906563093</v>
      </c>
      <c r="AL70" s="42">
        <v>174</v>
      </c>
      <c r="AM70" s="38">
        <v>0.09</v>
      </c>
      <c r="AN70" s="27">
        <v>0.2162</v>
      </c>
      <c r="AO70" s="134">
        <v>0.21460000000000001</v>
      </c>
      <c r="AP70" s="40">
        <f>AL70*(1-AM70)*AN70</f>
        <v>34.233108000000001</v>
      </c>
      <c r="AQ70" s="135">
        <f t="shared" si="548"/>
        <v>33.979764000000003</v>
      </c>
      <c r="AR70" s="17">
        <v>1.58</v>
      </c>
      <c r="AS70" s="17"/>
      <c r="AT70" s="117">
        <f>AT69+AL70-AS70</f>
        <v>390.63999999999965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3">SUM(D68:D70)</f>
        <v>42944</v>
      </c>
      <c r="E71" s="50"/>
      <c r="F71" s="50">
        <f t="shared" ref="F71" si="684">SUM(F68:F70)</f>
        <v>47696</v>
      </c>
      <c r="G71" s="51"/>
      <c r="H71" s="51"/>
      <c r="I71" s="50">
        <f t="shared" ref="I71:K71" si="685">SUM(I68:I70)</f>
        <v>45586</v>
      </c>
      <c r="J71" s="51"/>
      <c r="K71" s="50">
        <f t="shared" si="685"/>
        <v>48839</v>
      </c>
      <c r="L71" s="20">
        <f t="shared" ref="L71" si="686">IF(K71&gt;0,(K68*L68+K69*L69+K70*L70)/K71,0)</f>
        <v>5.7714592845881367E-2</v>
      </c>
      <c r="M71" s="51">
        <f t="shared" ref="M71" si="687">M68+M69+M70</f>
        <v>46021</v>
      </c>
      <c r="N71" s="52">
        <f t="shared" ref="N71" si="688">IF(M71&gt;0,O71/M71,0)</f>
        <v>0.59276649790313118</v>
      </c>
      <c r="O71" s="53">
        <f t="shared" ref="O71" si="689">O68+O69+O70</f>
        <v>27279.706999999999</v>
      </c>
      <c r="P71" s="20">
        <f t="shared" ref="P71" si="690">IF(M71&gt;0,Q71/M71,0)</f>
        <v>0.32459131700745314</v>
      </c>
      <c r="Q71" s="53">
        <f t="shared" ref="Q71" si="691">Q68+Q69+Q70</f>
        <v>14938.017</v>
      </c>
      <c r="R71" s="20">
        <f t="shared" ref="R71" si="692">IF(M71&gt;0,T71/M71,0)</f>
        <v>8.2642185089415704E-2</v>
      </c>
      <c r="S71" s="136"/>
      <c r="T71" s="53">
        <f t="shared" ref="T71" si="693">T68+T69+T70</f>
        <v>3803.2759999999998</v>
      </c>
      <c r="U71" s="20">
        <f t="shared" ref="U71" si="694">IF(M71&gt;0,V71/M71,0)</f>
        <v>0.23567012885421873</v>
      </c>
      <c r="V71" s="53">
        <f t="shared" ref="V71" si="695">V68+V69+V70</f>
        <v>10845.775</v>
      </c>
      <c r="W71" s="20">
        <f t="shared" ref="W71" si="696">IF(M71&gt;0,X71/M71,0)</f>
        <v>0.48265974229156255</v>
      </c>
      <c r="X71" s="53">
        <f t="shared" ref="X71" si="697">X68+X69+X70</f>
        <v>22212.484</v>
      </c>
      <c r="Y71" s="20">
        <f t="shared" ref="Y71" si="698">IF(M71&gt;0,Z71/M71,0)</f>
        <v>0.41339453727646081</v>
      </c>
      <c r="Z71" s="53">
        <f t="shared" ref="Z71" si="699">Z68+Z69+Z70</f>
        <v>19024.830000000002</v>
      </c>
      <c r="AA71" s="152">
        <f t="shared" ref="AA71" si="700">IF(M71&gt;0,AB71/M71,0)</f>
        <v>2.4393255253036656E-3</v>
      </c>
      <c r="AB71" s="55">
        <f t="shared" ref="AB71" si="701">SUM(AB68:AB70)</f>
        <v>112.2602</v>
      </c>
      <c r="AC71" s="54">
        <f t="shared" ref="AC71" si="702">IF(M71&gt;0,AD71/M71,0)</f>
        <v>2.3889941548423544E-3</v>
      </c>
      <c r="AD71" s="55">
        <f t="shared" ref="AD71" si="703">SUM(AD68:AD70)</f>
        <v>109.9439</v>
      </c>
      <c r="AE71" s="54">
        <f t="shared" ref="AE71" si="704">IF(M71&gt;0,(AE68*M68+AE69*M69+AE70*M70)/M71,0)</f>
        <v>2.4189105147649987E-3</v>
      </c>
      <c r="AF71" s="54">
        <f t="shared" ref="AF71" si="705">IF(K71&gt;0,(K68*AF68+K69*AF69+K70*AF70)/K71,0)</f>
        <v>2.8000000000000003E-4</v>
      </c>
      <c r="AG71" s="51">
        <f t="shared" ref="AG71" si="706">SUM(AG68:AG70)</f>
        <v>12.88588</v>
      </c>
      <c r="AH71" s="52">
        <f t="shared" ref="AH71" si="707">IF(K71&gt;0,(K68*AH68+K69*AH69+K70*AH70)/K71,0)</f>
        <v>0.20625911464198693</v>
      </c>
      <c r="AI71" s="57">
        <f t="shared" ref="AI71" si="708">SUM(AI68:AI70)</f>
        <v>95.765610000000009</v>
      </c>
      <c r="AJ71" s="52">
        <f t="shared" ref="AJ71" si="709">IF(AND(AD71&gt;0),((AD68*AJ68+AD69*AJ69+AD70*AJ70)/AD71),0)</f>
        <v>0.88399625911307711</v>
      </c>
      <c r="AK71" s="56">
        <f t="shared" si="681"/>
        <v>0.8854145405702849</v>
      </c>
      <c r="AL71" s="50">
        <f t="shared" ref="AL71" si="710">SUM(AL68:AL70)</f>
        <v>510</v>
      </c>
      <c r="AM71" s="20">
        <f t="shared" ref="AM71" si="711">IF(AL71&gt;0,(AM68*AL68+AM69*AL69+AM70*AL70)/AL71,0)</f>
        <v>8.9631372549019608E-2</v>
      </c>
      <c r="AN71" s="52">
        <f>IF(K71&gt;0,(AN68*K68+AN69*K69+AN70*K70)/K71,0)</f>
        <v>0.21205127050103401</v>
      </c>
      <c r="AO71" s="136">
        <f>IF(L71&gt;0,(AO68*K68+AO69*K69+AO70*K70)/K71,0)</f>
        <v>0.21431448842113884</v>
      </c>
      <c r="AP71" s="57">
        <f t="shared" ref="AP71" si="712">SUM(AP68:AP70)</f>
        <v>98.434800800000005</v>
      </c>
      <c r="AQ71" s="137">
        <f t="shared" si="579"/>
        <v>99.491890800000007</v>
      </c>
      <c r="AR71" s="55"/>
      <c r="AS71" s="55">
        <f t="shared" ref="AS71" si="713">SUM(AS68:AS70)</f>
        <v>498.5</v>
      </c>
      <c r="AT71" s="102"/>
      <c r="AU71" s="103">
        <f>AT70</f>
        <v>390.63999999999965</v>
      </c>
      <c r="AV71" s="50">
        <f t="shared" ref="AV71" si="714">SUM(AV68:AV70)</f>
        <v>0</v>
      </c>
      <c r="AW71" s="58"/>
      <c r="AX71" s="57"/>
      <c r="AY71" s="57"/>
      <c r="AZ71" s="57"/>
      <c r="BA71" s="57"/>
    </row>
    <row r="72" spans="1:53" s="31" customFormat="1" ht="13.5" thickBot="1" x14ac:dyDescent="0.25">
      <c r="A72" s="186">
        <v>18</v>
      </c>
      <c r="B72" s="22">
        <v>1</v>
      </c>
      <c r="C72" s="45" t="s">
        <v>49</v>
      </c>
      <c r="D72" s="11">
        <v>18617</v>
      </c>
      <c r="E72" s="11">
        <v>0</v>
      </c>
      <c r="F72" s="11">
        <v>16360</v>
      </c>
      <c r="G72" s="12">
        <v>0.9</v>
      </c>
      <c r="H72" s="12">
        <v>5.7</v>
      </c>
      <c r="I72" s="11">
        <v>15803</v>
      </c>
      <c r="J72" s="121">
        <v>3.2</v>
      </c>
      <c r="K72" s="11">
        <v>16754</v>
      </c>
      <c r="L72" s="13">
        <v>5.8000000000000003E-2</v>
      </c>
      <c r="M72" s="23">
        <f>ROUND(K72*(1-L72),0)</f>
        <v>15782</v>
      </c>
      <c r="N72" s="14">
        <v>0.69899999999999995</v>
      </c>
      <c r="O72" s="24">
        <f t="shared" ref="O72:O74" si="715">M72*N72</f>
        <v>11031.617999999999</v>
      </c>
      <c r="P72" s="13">
        <v>0.253</v>
      </c>
      <c r="Q72" s="24">
        <f t="shared" ref="Q72:Q74" si="716">M72*P72</f>
        <v>3992.846</v>
      </c>
      <c r="R72" s="15">
        <v>4.8000000000000001E-2</v>
      </c>
      <c r="S72" s="143"/>
      <c r="T72" s="24">
        <f t="shared" ref="T72:T74" si="717">M72*R72</f>
        <v>757.53600000000006</v>
      </c>
      <c r="U72" s="25">
        <v>0.24399999999999999</v>
      </c>
      <c r="V72" s="24">
        <f t="shared" ref="V72:V74" si="718">M72*U72</f>
        <v>3850.808</v>
      </c>
      <c r="W72" s="15">
        <v>0.48399999999999999</v>
      </c>
      <c r="X72" s="24">
        <f t="shared" ref="X72:X74" si="719">M72*W72</f>
        <v>7638.4879999999994</v>
      </c>
      <c r="Y72" s="15">
        <v>0.42</v>
      </c>
      <c r="Z72" s="24">
        <f t="shared" ref="Z72:Z74" si="720">Y72*M72</f>
        <v>6628.44</v>
      </c>
      <c r="AA72" s="145">
        <v>2.32E-3</v>
      </c>
      <c r="AB72" s="18">
        <f t="shared" ref="AB72" si="721">M72*AA72</f>
        <v>36.614240000000002</v>
      </c>
      <c r="AC72" s="16">
        <v>2.2899999999999999E-3</v>
      </c>
      <c r="AD72" s="17">
        <f t="shared" ref="AD72:AD74" si="722">M72*AC72</f>
        <v>36.140779999999999</v>
      </c>
      <c r="AE72" s="26">
        <f>IF(M72&gt;0,(AG72+AP72)/M72,0)</f>
        <v>2.3836245406158914E-3</v>
      </c>
      <c r="AF72" s="16">
        <v>2.7999999999999998E-4</v>
      </c>
      <c r="AG72" s="23">
        <f t="shared" ref="AG72:AG74" si="723">AF72*M72</f>
        <v>4.4189599999999993</v>
      </c>
      <c r="AH72" s="114">
        <v>0.20699999999999999</v>
      </c>
      <c r="AI72" s="29">
        <f t="shared" ref="AI72:AI74" si="724">AL72*(1-AM72)*AH72</f>
        <v>31.251824999999997</v>
      </c>
      <c r="AJ72" s="27">
        <f t="shared" ref="AJ72:AJ74" si="725">IF(AND(AH72&gt;0,AF72&gt;0,AC72&gt;0),((AC72-AF72)*AH72)/((AH72-AF72)*AC72),0)</f>
        <v>0.87891813241039929</v>
      </c>
      <c r="AK72" s="59">
        <f t="shared" si="681"/>
        <v>0.88365700115446344</v>
      </c>
      <c r="AL72" s="11">
        <v>165</v>
      </c>
      <c r="AM72" s="13">
        <v>8.5000000000000006E-2</v>
      </c>
      <c r="AN72" s="14">
        <v>0.21990000000000001</v>
      </c>
      <c r="AO72" s="130">
        <v>0.2235</v>
      </c>
      <c r="AP72" s="29">
        <f>AL72*(1-AM72)*AN72</f>
        <v>33.199402499999998</v>
      </c>
      <c r="AQ72" s="131">
        <f t="shared" ref="AQ72:AQ78" si="726">AL72*(1-AM72)*AO72</f>
        <v>33.742912500000003</v>
      </c>
      <c r="AR72" s="18">
        <v>1.55</v>
      </c>
      <c r="AS72" s="18"/>
      <c r="AT72" s="98">
        <f>AT70+AL72-AS72</f>
        <v>555.63999999999965</v>
      </c>
      <c r="AU72" s="99"/>
      <c r="AV72" s="11"/>
      <c r="AW72" s="30"/>
      <c r="AX72" s="19"/>
      <c r="AY72" s="19"/>
      <c r="AZ72" s="19"/>
      <c r="BA72" s="19"/>
    </row>
    <row r="73" spans="1:53" s="31" customFormat="1" ht="12.75" x14ac:dyDescent="0.2">
      <c r="A73" s="184"/>
      <c r="B73" s="32">
        <v>2</v>
      </c>
      <c r="C73" s="45" t="s">
        <v>50</v>
      </c>
      <c r="D73" s="33">
        <v>19039</v>
      </c>
      <c r="E73" s="33">
        <v>6</v>
      </c>
      <c r="F73" s="33">
        <v>21074</v>
      </c>
      <c r="G73" s="34">
        <v>1.1000000000000001</v>
      </c>
      <c r="H73" s="34">
        <v>5.6</v>
      </c>
      <c r="I73" s="33">
        <v>20147</v>
      </c>
      <c r="J73" s="122">
        <v>1.9</v>
      </c>
      <c r="K73" s="33">
        <v>16768</v>
      </c>
      <c r="L73" s="35">
        <v>5.3999999999999999E-2</v>
      </c>
      <c r="M73" s="36">
        <f>ROUND(K73*(1-L73),0)</f>
        <v>15863</v>
      </c>
      <c r="N73" s="37">
        <v>0.67800000000000005</v>
      </c>
      <c r="O73" s="24">
        <f t="shared" si="715"/>
        <v>10755.114000000001</v>
      </c>
      <c r="P73" s="35">
        <v>0.247</v>
      </c>
      <c r="Q73" s="24">
        <f t="shared" si="716"/>
        <v>3918.1610000000001</v>
      </c>
      <c r="R73" s="38">
        <v>7.4999999999999997E-2</v>
      </c>
      <c r="S73" s="134"/>
      <c r="T73" s="24">
        <f t="shared" si="717"/>
        <v>1189.7249999999999</v>
      </c>
      <c r="U73" s="27">
        <v>0.249</v>
      </c>
      <c r="V73" s="24">
        <f t="shared" si="718"/>
        <v>3949.8870000000002</v>
      </c>
      <c r="W73" s="38">
        <v>0.47</v>
      </c>
      <c r="X73" s="24">
        <f t="shared" si="719"/>
        <v>7455.61</v>
      </c>
      <c r="Y73" s="38">
        <v>0.41</v>
      </c>
      <c r="Z73" s="24">
        <f t="shared" si="720"/>
        <v>6503.83</v>
      </c>
      <c r="AA73" s="146">
        <v>2.3400000000000001E-3</v>
      </c>
      <c r="AB73" s="18">
        <f t="shared" si="543"/>
        <v>37.119419999999998</v>
      </c>
      <c r="AC73" s="39">
        <v>2.3E-3</v>
      </c>
      <c r="AD73" s="17">
        <f t="shared" si="722"/>
        <v>36.484899999999996</v>
      </c>
      <c r="AE73" s="26">
        <f>IF(M73&gt;0,(AG73+AP73)/M73,0)</f>
        <v>2.4676961482695578E-3</v>
      </c>
      <c r="AF73" s="39">
        <v>2.7999999999999998E-4</v>
      </c>
      <c r="AG73" s="36">
        <f t="shared" si="723"/>
        <v>4.4416399999999996</v>
      </c>
      <c r="AH73" s="27">
        <v>0.21010000000000001</v>
      </c>
      <c r="AI73" s="40">
        <f t="shared" si="724"/>
        <v>34.490016000000004</v>
      </c>
      <c r="AJ73" s="27">
        <f t="shared" si="725"/>
        <v>0.87943288864575442</v>
      </c>
      <c r="AK73" s="28">
        <f t="shared" si="681"/>
        <v>0.88770961675457249</v>
      </c>
      <c r="AL73" s="33">
        <v>180</v>
      </c>
      <c r="AM73" s="35">
        <v>8.7999999999999995E-2</v>
      </c>
      <c r="AN73" s="37">
        <v>0.2114</v>
      </c>
      <c r="AO73" s="132">
        <v>0.21579999999999999</v>
      </c>
      <c r="AP73" s="40">
        <f>AL73*(1-AM73)*AN73</f>
        <v>34.703423999999998</v>
      </c>
      <c r="AQ73" s="133">
        <f t="shared" si="726"/>
        <v>35.425727999999999</v>
      </c>
      <c r="AR73" s="41">
        <v>1.6</v>
      </c>
      <c r="AS73" s="41"/>
      <c r="AT73" s="117">
        <f>AT72+AL73-AS73</f>
        <v>735.63999999999965</v>
      </c>
      <c r="AU73" s="101"/>
      <c r="AV73" s="42"/>
      <c r="AW73" s="43"/>
      <c r="AX73" s="44"/>
      <c r="AY73" s="44"/>
      <c r="AZ73" s="44"/>
      <c r="BA73" s="44"/>
    </row>
    <row r="74" spans="1:53" s="31" customFormat="1" ht="12.75" x14ac:dyDescent="0.2">
      <c r="A74" s="184"/>
      <c r="B74" s="32">
        <v>3</v>
      </c>
      <c r="C74" s="45" t="s">
        <v>48</v>
      </c>
      <c r="D74" s="42">
        <v>20300</v>
      </c>
      <c r="E74" s="42">
        <v>3</v>
      </c>
      <c r="F74" s="42">
        <v>19299</v>
      </c>
      <c r="G74" s="36">
        <v>1.1000000000000001</v>
      </c>
      <c r="H74" s="36">
        <v>7</v>
      </c>
      <c r="I74" s="42">
        <v>18264</v>
      </c>
      <c r="J74" s="36">
        <v>1</v>
      </c>
      <c r="K74" s="42">
        <v>16762</v>
      </c>
      <c r="L74" s="38">
        <v>6.2E-2</v>
      </c>
      <c r="M74" s="36">
        <f>ROUND(K74*(1-L74),0)</f>
        <v>15723</v>
      </c>
      <c r="N74" s="27">
        <v>0.66400000000000003</v>
      </c>
      <c r="O74" s="24">
        <f t="shared" si="715"/>
        <v>10440.072</v>
      </c>
      <c r="P74" s="38">
        <v>0.26300000000000001</v>
      </c>
      <c r="Q74" s="24">
        <f t="shared" si="716"/>
        <v>4135.1490000000003</v>
      </c>
      <c r="R74" s="38">
        <v>7.2999999999999995E-2</v>
      </c>
      <c r="S74" s="134"/>
      <c r="T74" s="24">
        <f t="shared" si="717"/>
        <v>1147.779</v>
      </c>
      <c r="U74" s="27">
        <v>0.24199999999999999</v>
      </c>
      <c r="V74" s="24">
        <f t="shared" si="718"/>
        <v>3804.9659999999999</v>
      </c>
      <c r="W74" s="38">
        <v>0.49099999999999999</v>
      </c>
      <c r="X74" s="24">
        <f t="shared" si="719"/>
        <v>7719.9929999999995</v>
      </c>
      <c r="Y74" s="38">
        <v>0.4</v>
      </c>
      <c r="Z74" s="24">
        <f t="shared" si="720"/>
        <v>6289.2000000000007</v>
      </c>
      <c r="AA74" s="147">
        <v>2.3400000000000001E-3</v>
      </c>
      <c r="AB74" s="148">
        <f t="shared" si="543"/>
        <v>36.791820000000001</v>
      </c>
      <c r="AC74" s="46">
        <v>2.4199999999999998E-3</v>
      </c>
      <c r="AD74" s="17">
        <f t="shared" si="722"/>
        <v>38.049659999999996</v>
      </c>
      <c r="AE74" s="26">
        <f>IF(M74&gt;0,(AG74+AP74)/M74,0)</f>
        <v>2.4338500667811492E-3</v>
      </c>
      <c r="AF74" s="46">
        <v>2.7E-4</v>
      </c>
      <c r="AG74" s="36">
        <f t="shared" si="723"/>
        <v>4.2452100000000002</v>
      </c>
      <c r="AH74" s="27">
        <v>0.20760000000000001</v>
      </c>
      <c r="AI74" s="40">
        <f t="shared" si="724"/>
        <v>32.790212400000001</v>
      </c>
      <c r="AJ74" s="27">
        <f t="shared" si="725"/>
        <v>0.88958672902583136</v>
      </c>
      <c r="AK74" s="28">
        <f t="shared" si="681"/>
        <v>0.89018047881298323</v>
      </c>
      <c r="AL74" s="42">
        <v>173</v>
      </c>
      <c r="AM74" s="38">
        <v>8.6999999999999994E-2</v>
      </c>
      <c r="AN74" s="27">
        <v>0.21540000000000001</v>
      </c>
      <c r="AO74" s="134">
        <v>0.21990000000000001</v>
      </c>
      <c r="AP74" s="40">
        <f>AL74*(1-AM74)*AN74</f>
        <v>34.022214600000005</v>
      </c>
      <c r="AQ74" s="135">
        <f t="shared" si="726"/>
        <v>34.732985100000008</v>
      </c>
      <c r="AR74" s="17">
        <v>1.59</v>
      </c>
      <c r="AS74" s="17"/>
      <c r="AT74" s="117">
        <f>AT73+AL74-AS74</f>
        <v>908.63999999999965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7">SUM(D72:D74)</f>
        <v>57956</v>
      </c>
      <c r="E75" s="50"/>
      <c r="F75" s="50">
        <f t="shared" ref="F75" si="728">SUM(F72:F74)</f>
        <v>56733</v>
      </c>
      <c r="G75" s="51"/>
      <c r="H75" s="51"/>
      <c r="I75" s="50">
        <f t="shared" ref="I75:K75" si="729">SUM(I72:I74)</f>
        <v>54214</v>
      </c>
      <c r="J75" s="51"/>
      <c r="K75" s="50">
        <f t="shared" si="729"/>
        <v>50284</v>
      </c>
      <c r="L75" s="20">
        <f t="shared" ref="L75" si="730">IF(K75&gt;0,(K72*L72+K73*L73+K74*L74)/K75,0)</f>
        <v>5.7999522711001519E-2</v>
      </c>
      <c r="M75" s="51">
        <f t="shared" ref="M75" si="731">M72+M73+M74</f>
        <v>47368</v>
      </c>
      <c r="N75" s="52">
        <f t="shared" ref="N75" si="732">IF(M75&gt;0,O75/M75,0)</f>
        <v>0.68034968755277825</v>
      </c>
      <c r="O75" s="53">
        <f t="shared" ref="O75" si="733">O72+O73+O74</f>
        <v>32226.804</v>
      </c>
      <c r="P75" s="20">
        <f t="shared" ref="P75" si="734">IF(M75&gt;0,Q75/M75,0)</f>
        <v>0.25430999831109607</v>
      </c>
      <c r="Q75" s="53">
        <f t="shared" ref="Q75" si="735">Q72+Q73+Q74</f>
        <v>12046.155999999999</v>
      </c>
      <c r="R75" s="20">
        <f t="shared" ref="R75" si="736">IF(M75&gt;0,T75/M75,0)</f>
        <v>6.5340314136125649E-2</v>
      </c>
      <c r="S75" s="136"/>
      <c r="T75" s="53">
        <f t="shared" ref="T75" si="737">T72+T73+T74</f>
        <v>3095.04</v>
      </c>
      <c r="U75" s="20">
        <f t="shared" ref="U75" si="738">IF(M75&gt;0,V75/M75,0)</f>
        <v>0.24501057676068233</v>
      </c>
      <c r="V75" s="53">
        <f t="shared" ref="V75" si="739">V72+V73+V74</f>
        <v>11605.661</v>
      </c>
      <c r="W75" s="20">
        <f t="shared" ref="W75" si="740">IF(M75&gt;0,X75/M75,0)</f>
        <v>0.48163509120081061</v>
      </c>
      <c r="X75" s="53">
        <f t="shared" ref="X75" si="741">X72+X73+X74</f>
        <v>22814.090999999997</v>
      </c>
      <c r="Y75" s="20">
        <f t="shared" ref="Y75" si="742">IF(M75&gt;0,Z75/M75,0)</f>
        <v>0.41001245566627259</v>
      </c>
      <c r="Z75" s="53">
        <f t="shared" ref="Z75" si="743">Z72+Z73+Z74</f>
        <v>19421.47</v>
      </c>
      <c r="AA75" s="152">
        <f t="shared" ref="AA75" si="744">IF(M75&gt;0,AB75/M75,0)</f>
        <v>2.3333364296571524E-3</v>
      </c>
      <c r="AB75" s="55">
        <f t="shared" ref="AB75" si="745">SUM(AB72:AB74)</f>
        <v>110.52548</v>
      </c>
      <c r="AC75" s="54">
        <f t="shared" ref="AC75" si="746">IF(M75&gt;0,AD75/M75,0)</f>
        <v>2.3365001688903896E-3</v>
      </c>
      <c r="AD75" s="55">
        <f t="shared" ref="AD75" si="747">SUM(AD72:AD74)</f>
        <v>110.67533999999998</v>
      </c>
      <c r="AE75" s="54">
        <f t="shared" ref="AE75" si="748">IF(M75&gt;0,(AE72*M72+AE73*M73+AE74*M74)/M75,0)</f>
        <v>2.4284506650059114E-3</v>
      </c>
      <c r="AF75" s="54">
        <f t="shared" ref="AF75" si="749">IF(K75&gt;0,(K72*AF72+K73*AF73+K74*AF74)/K75,0)</f>
        <v>2.7666653408638927E-4</v>
      </c>
      <c r="AG75" s="51">
        <f t="shared" ref="AG75" si="750">SUM(AG72:AG74)</f>
        <v>13.105809999999998</v>
      </c>
      <c r="AH75" s="52">
        <f t="shared" ref="AH75" si="751">IF(K75&gt;0,(K72*AH72+K73*AH73+K74*AH74)/K75,0)</f>
        <v>0.20823375228700977</v>
      </c>
      <c r="AI75" s="57">
        <f t="shared" ref="AI75" si="752">SUM(AI72:AI74)</f>
        <v>98.532053399999995</v>
      </c>
      <c r="AJ75" s="52">
        <f t="shared" ref="AJ75" si="753">IF(AND(AD75&gt;0),((AD72*AJ72+AD73*AJ73+AD74*AJ74)/AD75),0)</f>
        <v>0.88275563861246431</v>
      </c>
      <c r="AK75" s="56">
        <f t="shared" si="681"/>
        <v>0.88721150837327778</v>
      </c>
      <c r="AL75" s="50">
        <f t="shared" ref="AL75" si="754">SUM(AL72:AL74)</f>
        <v>518</v>
      </c>
      <c r="AM75" s="20">
        <f t="shared" ref="AM75" si="755">IF(AL75&gt;0,(AM72*AL72+AM73*AL73+AM74*AL74)/AL75,0)</f>
        <v>8.6710424710424699E-2</v>
      </c>
      <c r="AN75" s="52">
        <f>IF(K75&gt;0,(AN72*K72+AN73*K73+AN74*K74)/K75,0)</f>
        <v>0.21556548007318435</v>
      </c>
      <c r="AO75" s="136">
        <f>IF(L75&gt;0,(AO72*K72+AO73*K73+AO74*K74)/K75,0)</f>
        <v>0.21973226473629784</v>
      </c>
      <c r="AP75" s="57">
        <f t="shared" ref="AP75" si="756">SUM(AP72:AP74)</f>
        <v>101.92504110000002</v>
      </c>
      <c r="AQ75" s="137">
        <f t="shared" ref="AQ75:AQ79" si="757">SUM(AQ72:AQ74)</f>
        <v>103.90162560000002</v>
      </c>
      <c r="AR75" s="55"/>
      <c r="AS75" s="55">
        <f t="shared" ref="AS75" si="758">SUM(AS72:AS74)</f>
        <v>0</v>
      </c>
      <c r="AT75" s="102"/>
      <c r="AU75" s="103">
        <f>AT74</f>
        <v>908.63999999999965</v>
      </c>
      <c r="AV75" s="50">
        <f t="shared" ref="AV75" si="759">SUM(AV72:AV74)</f>
        <v>0</v>
      </c>
      <c r="AW75" s="58"/>
      <c r="AX75" s="57"/>
      <c r="AY75" s="57"/>
      <c r="AZ75" s="57"/>
      <c r="BA75" s="57"/>
    </row>
    <row r="76" spans="1:53" s="31" customFormat="1" ht="13.5" thickBot="1" x14ac:dyDescent="0.25">
      <c r="A76" s="186">
        <v>19</v>
      </c>
      <c r="B76" s="22">
        <v>1</v>
      </c>
      <c r="C76" s="10" t="s">
        <v>51</v>
      </c>
      <c r="D76" s="11">
        <v>11000</v>
      </c>
      <c r="E76" s="11">
        <v>0</v>
      </c>
      <c r="F76" s="11">
        <v>13824</v>
      </c>
      <c r="G76" s="12">
        <v>1.5</v>
      </c>
      <c r="H76" s="12">
        <v>6.4</v>
      </c>
      <c r="I76" s="11">
        <v>13877</v>
      </c>
      <c r="J76" s="12">
        <v>2.1</v>
      </c>
      <c r="K76" s="11">
        <v>16497</v>
      </c>
      <c r="L76" s="13">
        <v>6.3E-2</v>
      </c>
      <c r="M76" s="23">
        <f>ROUND(K76*(1-L76),0)</f>
        <v>15458</v>
      </c>
      <c r="N76" s="14">
        <v>0.624</v>
      </c>
      <c r="O76" s="24">
        <f t="shared" ref="O76:O78" si="760">M76*N76</f>
        <v>9645.7919999999995</v>
      </c>
      <c r="P76" s="13">
        <v>0.33700000000000002</v>
      </c>
      <c r="Q76" s="24">
        <f t="shared" ref="Q76:Q78" si="761">M76*P76</f>
        <v>5209.3460000000005</v>
      </c>
      <c r="R76" s="15">
        <v>3.9E-2</v>
      </c>
      <c r="S76" s="143"/>
      <c r="T76" s="24">
        <f t="shared" ref="T76:T78" si="762">M76*R76</f>
        <v>602.86199999999997</v>
      </c>
      <c r="U76" s="25">
        <v>0.24399999999999999</v>
      </c>
      <c r="V76" s="24">
        <f t="shared" ref="V76:V78" si="763">M76*U76</f>
        <v>3771.752</v>
      </c>
      <c r="W76" s="15">
        <v>0.48199999999999998</v>
      </c>
      <c r="X76" s="24">
        <f t="shared" ref="X76:X78" si="764">M76*W76</f>
        <v>7450.7559999999994</v>
      </c>
      <c r="Y76" s="15">
        <v>0.41</v>
      </c>
      <c r="Z76" s="24">
        <f t="shared" ref="Z76:Z78" si="765">Y76*M76</f>
        <v>6337.78</v>
      </c>
      <c r="AA76" s="145">
        <v>2.3500000000000001E-3</v>
      </c>
      <c r="AB76" s="18">
        <f t="shared" ref="AB76:AB78" si="766">M76*AA76</f>
        <v>36.326300000000003</v>
      </c>
      <c r="AC76" s="16">
        <v>2.4199999999999998E-3</v>
      </c>
      <c r="AD76" s="17">
        <f t="shared" ref="AD76:AD78" si="767">M76*AC76</f>
        <v>37.408359999999995</v>
      </c>
      <c r="AE76" s="26">
        <f>IF(M76&gt;0,(AG76+AP76)/M76,0)</f>
        <v>2.3831776426445853E-3</v>
      </c>
      <c r="AF76" s="16">
        <v>2.7E-4</v>
      </c>
      <c r="AG76" s="23">
        <f t="shared" ref="AG76:AG78" si="768">AF76*M76</f>
        <v>4.1736599999999999</v>
      </c>
      <c r="AH76" s="114">
        <v>0.21290000000000001</v>
      </c>
      <c r="AI76" s="29">
        <f t="shared" ref="AI76:AI78" si="769">AL76*(1-AM76)*AH76</f>
        <v>32.726987999999999</v>
      </c>
      <c r="AJ76" s="27">
        <f t="shared" ref="AJ76:AJ78" si="770">IF(AND(AH76&gt;0,AF76&gt;0,AC76&gt;0),((AC76-AF76)*AH76)/((AH76-AF76)*AC76),0)</f>
        <v>0.88955789030182031</v>
      </c>
      <c r="AK76" s="59">
        <f t="shared" si="681"/>
        <v>0.88783395718284752</v>
      </c>
      <c r="AL76" s="11">
        <v>168</v>
      </c>
      <c r="AM76" s="13">
        <v>8.5000000000000006E-2</v>
      </c>
      <c r="AN76" s="14">
        <v>0.21249999999999999</v>
      </c>
      <c r="AO76" s="130">
        <v>0.21190000000000001</v>
      </c>
      <c r="AP76" s="29">
        <f>AL76*(1-AM76)*AN76</f>
        <v>32.665500000000002</v>
      </c>
      <c r="AQ76" s="131">
        <f t="shared" ref="AQ76" si="771">AL76*(1-AM76)*AO76</f>
        <v>32.573267999999999</v>
      </c>
      <c r="AR76" s="18">
        <v>1.5</v>
      </c>
      <c r="AS76" s="18">
        <v>1.55</v>
      </c>
      <c r="AT76" s="98">
        <f>AT74+AL76-AS76</f>
        <v>1075.0899999999997</v>
      </c>
      <c r="AU76" s="99"/>
      <c r="AV76" s="11"/>
      <c r="AW76" s="30"/>
      <c r="AX76" s="19"/>
      <c r="AY76" s="19"/>
      <c r="AZ76" s="19"/>
      <c r="BA76" s="19"/>
    </row>
    <row r="77" spans="1:53" s="31" customFormat="1" ht="12.75" x14ac:dyDescent="0.2">
      <c r="A77" s="184"/>
      <c r="B77" s="32">
        <v>2</v>
      </c>
      <c r="C77" s="45" t="s">
        <v>50</v>
      </c>
      <c r="D77" s="33">
        <v>20100</v>
      </c>
      <c r="E77" s="33">
        <v>5</v>
      </c>
      <c r="F77" s="33">
        <v>19293</v>
      </c>
      <c r="G77" s="34">
        <v>0.9</v>
      </c>
      <c r="H77" s="34">
        <v>6.9</v>
      </c>
      <c r="I77" s="33">
        <v>18135</v>
      </c>
      <c r="J77" s="34">
        <v>1.5</v>
      </c>
      <c r="K77" s="33">
        <v>16620</v>
      </c>
      <c r="L77" s="35">
        <v>5.5E-2</v>
      </c>
      <c r="M77" s="36">
        <f>ROUND(K77*(1-L77),0)</f>
        <v>15706</v>
      </c>
      <c r="N77" s="37">
        <v>0.60099999999999998</v>
      </c>
      <c r="O77" s="24">
        <f t="shared" si="760"/>
        <v>9439.3060000000005</v>
      </c>
      <c r="P77" s="35">
        <v>0.34799999999999998</v>
      </c>
      <c r="Q77" s="24">
        <f t="shared" si="761"/>
        <v>5465.6879999999992</v>
      </c>
      <c r="R77" s="38">
        <v>5.0999999999999997E-2</v>
      </c>
      <c r="S77" s="134"/>
      <c r="T77" s="24">
        <f t="shared" si="762"/>
        <v>801.00599999999997</v>
      </c>
      <c r="U77" s="27">
        <v>0.23599999999999999</v>
      </c>
      <c r="V77" s="24">
        <f t="shared" si="763"/>
        <v>3706.616</v>
      </c>
      <c r="W77" s="38">
        <v>0.48599999999999999</v>
      </c>
      <c r="X77" s="24">
        <f t="shared" si="764"/>
        <v>7633.116</v>
      </c>
      <c r="Y77" s="38">
        <v>0.41</v>
      </c>
      <c r="Z77" s="24">
        <f t="shared" si="765"/>
        <v>6439.46</v>
      </c>
      <c r="AA77" s="146"/>
      <c r="AB77" s="18">
        <f t="shared" si="766"/>
        <v>0</v>
      </c>
      <c r="AC77" s="39">
        <v>2.3999999999999998E-3</v>
      </c>
      <c r="AD77" s="17">
        <f t="shared" si="767"/>
        <v>37.694399999999995</v>
      </c>
      <c r="AE77" s="26">
        <f>IF(M77&gt;0,(AG77+AP77)/M77,0)</f>
        <v>2.5161007003692854E-3</v>
      </c>
      <c r="AF77" s="39">
        <v>2.5999999999999998E-4</v>
      </c>
      <c r="AG77" s="36">
        <f t="shared" si="768"/>
        <v>4.0835599999999994</v>
      </c>
      <c r="AH77" s="27">
        <v>0.21099999999999999</v>
      </c>
      <c r="AI77" s="40">
        <f t="shared" si="769"/>
        <v>34.328012000000001</v>
      </c>
      <c r="AJ77" s="27">
        <f t="shared" si="770"/>
        <v>0.89276675840688391</v>
      </c>
      <c r="AK77" s="28">
        <f t="shared" si="681"/>
        <v>0.89773718202224351</v>
      </c>
      <c r="AL77" s="33">
        <v>178</v>
      </c>
      <c r="AM77" s="35">
        <v>8.5999999999999993E-2</v>
      </c>
      <c r="AN77" s="37">
        <v>0.21779999999999999</v>
      </c>
      <c r="AO77" s="132"/>
      <c r="AP77" s="40">
        <f>AL77*(1-AM77)*AN77</f>
        <v>35.4343176</v>
      </c>
      <c r="AQ77" s="133">
        <f t="shared" si="726"/>
        <v>0</v>
      </c>
      <c r="AR77" s="41">
        <v>1.55</v>
      </c>
      <c r="AS77" s="41"/>
      <c r="AT77" s="117">
        <f>AT76+AL77-AS77</f>
        <v>1253.0899999999997</v>
      </c>
      <c r="AU77" s="101"/>
      <c r="AV77" s="42"/>
      <c r="AW77" s="43"/>
      <c r="AX77" s="44"/>
      <c r="AY77" s="44"/>
      <c r="AZ77" s="44"/>
      <c r="BA77" s="44"/>
    </row>
    <row r="78" spans="1:53" s="31" customFormat="1" ht="12.75" x14ac:dyDescent="0.2">
      <c r="A78" s="184"/>
      <c r="B78" s="32">
        <v>3</v>
      </c>
      <c r="C78" s="45" t="s">
        <v>48</v>
      </c>
      <c r="D78" s="42">
        <v>17600</v>
      </c>
      <c r="E78" s="42">
        <v>4</v>
      </c>
      <c r="F78" s="42">
        <v>19067</v>
      </c>
      <c r="G78" s="36">
        <v>0.7</v>
      </c>
      <c r="H78" s="36">
        <v>6.8</v>
      </c>
      <c r="I78" s="42">
        <v>18427</v>
      </c>
      <c r="J78" s="123">
        <v>1</v>
      </c>
      <c r="K78" s="42">
        <v>16610</v>
      </c>
      <c r="L78" s="38">
        <v>0.06</v>
      </c>
      <c r="M78" s="36">
        <f>ROUND(K78*(1-L78),0)</f>
        <v>15613</v>
      </c>
      <c r="N78" s="27">
        <v>0.62</v>
      </c>
      <c r="O78" s="24">
        <f t="shared" si="760"/>
        <v>9680.06</v>
      </c>
      <c r="P78" s="38">
        <v>0.34599999999999997</v>
      </c>
      <c r="Q78" s="24">
        <f t="shared" si="761"/>
        <v>5402.098</v>
      </c>
      <c r="R78" s="38">
        <v>3.4000000000000002E-2</v>
      </c>
      <c r="S78" s="134"/>
      <c r="T78" s="24">
        <f t="shared" si="762"/>
        <v>530.84199999999998</v>
      </c>
      <c r="U78" s="27"/>
      <c r="V78" s="24">
        <f t="shared" si="763"/>
        <v>0</v>
      </c>
      <c r="W78" s="38"/>
      <c r="X78" s="24">
        <f t="shared" si="764"/>
        <v>0</v>
      </c>
      <c r="Y78" s="38">
        <v>0.4</v>
      </c>
      <c r="Z78" s="24">
        <f t="shared" si="765"/>
        <v>6245.2000000000007</v>
      </c>
      <c r="AA78" s="147"/>
      <c r="AB78" s="148">
        <f t="shared" si="766"/>
        <v>0</v>
      </c>
      <c r="AC78" s="46">
        <v>2.3999999999999998E-3</v>
      </c>
      <c r="AD78" s="17">
        <f t="shared" si="767"/>
        <v>37.471199999999996</v>
      </c>
      <c r="AE78" s="26">
        <f>IF(M78&gt;0,(AG78+AP78)/M78,0)</f>
        <v>2.7E-4</v>
      </c>
      <c r="AF78" s="46">
        <v>2.7E-4</v>
      </c>
      <c r="AG78" s="36">
        <f t="shared" si="768"/>
        <v>4.2155100000000001</v>
      </c>
      <c r="AH78" s="27">
        <v>0.21240000000000001</v>
      </c>
      <c r="AI78" s="40">
        <f t="shared" si="769"/>
        <v>33.548367600000006</v>
      </c>
      <c r="AJ78" s="27">
        <f t="shared" si="770"/>
        <v>0.88862961391599504</v>
      </c>
      <c r="AK78" s="28">
        <f t="shared" si="681"/>
        <v>0</v>
      </c>
      <c r="AL78" s="42">
        <v>173</v>
      </c>
      <c r="AM78" s="38">
        <v>8.6999999999999994E-2</v>
      </c>
      <c r="AN78" s="27"/>
      <c r="AO78" s="134"/>
      <c r="AP78" s="40">
        <f>AL78*(1-AM78)*AN78</f>
        <v>0</v>
      </c>
      <c r="AQ78" s="135">
        <f t="shared" si="726"/>
        <v>0</v>
      </c>
      <c r="AR78" s="17">
        <v>1.5</v>
      </c>
      <c r="AS78" s="17"/>
      <c r="AT78" s="117">
        <f>AT77+AL78-AS78</f>
        <v>1426.0899999999997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72">SUM(D76:D78)</f>
        <v>48700</v>
      </c>
      <c r="E79" s="50"/>
      <c r="F79" s="50">
        <f t="shared" ref="F79" si="773">SUM(F76:F78)</f>
        <v>52184</v>
      </c>
      <c r="G79" s="51"/>
      <c r="H79" s="51"/>
      <c r="I79" s="50">
        <f t="shared" ref="I79:K79" si="774">SUM(I76:I78)</f>
        <v>50439</v>
      </c>
      <c r="J79" s="51"/>
      <c r="K79" s="50">
        <f t="shared" si="774"/>
        <v>49727</v>
      </c>
      <c r="L79" s="20">
        <f t="shared" ref="L79" si="775">IF(K79&gt;0,(K76*L76+K77*L77+K78*L78)/K79,0)</f>
        <v>5.9324129748426407E-2</v>
      </c>
      <c r="M79" s="51">
        <f t="shared" ref="M79" si="776">M76+M77+M78</f>
        <v>46777</v>
      </c>
      <c r="N79" s="52">
        <f t="shared" ref="N79" si="777">IF(M79&gt;0,O79/M79,0)</f>
        <v>0.61494234345939236</v>
      </c>
      <c r="O79" s="53">
        <f t="shared" ref="O79" si="778">O76+O77+O78</f>
        <v>28765.157999999996</v>
      </c>
      <c r="P79" s="20">
        <f t="shared" ref="P79" si="779">IF(M79&gt;0,Q79/M79,0)</f>
        <v>0.34369737264040018</v>
      </c>
      <c r="Q79" s="53">
        <f t="shared" ref="Q79" si="780">Q76+Q77+Q78</f>
        <v>16077.132</v>
      </c>
      <c r="R79" s="20">
        <f t="shared" ref="R79" si="781">IF(M79&gt;0,T79/M79,0)</f>
        <v>4.1360283900207365E-2</v>
      </c>
      <c r="S79" s="136"/>
      <c r="T79" s="53">
        <f t="shared" ref="T79" si="782">T76+T77+T78</f>
        <v>1934.71</v>
      </c>
      <c r="U79" s="20">
        <f t="shared" ref="U79" si="783">IF(M79&gt;0,V79/M79,0)</f>
        <v>0.15987275797934883</v>
      </c>
      <c r="V79" s="53">
        <f t="shared" ref="V79" si="784">V76+V77+V78</f>
        <v>7478.3680000000004</v>
      </c>
      <c r="W79" s="20">
        <f t="shared" ref="W79" si="785">IF(M79&gt;0,X79/M79,0)</f>
        <v>0.32246343288368212</v>
      </c>
      <c r="X79" s="53">
        <f t="shared" ref="X79" si="786">X76+X77+X78</f>
        <v>15083.871999999999</v>
      </c>
      <c r="Y79" s="20">
        <f t="shared" ref="Y79" si="787">IF(M79&gt;0,Z79/M79,0)</f>
        <v>0.40666224854094968</v>
      </c>
      <c r="Z79" s="53">
        <f t="shared" ref="Z79" si="788">Z76+Z77+Z78</f>
        <v>19022.440000000002</v>
      </c>
      <c r="AA79" s="152">
        <f t="shared" ref="AA79" si="789">IF(M79&gt;0,AB79/M79,0)</f>
        <v>7.7658464630053238E-4</v>
      </c>
      <c r="AB79" s="55">
        <f t="shared" ref="AB79" si="790">SUM(AB76:AB78)</f>
        <v>36.326300000000003</v>
      </c>
      <c r="AC79" s="54">
        <f t="shared" ref="AC79" si="791">IF(M79&gt;0,AD79/M79,0)</f>
        <v>2.4066092310323448E-3</v>
      </c>
      <c r="AD79" s="55">
        <f t="shared" ref="AD79" si="792">SUM(AD76:AD78)</f>
        <v>112.57395999999999</v>
      </c>
      <c r="AE79" s="54">
        <f t="shared" ref="AE79" si="793">IF(M79&gt;0,(AE76*M76+AE77*M77+AE78*M78)/M79,0)</f>
        <v>1.7224821514847039E-3</v>
      </c>
      <c r="AF79" s="54">
        <f t="shared" ref="AF79" si="794">IF(K79&gt;0,(K76*AF76+K77*AF77+K78*AF78)/K79,0)</f>
        <v>2.6665775132221929E-4</v>
      </c>
      <c r="AG79" s="51">
        <f t="shared" ref="AG79" si="795">SUM(AG76:AG78)</f>
        <v>12.47273</v>
      </c>
      <c r="AH79" s="52">
        <f t="shared" ref="AH79" si="796">IF(K79&gt;0,(K76*AH76+K77*AH77+K78*AH78)/K79,0)</f>
        <v>0.21209796086633015</v>
      </c>
      <c r="AI79" s="57">
        <f t="shared" ref="AI79" si="797">SUM(AI76:AI78)</f>
        <v>100.60336760000001</v>
      </c>
      <c r="AJ79" s="52">
        <f t="shared" ref="AJ79" si="798">IF(AND(AD79&gt;0),((AD76*AJ76+AD77*AJ77+AD78*AJ78)/AD79),0)</f>
        <v>0.89032336686310487</v>
      </c>
      <c r="AK79" s="56">
        <f t="shared" si="681"/>
        <v>0.84676561884474444</v>
      </c>
      <c r="AL79" s="50">
        <f t="shared" ref="AL79" si="799">SUM(AL76:AL78)</f>
        <v>519</v>
      </c>
      <c r="AM79" s="20">
        <f t="shared" ref="AM79" si="800">IF(AL79&gt;0,(AM76*AL76+AM77*AL77+AM78*AL78)/AL79,0)</f>
        <v>8.6009633911368011E-2</v>
      </c>
      <c r="AN79" s="52">
        <f>IF(K79&gt;0,(AN76*K76+AN77*K77+AN78*K78)/K79,0)</f>
        <v>0.143291340720333</v>
      </c>
      <c r="AO79" s="136">
        <f>IF(L79&gt;0,(AO76*K76+AO77*K77+AO78*K78)/K79,0)</f>
        <v>7.0298113700806408E-2</v>
      </c>
      <c r="AP79" s="57">
        <f t="shared" ref="AP79" si="801">SUM(AP76:AP78)</f>
        <v>68.099817599999994</v>
      </c>
      <c r="AQ79" s="137">
        <f t="shared" si="757"/>
        <v>32.573267999999999</v>
      </c>
      <c r="AR79" s="55"/>
      <c r="AS79" s="55">
        <f t="shared" ref="AS79" si="802">SUM(AS76:AS78)</f>
        <v>1.55</v>
      </c>
      <c r="AT79" s="102"/>
      <c r="AU79" s="103">
        <f>AT78</f>
        <v>1426.0899999999997</v>
      </c>
      <c r="AV79" s="50">
        <f t="shared" ref="AV79" si="803">SUM(AV76:AV78)</f>
        <v>0</v>
      </c>
      <c r="AW79" s="58"/>
      <c r="AX79" s="57"/>
      <c r="AY79" s="57"/>
      <c r="AZ79" s="57"/>
      <c r="BA79" s="57"/>
    </row>
    <row r="80" spans="1:53" s="31" customFormat="1" ht="13.5" thickBot="1" x14ac:dyDescent="0.25">
      <c r="A80" s="186">
        <v>20</v>
      </c>
      <c r="B80" s="22">
        <v>1</v>
      </c>
      <c r="C80" s="10" t="s">
        <v>51</v>
      </c>
      <c r="D80" s="11">
        <v>6100</v>
      </c>
      <c r="E80" s="11">
        <v>1</v>
      </c>
      <c r="F80" s="11">
        <v>9732</v>
      </c>
      <c r="G80" s="12">
        <v>1</v>
      </c>
      <c r="H80" s="12">
        <v>6.3</v>
      </c>
      <c r="I80" s="11">
        <v>9606</v>
      </c>
      <c r="J80" s="121">
        <v>3.3</v>
      </c>
      <c r="K80" s="11">
        <v>16290</v>
      </c>
      <c r="L80" s="13">
        <v>5.8999999999999997E-2</v>
      </c>
      <c r="M80" s="23">
        <f>ROUND(K80*(1-L80),0)</f>
        <v>15329</v>
      </c>
      <c r="N80" s="14">
        <v>0.60799999999999998</v>
      </c>
      <c r="O80" s="24">
        <f t="shared" ref="O80:O82" si="804">M80*N80</f>
        <v>9320.0319999999992</v>
      </c>
      <c r="P80" s="13">
        <v>0.316</v>
      </c>
      <c r="Q80" s="24">
        <f t="shared" ref="Q80:Q82" si="805">M80*P80</f>
        <v>4843.9639999999999</v>
      </c>
      <c r="R80" s="15">
        <v>7.5999999999999998E-2</v>
      </c>
      <c r="S80" s="143"/>
      <c r="T80" s="24">
        <f t="shared" ref="T80:T82" si="806">M80*R80</f>
        <v>1165.0039999999999</v>
      </c>
      <c r="U80" s="25">
        <v>0.219</v>
      </c>
      <c r="V80" s="24">
        <f t="shared" ref="V80:V82" si="807">M80*U80</f>
        <v>3357.0509999999999</v>
      </c>
      <c r="W80" s="15">
        <v>0.49199999999999999</v>
      </c>
      <c r="X80" s="24">
        <f t="shared" ref="X80:X82" si="808">M80*W80</f>
        <v>7541.8679999999995</v>
      </c>
      <c r="Y80" s="15">
        <v>0.41</v>
      </c>
      <c r="Z80" s="24">
        <f t="shared" ref="Z80:Z82" si="809">Y80*M80</f>
        <v>6284.8899999999994</v>
      </c>
      <c r="AA80" s="145">
        <v>2.4299999999999999E-3</v>
      </c>
      <c r="AB80" s="18">
        <f t="shared" ref="AB80:AB106" si="810">M80*AA80</f>
        <v>37.249469999999995</v>
      </c>
      <c r="AC80" s="16">
        <v>2.3500000000000001E-3</v>
      </c>
      <c r="AD80" s="17">
        <f t="shared" ref="AD80:AD82" si="811">M80*AC80</f>
        <v>36.023150000000001</v>
      </c>
      <c r="AE80" s="26">
        <f>IF(M80&gt;0,(AG80+AP80)/M80,0)</f>
        <v>2.4961629851914672E-3</v>
      </c>
      <c r="AF80" s="16">
        <v>2.7E-4</v>
      </c>
      <c r="AG80" s="23">
        <f t="shared" ref="AG80:AG82" si="812">AF80*M80</f>
        <v>4.1388300000000005</v>
      </c>
      <c r="AH80" s="114">
        <v>0.21290000000000001</v>
      </c>
      <c r="AI80" s="29">
        <f t="shared" ref="AI80:AI82" si="813">AL80*(1-AM80)*AH80</f>
        <v>32.019308400000007</v>
      </c>
      <c r="AJ80" s="27">
        <f t="shared" ref="AJ80:AJ82" si="814">IF(AND(AH80&gt;0,AF80&gt;0,AC80&gt;0),((AC80-AF80)*AH80)/((AH80-AF80)*AC80),0)</f>
        <v>0.88623030116244284</v>
      </c>
      <c r="AK80" s="59">
        <f t="shared" si="681"/>
        <v>0.89289648969680646</v>
      </c>
      <c r="AL80" s="11">
        <v>166</v>
      </c>
      <c r="AM80" s="13">
        <v>9.4E-2</v>
      </c>
      <c r="AN80" s="14">
        <v>0.22689999999999999</v>
      </c>
      <c r="AO80" s="130">
        <v>0.22969999999999999</v>
      </c>
      <c r="AP80" s="29">
        <f>AL80*(1-AM80)*AN80</f>
        <v>34.124852400000002</v>
      </c>
      <c r="AQ80" s="131">
        <f t="shared" ref="AQ80:AQ106" si="815">AL80*(1-AM80)*AO80</f>
        <v>34.545961200000001</v>
      </c>
      <c r="AR80" s="18">
        <v>1.6</v>
      </c>
      <c r="AS80" s="18">
        <v>837.52</v>
      </c>
      <c r="AT80" s="98">
        <f>AT78+AL80-AS80</f>
        <v>754.56999999999971</v>
      </c>
      <c r="AU80" s="99"/>
      <c r="AV80" s="11"/>
      <c r="AW80" s="30"/>
      <c r="AX80" s="19"/>
      <c r="AY80" s="19"/>
      <c r="AZ80" s="19"/>
      <c r="BA80" s="19"/>
    </row>
    <row r="81" spans="1:53" s="31" customFormat="1" ht="12.75" x14ac:dyDescent="0.2">
      <c r="A81" s="184"/>
      <c r="B81" s="32">
        <v>2</v>
      </c>
      <c r="C81" s="45" t="s">
        <v>52</v>
      </c>
      <c r="D81" s="33">
        <v>20700</v>
      </c>
      <c r="E81" s="33">
        <v>5</v>
      </c>
      <c r="F81" s="33">
        <v>18935</v>
      </c>
      <c r="G81" s="34">
        <v>0.5</v>
      </c>
      <c r="H81" s="34">
        <v>6</v>
      </c>
      <c r="I81" s="33">
        <v>17610</v>
      </c>
      <c r="J81" s="34">
        <v>1.7</v>
      </c>
      <c r="K81" s="33">
        <v>16122</v>
      </c>
      <c r="L81" s="35">
        <v>5.8000000000000003E-2</v>
      </c>
      <c r="M81" s="36">
        <f>ROUND(K81*(1-L81),0)</f>
        <v>15187</v>
      </c>
      <c r="N81" s="37">
        <v>0.64400000000000002</v>
      </c>
      <c r="O81" s="24">
        <f t="shared" si="804"/>
        <v>9780.4279999999999</v>
      </c>
      <c r="P81" s="35">
        <v>0.26900000000000002</v>
      </c>
      <c r="Q81" s="24">
        <f t="shared" si="805"/>
        <v>4085.3030000000003</v>
      </c>
      <c r="R81" s="38">
        <v>8.6999999999999994E-2</v>
      </c>
      <c r="S81" s="134"/>
      <c r="T81" s="24">
        <f t="shared" si="806"/>
        <v>1321.269</v>
      </c>
      <c r="U81" s="27">
        <v>0.214</v>
      </c>
      <c r="V81" s="24">
        <f t="shared" si="807"/>
        <v>3250.018</v>
      </c>
      <c r="W81" s="38">
        <v>0.504</v>
      </c>
      <c r="X81" s="24">
        <f t="shared" si="808"/>
        <v>7654.2480000000005</v>
      </c>
      <c r="Y81" s="38">
        <v>0.42</v>
      </c>
      <c r="Z81" s="24">
        <f t="shared" si="809"/>
        <v>6378.54</v>
      </c>
      <c r="AA81" s="146">
        <v>2.48E-3</v>
      </c>
      <c r="AB81" s="18">
        <f t="shared" si="810"/>
        <v>37.663760000000003</v>
      </c>
      <c r="AC81" s="39">
        <v>2.3500000000000001E-3</v>
      </c>
      <c r="AD81" s="17">
        <f t="shared" si="811"/>
        <v>35.689450000000001</v>
      </c>
      <c r="AE81" s="26">
        <f>IF(M81&gt;0,(AG81+AP81)/M81,0)</f>
        <v>2.676007638111543E-3</v>
      </c>
      <c r="AF81" s="39">
        <v>2.7999999999999998E-4</v>
      </c>
      <c r="AG81" s="36">
        <f t="shared" si="812"/>
        <v>4.2523599999999995</v>
      </c>
      <c r="AH81" s="27">
        <v>0.2082</v>
      </c>
      <c r="AI81" s="40">
        <f t="shared" si="813"/>
        <v>35.204537999999999</v>
      </c>
      <c r="AJ81" s="27">
        <f t="shared" si="814"/>
        <v>0.88203728111466773</v>
      </c>
      <c r="AK81" s="28">
        <f t="shared" si="681"/>
        <v>0.89653300965520166</v>
      </c>
      <c r="AL81" s="33">
        <v>185</v>
      </c>
      <c r="AM81" s="35">
        <v>8.5999999999999993E-2</v>
      </c>
      <c r="AN81" s="37">
        <v>0.2152</v>
      </c>
      <c r="AO81" s="132">
        <v>0.2155</v>
      </c>
      <c r="AP81" s="40">
        <f>AL81*(1-AM81)*AN81</f>
        <v>36.388168</v>
      </c>
      <c r="AQ81" s="133">
        <f t="shared" si="815"/>
        <v>36.438895000000002</v>
      </c>
      <c r="AR81" s="41">
        <v>1.6</v>
      </c>
      <c r="AS81" s="41"/>
      <c r="AT81" s="117">
        <f>AT80+AL81-AS81</f>
        <v>939.56999999999971</v>
      </c>
      <c r="AU81" s="101"/>
      <c r="AV81" s="42"/>
      <c r="AW81" s="43"/>
      <c r="AX81" s="44"/>
      <c r="AY81" s="44"/>
      <c r="AZ81" s="44"/>
      <c r="BA81" s="44"/>
    </row>
    <row r="82" spans="1:53" s="31" customFormat="1" ht="12.75" x14ac:dyDescent="0.2">
      <c r="A82" s="184"/>
      <c r="B82" s="32">
        <v>3</v>
      </c>
      <c r="C82" s="45" t="s">
        <v>48</v>
      </c>
      <c r="D82" s="42">
        <v>20200</v>
      </c>
      <c r="E82" s="42">
        <v>0</v>
      </c>
      <c r="F82" s="42">
        <v>18787</v>
      </c>
      <c r="G82" s="36">
        <v>0.8</v>
      </c>
      <c r="H82" s="36">
        <v>6.2</v>
      </c>
      <c r="I82" s="42">
        <v>17897</v>
      </c>
      <c r="J82" s="36">
        <v>1.3</v>
      </c>
      <c r="K82" s="42">
        <v>16140</v>
      </c>
      <c r="L82" s="38">
        <v>5.6000000000000001E-2</v>
      </c>
      <c r="M82" s="36">
        <f>ROUND(K82*(1-L82),0)</f>
        <v>15236</v>
      </c>
      <c r="N82" s="27">
        <v>0.64200000000000002</v>
      </c>
      <c r="O82" s="24">
        <f t="shared" si="804"/>
        <v>9781.5120000000006</v>
      </c>
      <c r="P82" s="38">
        <v>0.28899999999999998</v>
      </c>
      <c r="Q82" s="24">
        <f t="shared" si="805"/>
        <v>4403.2039999999997</v>
      </c>
      <c r="R82" s="38">
        <v>6.9000000000000006E-2</v>
      </c>
      <c r="S82" s="134"/>
      <c r="T82" s="24">
        <f t="shared" si="806"/>
        <v>1051.2840000000001</v>
      </c>
      <c r="U82" s="27">
        <v>0.219</v>
      </c>
      <c r="V82" s="24">
        <f t="shared" si="807"/>
        <v>3336.6840000000002</v>
      </c>
      <c r="W82" s="38">
        <v>0.49399999999999999</v>
      </c>
      <c r="X82" s="24">
        <f t="shared" si="808"/>
        <v>7526.5839999999998</v>
      </c>
      <c r="Y82" s="38">
        <v>0.4</v>
      </c>
      <c r="Z82" s="24">
        <f t="shared" si="809"/>
        <v>6094.4000000000005</v>
      </c>
      <c r="AA82" s="147">
        <v>2.2499999999999998E-3</v>
      </c>
      <c r="AB82" s="148">
        <f t="shared" si="810"/>
        <v>34.280999999999999</v>
      </c>
      <c r="AC82" s="46">
        <v>2.2200000000000002E-3</v>
      </c>
      <c r="AD82" s="17">
        <f t="shared" si="811"/>
        <v>33.823920000000001</v>
      </c>
      <c r="AE82" s="26">
        <f>IF(M82&gt;0,(AG82+AP82)/M82,0)</f>
        <v>2.3235169335783673E-3</v>
      </c>
      <c r="AF82" s="46">
        <v>2.7E-4</v>
      </c>
      <c r="AG82" s="36">
        <f t="shared" si="812"/>
        <v>4.1137199999999998</v>
      </c>
      <c r="AH82" s="27">
        <v>0.21110000000000001</v>
      </c>
      <c r="AI82" s="40">
        <f t="shared" si="813"/>
        <v>30.577623900000006</v>
      </c>
      <c r="AJ82" s="27">
        <f t="shared" si="814"/>
        <v>0.87950327598385258</v>
      </c>
      <c r="AK82" s="28">
        <f t="shared" si="681"/>
        <v>0.88490297301807752</v>
      </c>
      <c r="AL82" s="42">
        <v>159</v>
      </c>
      <c r="AM82" s="38">
        <v>8.8999999999999996E-2</v>
      </c>
      <c r="AN82" s="27">
        <v>0.216</v>
      </c>
      <c r="AO82" s="134">
        <v>0.2215</v>
      </c>
      <c r="AP82" s="40">
        <f>AL82*(1-AM82)*AN82</f>
        <v>31.287384000000003</v>
      </c>
      <c r="AQ82" s="135">
        <f t="shared" si="815"/>
        <v>32.084053500000003</v>
      </c>
      <c r="AR82" s="17">
        <v>1.55</v>
      </c>
      <c r="AS82" s="17"/>
      <c r="AT82" s="117">
        <f>AT81+AL82-AS82</f>
        <v>1098.5699999999997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6">SUM(D80:D82)</f>
        <v>47000</v>
      </c>
      <c r="E83" s="50"/>
      <c r="F83" s="50">
        <f t="shared" ref="F83" si="817">SUM(F80:F82)</f>
        <v>47454</v>
      </c>
      <c r="G83" s="51"/>
      <c r="H83" s="51"/>
      <c r="I83" s="50">
        <f t="shared" ref="I83:K83" si="818">SUM(I80:I82)</f>
        <v>45113</v>
      </c>
      <c r="J83" s="51"/>
      <c r="K83" s="50">
        <f t="shared" si="818"/>
        <v>48552</v>
      </c>
      <c r="L83" s="20">
        <f t="shared" ref="L83" si="819">IF(K83&gt;0,(K80*L80+K81*L81+K82*L82)/K83,0)</f>
        <v>5.7670662382600095E-2</v>
      </c>
      <c r="M83" s="51">
        <f t="shared" ref="M83" si="820">M80+M81+M82</f>
        <v>45752</v>
      </c>
      <c r="N83" s="52">
        <f t="shared" ref="N83" si="821">IF(M83&gt;0,O83/M83,0)</f>
        <v>0.63127233782129744</v>
      </c>
      <c r="O83" s="53">
        <f t="shared" ref="O83" si="822">O80+O81+O82</f>
        <v>28881.972000000002</v>
      </c>
      <c r="P83" s="20">
        <f t="shared" ref="P83" si="823">IF(M83&gt;0,Q83/M83,0)</f>
        <v>0.29140739202657806</v>
      </c>
      <c r="Q83" s="53">
        <f t="shared" ref="Q83" si="824">Q80+Q81+Q82</f>
        <v>13332.471</v>
      </c>
      <c r="R83" s="20">
        <f t="shared" ref="R83" si="825">IF(M83&gt;0,T83/M83,0)</f>
        <v>7.7320270152124504E-2</v>
      </c>
      <c r="S83" s="136"/>
      <c r="T83" s="53">
        <f t="shared" ref="T83" si="826">T80+T81+T82</f>
        <v>3537.5570000000002</v>
      </c>
      <c r="U83" s="20">
        <f t="shared" ref="U83" si="827">IF(M83&gt;0,V83/M83,0)</f>
        <v>0.21734029113481379</v>
      </c>
      <c r="V83" s="53">
        <f t="shared" ref="V83" si="828">V80+V81+V82</f>
        <v>9943.7530000000006</v>
      </c>
      <c r="W83" s="20">
        <f t="shared" ref="W83" si="829">IF(M83&gt;0,X83/M83,0)</f>
        <v>0.49664932680538559</v>
      </c>
      <c r="X83" s="53">
        <f t="shared" ref="X83" si="830">X80+X81+X82</f>
        <v>22722.7</v>
      </c>
      <c r="Y83" s="20">
        <f t="shared" ref="Y83" si="831">IF(M83&gt;0,Z83/M83,0)</f>
        <v>0.40998929008567936</v>
      </c>
      <c r="Z83" s="53">
        <f t="shared" ref="Z83" si="832">Z80+Z81+Z82</f>
        <v>18757.830000000002</v>
      </c>
      <c r="AA83" s="152">
        <f t="shared" ref="AA83" si="833">IF(M83&gt;0,AB83/M83,0)</f>
        <v>2.3866547910473862E-3</v>
      </c>
      <c r="AB83" s="55">
        <f t="shared" ref="AB83" si="834">SUM(AB80:AB82)</f>
        <v>109.19423</v>
      </c>
      <c r="AC83" s="54">
        <f t="shared" ref="AC83" si="835">IF(M83&gt;0,AD83/M83,0)</f>
        <v>2.3067083406189894E-3</v>
      </c>
      <c r="AD83" s="55">
        <f t="shared" ref="AD83" si="836">SUM(AD80:AD82)</f>
        <v>105.53652000000001</v>
      </c>
      <c r="AE83" s="54">
        <f t="shared" ref="AE83" si="837">IF(M83&gt;0,(AE80*M80+AE81*M81+AE82*M82)/M83,0)</f>
        <v>2.4983675992306352E-3</v>
      </c>
      <c r="AF83" s="54">
        <f t="shared" ref="AF83" si="838">IF(K83&gt;0,(K80*AF80+K81*AF81+K82*AF82)/K83,0)</f>
        <v>2.7332056351952544E-4</v>
      </c>
      <c r="AG83" s="51">
        <f t="shared" ref="AG83" si="839">SUM(AG80:AG82)</f>
        <v>12.504909999999999</v>
      </c>
      <c r="AH83" s="52">
        <f t="shared" ref="AH83" si="840">IF(K83&gt;0,(K80*AH80+K81*AH81+K82*AH82)/K83,0)</f>
        <v>0.21074096638655462</v>
      </c>
      <c r="AI83" s="57">
        <f t="shared" ref="AI83" si="841">SUM(AI80:AI82)</f>
        <v>97.80147030000002</v>
      </c>
      <c r="AJ83" s="52">
        <f t="shared" ref="AJ83" si="842">IF(AND(AD83&gt;0),((AD80*AJ80+AD81*AJ81+AD82*AJ82)/AD83),0)</f>
        <v>0.88265636352623211</v>
      </c>
      <c r="AK83" s="56">
        <f t="shared" si="681"/>
        <v>0.89171124560179205</v>
      </c>
      <c r="AL83" s="50">
        <f t="shared" ref="AL83" si="843">SUM(AL80:AL82)</f>
        <v>510</v>
      </c>
      <c r="AM83" s="20">
        <f t="shared" ref="AM83" si="844">IF(AL83&gt;0,(AM80*AL80+AM81*AL81+AM82*AL82)/AL83,0)</f>
        <v>8.9539215686274501E-2</v>
      </c>
      <c r="AN83" s="52">
        <f>IF(K83&gt;0,(AN80*K80+AN81*K81+AN82*K82)/K83,0)</f>
        <v>0.21939148541769649</v>
      </c>
      <c r="AO83" s="136">
        <f>IF(L83&gt;0,(AO80*K80+AO81*K81+AO82*K82)/K83,0)</f>
        <v>0.22225889767671775</v>
      </c>
      <c r="AP83" s="57">
        <f t="shared" ref="AP83" si="845">SUM(AP80:AP82)</f>
        <v>101.80040440000001</v>
      </c>
      <c r="AQ83" s="137">
        <f t="shared" ref="AQ83:AQ107" si="846">SUM(AQ80:AQ82)</f>
        <v>103.06890970000001</v>
      </c>
      <c r="AR83" s="55"/>
      <c r="AS83" s="55">
        <f t="shared" ref="AS83" si="847">SUM(AS80:AS82)</f>
        <v>837.52</v>
      </c>
      <c r="AT83" s="102"/>
      <c r="AU83" s="103">
        <f>AT82</f>
        <v>1098.5699999999997</v>
      </c>
      <c r="AV83" s="50">
        <f t="shared" ref="AV83" si="848">SUM(AV80:AV82)</f>
        <v>0</v>
      </c>
      <c r="AW83" s="58"/>
      <c r="AX83" s="57"/>
      <c r="AY83" s="57"/>
      <c r="AZ83" s="57"/>
      <c r="BA83" s="57"/>
    </row>
    <row r="84" spans="1:53" s="31" customFormat="1" ht="13.5" thickBot="1" x14ac:dyDescent="0.25">
      <c r="A84" s="186">
        <v>21</v>
      </c>
      <c r="B84" s="22">
        <v>1</v>
      </c>
      <c r="C84" s="10" t="s">
        <v>51</v>
      </c>
      <c r="D84" s="11">
        <v>4700</v>
      </c>
      <c r="E84" s="11">
        <v>1</v>
      </c>
      <c r="F84" s="11">
        <v>6259</v>
      </c>
      <c r="G84" s="12">
        <v>0.8</v>
      </c>
      <c r="H84" s="12">
        <v>5.9</v>
      </c>
      <c r="I84" s="11">
        <v>7042</v>
      </c>
      <c r="J84" s="12">
        <v>5.9</v>
      </c>
      <c r="K84" s="11">
        <v>15814</v>
      </c>
      <c r="L84" s="13">
        <v>0.06</v>
      </c>
      <c r="M84" s="23">
        <f>ROUND(K84*(1-L84),0)</f>
        <v>14865</v>
      </c>
      <c r="N84" s="14">
        <v>0.66600000000000004</v>
      </c>
      <c r="O84" s="24">
        <f t="shared" ref="O84:O86" si="849">M84*N84</f>
        <v>9900.09</v>
      </c>
      <c r="P84" s="13">
        <v>0.28399999999999997</v>
      </c>
      <c r="Q84" s="24">
        <f t="shared" ref="Q84:Q86" si="850">M84*P84</f>
        <v>4221.66</v>
      </c>
      <c r="R84" s="15">
        <v>0.05</v>
      </c>
      <c r="S84" s="143"/>
      <c r="T84" s="24">
        <f t="shared" ref="T84:T86" si="851">M84*R84</f>
        <v>743.25</v>
      </c>
      <c r="U84" s="25">
        <v>0.216</v>
      </c>
      <c r="V84" s="24">
        <f t="shared" ref="V84:V86" si="852">M84*U84</f>
        <v>3210.84</v>
      </c>
      <c r="W84" s="15">
        <v>0.496</v>
      </c>
      <c r="X84" s="24">
        <f t="shared" ref="X84:X86" si="853">M84*W84</f>
        <v>7373.04</v>
      </c>
      <c r="Y84" s="15">
        <v>0.41</v>
      </c>
      <c r="Z84" s="24">
        <f t="shared" ref="Z84:Z86" si="854">Y84*M84</f>
        <v>6094.65</v>
      </c>
      <c r="AA84" s="145">
        <v>2.5400000000000002E-3</v>
      </c>
      <c r="AB84" s="18">
        <f t="shared" ref="AB84" si="855">M84*AA84</f>
        <v>37.757100000000001</v>
      </c>
      <c r="AC84" s="16">
        <v>2.3800000000000002E-3</v>
      </c>
      <c r="AD84" s="17">
        <f t="shared" ref="AD84:AD86" si="856">M84*AC84</f>
        <v>35.378700000000002</v>
      </c>
      <c r="AE84" s="26">
        <f>IF(M84&gt;0,(AG84+AP84)/M84,0)</f>
        <v>2.5421298351833168E-3</v>
      </c>
      <c r="AF84" s="16">
        <v>2.7E-4</v>
      </c>
      <c r="AG84" s="23">
        <f t="shared" ref="AG84:AG86" si="857">AF84*M84</f>
        <v>4.0135500000000004</v>
      </c>
      <c r="AH84" s="114">
        <v>0.21129999999999999</v>
      </c>
      <c r="AI84" s="29">
        <f t="shared" ref="AI84:AI86" si="858">AL84*(1-AM84)*AH84</f>
        <v>33.871389999999998</v>
      </c>
      <c r="AJ84" s="27">
        <f t="shared" ref="AJ84:AJ86" si="859">IF(AND(AH84&gt;0,AF84&gt;0,AC84&gt;0),((AC84-AF84)*AH84)/((AH84-AF84)*AC84),0)</f>
        <v>0.88768891435643582</v>
      </c>
      <c r="AK84" s="59">
        <f t="shared" si="681"/>
        <v>0.89493665664840494</v>
      </c>
      <c r="AL84" s="11">
        <v>175</v>
      </c>
      <c r="AM84" s="13">
        <v>8.4000000000000005E-2</v>
      </c>
      <c r="AN84" s="14">
        <v>0.2107</v>
      </c>
      <c r="AO84" s="130">
        <v>0.2165</v>
      </c>
      <c r="AP84" s="29">
        <f>AL84*(1-AM84)*AN84</f>
        <v>33.775210000000001</v>
      </c>
      <c r="AQ84" s="131">
        <f t="shared" ref="AQ84" si="860">AL84*(1-AM84)*AO84</f>
        <v>34.704950000000004</v>
      </c>
      <c r="AR84" s="18">
        <v>1.5</v>
      </c>
      <c r="AS84" s="18">
        <v>1165.18</v>
      </c>
      <c r="AT84" s="98">
        <f>AT82+AL84-AS84</f>
        <v>108.38999999999965</v>
      </c>
      <c r="AU84" s="99"/>
      <c r="AV84" s="11"/>
      <c r="AW84" s="30"/>
      <c r="AX84" s="19"/>
      <c r="AY84" s="19"/>
      <c r="AZ84" s="19"/>
      <c r="BA84" s="19"/>
    </row>
    <row r="85" spans="1:53" s="31" customFormat="1" ht="12.75" x14ac:dyDescent="0.2">
      <c r="A85" s="184"/>
      <c r="B85" s="32">
        <v>2</v>
      </c>
      <c r="C85" s="45" t="s">
        <v>52</v>
      </c>
      <c r="D85" s="33">
        <v>19400</v>
      </c>
      <c r="E85" s="33">
        <v>2</v>
      </c>
      <c r="F85" s="33">
        <v>17604</v>
      </c>
      <c r="G85" s="34">
        <v>1</v>
      </c>
      <c r="H85" s="34">
        <v>6.9</v>
      </c>
      <c r="I85" s="33">
        <v>16417</v>
      </c>
      <c r="J85" s="34">
        <v>3.7</v>
      </c>
      <c r="K85" s="33">
        <v>15798</v>
      </c>
      <c r="L85" s="35">
        <v>5.6000000000000001E-2</v>
      </c>
      <c r="M85" s="36">
        <f>ROUND(K85*(1-L85),0)</f>
        <v>14913</v>
      </c>
      <c r="N85" s="37">
        <v>0.64400000000000002</v>
      </c>
      <c r="O85" s="24">
        <f t="shared" si="849"/>
        <v>9603.9719999999998</v>
      </c>
      <c r="P85" s="35">
        <v>0.30399999999999999</v>
      </c>
      <c r="Q85" s="24">
        <f t="shared" si="850"/>
        <v>4533.5519999999997</v>
      </c>
      <c r="R85" s="38">
        <v>5.1999999999999998E-2</v>
      </c>
      <c r="S85" s="134"/>
      <c r="T85" s="24">
        <f t="shared" si="851"/>
        <v>775.476</v>
      </c>
      <c r="U85" s="27">
        <v>0.20499999999999999</v>
      </c>
      <c r="V85" s="24">
        <f t="shared" si="852"/>
        <v>3057.165</v>
      </c>
      <c r="W85" s="38">
        <v>0.51300000000000001</v>
      </c>
      <c r="X85" s="24">
        <f t="shared" si="853"/>
        <v>7650.3690000000006</v>
      </c>
      <c r="Y85" s="38">
        <v>0.4</v>
      </c>
      <c r="Z85" s="24">
        <f t="shared" si="854"/>
        <v>5965.2000000000007</v>
      </c>
      <c r="AA85" s="146">
        <v>2.65E-3</v>
      </c>
      <c r="AB85" s="18">
        <f t="shared" si="810"/>
        <v>39.519449999999999</v>
      </c>
      <c r="AC85" s="39">
        <v>2.4499999999999999E-3</v>
      </c>
      <c r="AD85" s="17">
        <f t="shared" si="856"/>
        <v>36.536850000000001</v>
      </c>
      <c r="AE85" s="26">
        <f>IF(M85&gt;0,(AG85+AP85)/M85,0)</f>
        <v>2.7819785153892582E-3</v>
      </c>
      <c r="AF85" s="39">
        <v>2.7E-4</v>
      </c>
      <c r="AG85" s="36">
        <f t="shared" si="857"/>
        <v>4.02651</v>
      </c>
      <c r="AH85" s="27">
        <v>0.2089</v>
      </c>
      <c r="AI85" s="40">
        <f t="shared" si="858"/>
        <v>36.029609700000002</v>
      </c>
      <c r="AJ85" s="27">
        <f t="shared" si="859"/>
        <v>0.8909474540906811</v>
      </c>
      <c r="AK85" s="28">
        <f t="shared" si="681"/>
        <v>0.90407061494198471</v>
      </c>
      <c r="AL85" s="33">
        <v>191</v>
      </c>
      <c r="AM85" s="35">
        <v>9.7000000000000003E-2</v>
      </c>
      <c r="AN85" s="37">
        <v>0.2172</v>
      </c>
      <c r="AO85" s="132">
        <v>0.22309999999999999</v>
      </c>
      <c r="AP85" s="40">
        <f>AL85*(1-AM85)*AN85</f>
        <v>37.461135600000006</v>
      </c>
      <c r="AQ85" s="133">
        <f t="shared" si="815"/>
        <v>38.478726299999998</v>
      </c>
      <c r="AR85" s="41">
        <v>1.58</v>
      </c>
      <c r="AS85" s="41"/>
      <c r="AT85" s="117">
        <f>AT84+AL85-AS85</f>
        <v>299.38999999999965</v>
      </c>
      <c r="AU85" s="101"/>
      <c r="AV85" s="42"/>
      <c r="AW85" s="43"/>
      <c r="AX85" s="44"/>
      <c r="AY85" s="44"/>
      <c r="AZ85" s="44"/>
      <c r="BA85" s="44"/>
    </row>
    <row r="86" spans="1:53" s="31" customFormat="1" ht="12.75" x14ac:dyDescent="0.2">
      <c r="A86" s="184"/>
      <c r="B86" s="32">
        <v>3</v>
      </c>
      <c r="C86" s="45" t="s">
        <v>49</v>
      </c>
      <c r="D86" s="42">
        <v>18405</v>
      </c>
      <c r="E86" s="42">
        <v>0</v>
      </c>
      <c r="F86" s="42">
        <v>19934</v>
      </c>
      <c r="G86" s="36">
        <v>1.1000000000000001</v>
      </c>
      <c r="H86" s="36">
        <v>6.5</v>
      </c>
      <c r="I86" s="42">
        <v>18506</v>
      </c>
      <c r="J86" s="123">
        <v>2.4</v>
      </c>
      <c r="K86" s="42">
        <v>15989</v>
      </c>
      <c r="L86" s="38">
        <v>5.5E-2</v>
      </c>
      <c r="M86" s="36">
        <f>ROUND(K86*(1-L86),0)</f>
        <v>15110</v>
      </c>
      <c r="N86" s="27">
        <v>0.751</v>
      </c>
      <c r="O86" s="24">
        <f t="shared" si="849"/>
        <v>11347.61</v>
      </c>
      <c r="P86" s="38">
        <v>0.19900000000000001</v>
      </c>
      <c r="Q86" s="24">
        <f t="shared" si="850"/>
        <v>3006.8900000000003</v>
      </c>
      <c r="R86" s="38">
        <v>0.05</v>
      </c>
      <c r="S86" s="134"/>
      <c r="T86" s="24">
        <f t="shared" si="851"/>
        <v>755.5</v>
      </c>
      <c r="U86" s="27">
        <v>0.216</v>
      </c>
      <c r="V86" s="24">
        <f t="shared" si="852"/>
        <v>3263.7599999999998</v>
      </c>
      <c r="W86" s="38">
        <v>0.502</v>
      </c>
      <c r="X86" s="24">
        <f t="shared" si="853"/>
        <v>7585.22</v>
      </c>
      <c r="Y86" s="38">
        <v>0.39</v>
      </c>
      <c r="Z86" s="24">
        <f t="shared" si="854"/>
        <v>5892.9000000000005</v>
      </c>
      <c r="AA86" s="147">
        <v>2.4099999999999998E-3</v>
      </c>
      <c r="AB86" s="148">
        <f t="shared" si="810"/>
        <v>36.415099999999995</v>
      </c>
      <c r="AC86" s="46">
        <v>2.2399999999999998E-3</v>
      </c>
      <c r="AD86" s="17">
        <f t="shared" si="856"/>
        <v>33.846399999999996</v>
      </c>
      <c r="AE86" s="26">
        <f>IF(M86&gt;0,(AG86+AP86)/M86,0)</f>
        <v>2.4641720714758441E-3</v>
      </c>
      <c r="AF86" s="46">
        <v>2.5999999999999998E-4</v>
      </c>
      <c r="AG86" s="36">
        <f t="shared" si="857"/>
        <v>3.9285999999999999</v>
      </c>
      <c r="AH86" s="27">
        <v>0.2079</v>
      </c>
      <c r="AI86" s="40">
        <f t="shared" si="858"/>
        <v>32.056100999999998</v>
      </c>
      <c r="AJ86" s="27">
        <f t="shared" si="859"/>
        <v>0.8850353978038914</v>
      </c>
      <c r="AK86" s="28">
        <f t="shared" si="681"/>
        <v>0.89556588380601243</v>
      </c>
      <c r="AL86" s="42">
        <v>170</v>
      </c>
      <c r="AM86" s="38">
        <v>9.2999999999999999E-2</v>
      </c>
      <c r="AN86" s="27">
        <v>0.216</v>
      </c>
      <c r="AO86" s="134">
        <v>0.21510000000000001</v>
      </c>
      <c r="AP86" s="40">
        <f>AL86*(1-AM86)*AN86</f>
        <v>33.305039999999998</v>
      </c>
      <c r="AQ86" s="135">
        <f t="shared" si="815"/>
        <v>33.166269</v>
      </c>
      <c r="AR86" s="17">
        <v>1.55</v>
      </c>
      <c r="AS86" s="17"/>
      <c r="AT86" s="117">
        <f>AT85+AL86-AS86</f>
        <v>469.38999999999965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61">SUM(D84:D86)</f>
        <v>42505</v>
      </c>
      <c r="E87" s="50"/>
      <c r="F87" s="50">
        <f t="shared" ref="F87" si="862">SUM(F84:F86)</f>
        <v>43797</v>
      </c>
      <c r="G87" s="51"/>
      <c r="H87" s="51"/>
      <c r="I87" s="50">
        <f t="shared" ref="I87:K87" si="863">SUM(I84:I86)</f>
        <v>41965</v>
      </c>
      <c r="J87" s="51"/>
      <c r="K87" s="50">
        <f t="shared" si="863"/>
        <v>47601</v>
      </c>
      <c r="L87" s="20">
        <f t="shared" ref="L87" si="864">IF(K87&gt;0,(K84*L84+K85*L85+K86*L86)/K87,0)</f>
        <v>5.6992983340686115E-2</v>
      </c>
      <c r="M87" s="51">
        <f t="shared" ref="M87" si="865">M84+M85+M86</f>
        <v>44888</v>
      </c>
      <c r="N87" s="52">
        <f t="shared" ref="N87" si="866">IF(M87&gt;0,O87/M87,0)</f>
        <v>0.68730333273926214</v>
      </c>
      <c r="O87" s="53">
        <f t="shared" ref="O87" si="867">O84+O85+O86</f>
        <v>30851.671999999999</v>
      </c>
      <c r="P87" s="20">
        <f t="shared" ref="P87" si="868">IF(M87&gt;0,Q87/M87,0)</f>
        <v>0.26203221350917838</v>
      </c>
      <c r="Q87" s="53">
        <f t="shared" ref="Q87" si="869">Q84+Q85+Q86</f>
        <v>11762.101999999999</v>
      </c>
      <c r="R87" s="20">
        <f t="shared" ref="R87" si="870">IF(M87&gt;0,T87/M87,0)</f>
        <v>5.0664453751559438E-2</v>
      </c>
      <c r="S87" s="136"/>
      <c r="T87" s="53">
        <f t="shared" ref="T87" si="871">T84+T85+T86</f>
        <v>2274.2260000000001</v>
      </c>
      <c r="U87" s="20">
        <f t="shared" ref="U87" si="872">IF(M87&gt;0,V87/M87,0)</f>
        <v>0.21234550436642308</v>
      </c>
      <c r="V87" s="53">
        <f t="shared" ref="V87" si="873">V84+V85+V86</f>
        <v>9531.7649999999994</v>
      </c>
      <c r="W87" s="20">
        <f t="shared" ref="W87" si="874">IF(M87&gt;0,X87/M87,0)</f>
        <v>0.50366755034753163</v>
      </c>
      <c r="X87" s="53">
        <f t="shared" ref="X87" si="875">X84+X85+X86</f>
        <v>22608.629000000001</v>
      </c>
      <c r="Y87" s="20">
        <f t="shared" ref="Y87" si="876">IF(M87&gt;0,Z87/M87,0)</f>
        <v>0.39994541971128139</v>
      </c>
      <c r="Z87" s="53">
        <f t="shared" ref="Z87" si="877">Z84+Z85+Z86</f>
        <v>17952.75</v>
      </c>
      <c r="AA87" s="152">
        <f t="shared" ref="AA87" si="878">IF(M87&gt;0,AB87/M87,0)</f>
        <v>2.5327849313847798E-3</v>
      </c>
      <c r="AB87" s="55">
        <f t="shared" ref="AB87" si="879">SUM(AB84:AB86)</f>
        <v>113.69165</v>
      </c>
      <c r="AC87" s="54">
        <f t="shared" ref="AC87" si="880">IF(M87&gt;0,AD87/M87,0)</f>
        <v>2.3561297005881303E-3</v>
      </c>
      <c r="AD87" s="55">
        <f t="shared" ref="AD87" si="881">SUM(AD84:AD86)</f>
        <v>105.76194999999998</v>
      </c>
      <c r="AE87" s="54">
        <f t="shared" ref="AE87" si="882">IF(M87&gt;0,(AE84*M84+AE85*M85+AE86*M86)/M87,0)</f>
        <v>2.5955722152913923E-3</v>
      </c>
      <c r="AF87" s="54">
        <f t="shared" ref="AF87" si="883">IF(K87&gt;0,(K84*AF84+K85*AF85+K86*AF86)/K87,0)</f>
        <v>2.6664103695300519E-4</v>
      </c>
      <c r="AG87" s="51">
        <f t="shared" ref="AG87" si="884">SUM(AG84:AG86)</f>
        <v>11.96866</v>
      </c>
      <c r="AH87" s="52">
        <f t="shared" ref="AH87" si="885">IF(K87&gt;0,(K84*AH84+K85*AH85+K86*AH86)/K87,0)</f>
        <v>0.20936143148253189</v>
      </c>
      <c r="AI87" s="57">
        <f t="shared" ref="AI87" si="886">SUM(AI84:AI86)</f>
        <v>101.9571007</v>
      </c>
      <c r="AJ87" s="52">
        <f t="shared" ref="AJ87" si="887">IF(AND(AD87&gt;0),((AD84*AJ84+AD85*AJ85+AD86*AJ86)/AD87),0)</f>
        <v>0.88796542963291414</v>
      </c>
      <c r="AK87" s="56">
        <f t="shared" si="681"/>
        <v>0.89838686073299812</v>
      </c>
      <c r="AL87" s="50">
        <f t="shared" ref="AL87" si="888">SUM(AL84:AL86)</f>
        <v>536</v>
      </c>
      <c r="AM87" s="20">
        <f t="shared" ref="AM87" si="889">IF(AL87&gt;0,(AM84*AL84+AM85*AL85+AM86*AL86)/AL87,0)</f>
        <v>9.1486940298507471E-2</v>
      </c>
      <c r="AN87" s="52">
        <f>IF(K87&gt;0,(AN84*K84+AN85*K85+AN86*K86)/K87,0)</f>
        <v>0.21463749501060903</v>
      </c>
      <c r="AO87" s="136">
        <f>IF(L87&gt;0,(AO84*K84+AO85*K85+AO86*K86)/K87,0)</f>
        <v>0.2182201781475179</v>
      </c>
      <c r="AP87" s="57">
        <f t="shared" ref="AP87" si="890">SUM(AP84:AP86)</f>
        <v>104.54138560000001</v>
      </c>
      <c r="AQ87" s="137">
        <f t="shared" si="846"/>
        <v>106.3499453</v>
      </c>
      <c r="AR87" s="55"/>
      <c r="AS87" s="55">
        <f t="shared" ref="AS87" si="891">SUM(AS84:AS86)</f>
        <v>1165.18</v>
      </c>
      <c r="AT87" s="102"/>
      <c r="AU87" s="103">
        <f>AT86</f>
        <v>469.38999999999965</v>
      </c>
      <c r="AV87" s="50">
        <f t="shared" ref="AV87" si="892">SUM(AV84:AV86)</f>
        <v>0</v>
      </c>
      <c r="AW87" s="58"/>
      <c r="AX87" s="57"/>
      <c r="AY87" s="57"/>
      <c r="AZ87" s="57"/>
      <c r="BA87" s="57"/>
    </row>
    <row r="88" spans="1:53" s="31" customFormat="1" ht="13.5" thickBot="1" x14ac:dyDescent="0.25">
      <c r="A88" s="186">
        <v>22</v>
      </c>
      <c r="B88" s="22">
        <v>1</v>
      </c>
      <c r="C88" s="45" t="s">
        <v>50</v>
      </c>
      <c r="D88" s="11">
        <v>5600</v>
      </c>
      <c r="E88" s="11">
        <v>0</v>
      </c>
      <c r="F88" s="11">
        <v>13469</v>
      </c>
      <c r="G88" s="12">
        <v>0.8</v>
      </c>
      <c r="H88" s="12">
        <v>5.4</v>
      </c>
      <c r="I88" s="11">
        <v>13021</v>
      </c>
      <c r="J88" s="121">
        <v>3.9</v>
      </c>
      <c r="K88" s="11">
        <v>15943</v>
      </c>
      <c r="L88" s="13">
        <v>5.2999999999999999E-2</v>
      </c>
      <c r="M88" s="23">
        <f>ROUND(K88*(1-L88),0)</f>
        <v>15098</v>
      </c>
      <c r="N88" s="14">
        <v>0.65</v>
      </c>
      <c r="O88" s="24">
        <f t="shared" ref="O88:O90" si="893">M88*N88</f>
        <v>9813.7000000000007</v>
      </c>
      <c r="P88" s="13">
        <v>0.28899999999999998</v>
      </c>
      <c r="Q88" s="24">
        <f t="shared" ref="Q88:Q90" si="894">M88*P88</f>
        <v>4363.3220000000001</v>
      </c>
      <c r="R88" s="15">
        <v>6.0999999999999999E-2</v>
      </c>
      <c r="S88" s="143"/>
      <c r="T88" s="24">
        <f t="shared" ref="T88:T90" si="895">M88*R88</f>
        <v>920.97799999999995</v>
      </c>
      <c r="U88" s="25">
        <v>0.215</v>
      </c>
      <c r="V88" s="24">
        <f t="shared" ref="V88:V90" si="896">M88*U88</f>
        <v>3246.07</v>
      </c>
      <c r="W88" s="15">
        <v>0.49</v>
      </c>
      <c r="X88" s="24">
        <f t="shared" ref="X88:X90" si="897">M88*W88</f>
        <v>7398.0199999999995</v>
      </c>
      <c r="Y88" s="15">
        <v>0.4</v>
      </c>
      <c r="Z88" s="24">
        <f t="shared" ref="Z88:Z90" si="898">Y88*M88</f>
        <v>6039.2000000000007</v>
      </c>
      <c r="AA88" s="145">
        <v>2.5300000000000001E-3</v>
      </c>
      <c r="AB88" s="18">
        <f t="shared" ref="AB88" si="899">M88*AA88</f>
        <v>38.197940000000003</v>
      </c>
      <c r="AC88" s="16">
        <v>2.3800000000000002E-3</v>
      </c>
      <c r="AD88" s="17">
        <f t="shared" ref="AD88:AD90" si="900">M88*AC88</f>
        <v>35.933240000000005</v>
      </c>
      <c r="AE88" s="26">
        <f>IF(M88&gt;0,(AG88+AP88)/M88,0)</f>
        <v>2.8074194992714265E-3</v>
      </c>
      <c r="AF88" s="16">
        <v>2.7E-4</v>
      </c>
      <c r="AG88" s="23">
        <f t="shared" ref="AG88:AG90" si="901">AF88*M88</f>
        <v>4.07646</v>
      </c>
      <c r="AH88" s="114">
        <v>0.20830000000000001</v>
      </c>
      <c r="AI88" s="29">
        <f t="shared" ref="AI88:AI90" si="902">AL88*(1-AM88)*AH88</f>
        <v>37.588151600000003</v>
      </c>
      <c r="AJ88" s="27">
        <f t="shared" ref="AJ88:AJ90" si="903">IF(AND(AH88&gt;0,AF88&gt;0,AC88&gt;0),((AC88-AF88)*AH88)/((AH88-AF88)*AC88),0)</f>
        <v>0.8877052719852544</v>
      </c>
      <c r="AK88" s="59">
        <f t="shared" si="681"/>
        <v>0.90497720838103224</v>
      </c>
      <c r="AL88" s="11">
        <v>197</v>
      </c>
      <c r="AM88" s="13">
        <v>8.4000000000000005E-2</v>
      </c>
      <c r="AN88" s="14">
        <v>0.21229999999999999</v>
      </c>
      <c r="AO88" s="130">
        <v>0.2142</v>
      </c>
      <c r="AP88" s="29">
        <f>AL88*(1-AM88)*AN88</f>
        <v>38.309959599999999</v>
      </c>
      <c r="AQ88" s="131">
        <f t="shared" ref="AQ88" si="904">AL88*(1-AM88)*AO88</f>
        <v>38.652818400000001</v>
      </c>
      <c r="AR88" s="18">
        <v>1.6</v>
      </c>
      <c r="AS88" s="18">
        <v>504.64</v>
      </c>
      <c r="AT88" s="98">
        <f>AT86+AL88-AS88+AU88</f>
        <v>162.60999999999967</v>
      </c>
      <c r="AU88" s="99">
        <v>0.86</v>
      </c>
      <c r="AV88" s="11"/>
      <c r="AW88" s="30"/>
      <c r="AX88" s="19"/>
      <c r="AY88" s="19"/>
      <c r="AZ88" s="19"/>
      <c r="BA88" s="19"/>
    </row>
    <row r="89" spans="1:53" s="31" customFormat="1" ht="12.75" x14ac:dyDescent="0.2">
      <c r="A89" s="184"/>
      <c r="B89" s="32">
        <v>2</v>
      </c>
      <c r="C89" s="10" t="s">
        <v>52</v>
      </c>
      <c r="D89" s="33">
        <v>22300</v>
      </c>
      <c r="E89" s="33">
        <v>6</v>
      </c>
      <c r="F89" s="33">
        <v>19209</v>
      </c>
      <c r="G89" s="34">
        <v>1.1000000000000001</v>
      </c>
      <c r="H89" s="34">
        <v>6.3</v>
      </c>
      <c r="I89" s="33">
        <v>18628</v>
      </c>
      <c r="J89" s="34">
        <v>2.1</v>
      </c>
      <c r="K89" s="33">
        <v>15993</v>
      </c>
      <c r="L89" s="35">
        <v>5.8000000000000003E-2</v>
      </c>
      <c r="M89" s="36">
        <f>ROUND(K89*(1-L89),0)</f>
        <v>15065</v>
      </c>
      <c r="N89" s="37">
        <v>0.69599999999999995</v>
      </c>
      <c r="O89" s="24">
        <f t="shared" si="893"/>
        <v>10485.24</v>
      </c>
      <c r="P89" s="35">
        <v>0.25600000000000001</v>
      </c>
      <c r="Q89" s="24">
        <f t="shared" si="894"/>
        <v>3856.64</v>
      </c>
      <c r="R89" s="38">
        <v>4.8000000000000001E-2</v>
      </c>
      <c r="S89" s="134"/>
      <c r="T89" s="24">
        <f t="shared" si="895"/>
        <v>723.12</v>
      </c>
      <c r="U89" s="27">
        <v>0.20899999999999999</v>
      </c>
      <c r="V89" s="24">
        <f t="shared" si="896"/>
        <v>3148.585</v>
      </c>
      <c r="W89" s="38">
        <v>0.501</v>
      </c>
      <c r="X89" s="24">
        <f t="shared" si="897"/>
        <v>7547.5649999999996</v>
      </c>
      <c r="Y89" s="38">
        <v>0.4</v>
      </c>
      <c r="Z89" s="24">
        <f t="shared" si="898"/>
        <v>6026</v>
      </c>
      <c r="AA89" s="146">
        <v>2.7299999999999998E-3</v>
      </c>
      <c r="AB89" s="18">
        <f t="shared" si="810"/>
        <v>41.127449999999996</v>
      </c>
      <c r="AC89" s="39">
        <v>2.6099999999999999E-3</v>
      </c>
      <c r="AD89" s="17">
        <f t="shared" si="900"/>
        <v>39.319649999999996</v>
      </c>
      <c r="AE89" s="26">
        <f>IF(M89&gt;0,(AG89+AP89)/M89,0)</f>
        <v>2.9599873879853967E-3</v>
      </c>
      <c r="AF89" s="39">
        <v>2.7E-4</v>
      </c>
      <c r="AG89" s="36">
        <f t="shared" si="901"/>
        <v>4.0675499999999998</v>
      </c>
      <c r="AH89" s="27">
        <v>0.2109</v>
      </c>
      <c r="AI89" s="40">
        <f t="shared" si="902"/>
        <v>40.049910000000004</v>
      </c>
      <c r="AJ89" s="27">
        <f t="shared" si="903"/>
        <v>0.89770098571281232</v>
      </c>
      <c r="AK89" s="28">
        <f t="shared" si="681"/>
        <v>0.90993467142131312</v>
      </c>
      <c r="AL89" s="33">
        <v>211</v>
      </c>
      <c r="AM89" s="35">
        <v>0.1</v>
      </c>
      <c r="AN89" s="37">
        <v>0.21340000000000001</v>
      </c>
      <c r="AO89" s="132">
        <v>0.2114</v>
      </c>
      <c r="AP89" s="40">
        <f>AL89*(1-AM89)*AN89</f>
        <v>40.524660000000004</v>
      </c>
      <c r="AQ89" s="133">
        <f t="shared" si="815"/>
        <v>40.144860000000001</v>
      </c>
      <c r="AR89" s="41">
        <v>1.6</v>
      </c>
      <c r="AS89" s="41"/>
      <c r="AT89" s="117">
        <f>AT88+AL89-AS89</f>
        <v>373.60999999999967</v>
      </c>
      <c r="AU89" s="101"/>
      <c r="AV89" s="42"/>
      <c r="AW89" s="43"/>
      <c r="AX89" s="44"/>
      <c r="AY89" s="44"/>
      <c r="AZ89" s="44"/>
      <c r="BA89" s="44"/>
    </row>
    <row r="90" spans="1:53" s="31" customFormat="1" ht="12.75" x14ac:dyDescent="0.2">
      <c r="A90" s="184"/>
      <c r="B90" s="32">
        <v>3</v>
      </c>
      <c r="C90" s="45" t="s">
        <v>49</v>
      </c>
      <c r="D90" s="42">
        <v>20540</v>
      </c>
      <c r="E90" s="42">
        <v>1</v>
      </c>
      <c r="F90" s="42">
        <v>19281</v>
      </c>
      <c r="G90" s="36">
        <v>0.7</v>
      </c>
      <c r="H90" s="36">
        <v>5.4</v>
      </c>
      <c r="I90" s="42">
        <v>18274</v>
      </c>
      <c r="J90" s="123">
        <v>1.5</v>
      </c>
      <c r="K90" s="42">
        <v>15997</v>
      </c>
      <c r="L90" s="38">
        <v>6.0999999999999999E-2</v>
      </c>
      <c r="M90" s="36">
        <f>ROUND(K90*(1-L90),0)</f>
        <v>15021</v>
      </c>
      <c r="N90" s="27">
        <v>0.752</v>
      </c>
      <c r="O90" s="24">
        <f t="shared" si="893"/>
        <v>11295.791999999999</v>
      </c>
      <c r="P90" s="38">
        <v>0.23699999999999999</v>
      </c>
      <c r="Q90" s="24">
        <f t="shared" si="894"/>
        <v>3559.9769999999999</v>
      </c>
      <c r="R90" s="38">
        <v>1.0999999999999999E-2</v>
      </c>
      <c r="S90" s="134"/>
      <c r="T90" s="24">
        <f t="shared" si="895"/>
        <v>165.23099999999999</v>
      </c>
      <c r="U90" s="27">
        <v>0.21099999999999999</v>
      </c>
      <c r="V90" s="24">
        <f t="shared" si="896"/>
        <v>3169.431</v>
      </c>
      <c r="W90" s="38">
        <v>0.498</v>
      </c>
      <c r="X90" s="24">
        <f t="shared" si="897"/>
        <v>7480.4579999999996</v>
      </c>
      <c r="Y90" s="38">
        <v>0.39</v>
      </c>
      <c r="Z90" s="24">
        <f t="shared" si="898"/>
        <v>5858.1900000000005</v>
      </c>
      <c r="AA90" s="147">
        <v>2.5500000000000002E-3</v>
      </c>
      <c r="AB90" s="148">
        <f t="shared" si="810"/>
        <v>38.303550000000001</v>
      </c>
      <c r="AC90" s="46">
        <v>2.4199999999999998E-3</v>
      </c>
      <c r="AD90" s="17">
        <f t="shared" si="900"/>
        <v>36.350819999999999</v>
      </c>
      <c r="AE90" s="26">
        <f>IF(M90&gt;0,(AG90+AP90)/M90,0)</f>
        <v>2.7423456560814862E-3</v>
      </c>
      <c r="AF90" s="46">
        <v>2.7E-4</v>
      </c>
      <c r="AG90" s="36">
        <f t="shared" si="901"/>
        <v>4.0556700000000001</v>
      </c>
      <c r="AH90" s="27">
        <v>0.2152</v>
      </c>
      <c r="AI90" s="40">
        <f t="shared" si="902"/>
        <v>37.362808800000003</v>
      </c>
      <c r="AJ90" s="27">
        <f t="shared" si="903"/>
        <v>0.88954581791573106</v>
      </c>
      <c r="AK90" s="28">
        <f t="shared" si="681"/>
        <v>0.9026835722743427</v>
      </c>
      <c r="AL90" s="42">
        <v>191</v>
      </c>
      <c r="AM90" s="38">
        <v>9.0999999999999998E-2</v>
      </c>
      <c r="AN90" s="27">
        <v>0.21390000000000001</v>
      </c>
      <c r="AO90" s="134">
        <v>0.21299999999999999</v>
      </c>
      <c r="AP90" s="40">
        <f>AL90*(1-AM90)*AN90</f>
        <v>37.137104100000002</v>
      </c>
      <c r="AQ90" s="135">
        <f t="shared" si="815"/>
        <v>36.980846999999997</v>
      </c>
      <c r="AR90" s="17">
        <v>1.55</v>
      </c>
      <c r="AS90" s="17"/>
      <c r="AT90" s="117">
        <f>AT89+AL90-AS90</f>
        <v>564.60999999999967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5">SUM(D88:D90)</f>
        <v>48440</v>
      </c>
      <c r="E91" s="50"/>
      <c r="F91" s="50">
        <f t="shared" ref="F91" si="906">SUM(F88:F90)</f>
        <v>51959</v>
      </c>
      <c r="G91" s="51"/>
      <c r="H91" s="51"/>
      <c r="I91" s="50">
        <f t="shared" ref="I91:K91" si="907">SUM(I88:I90)</f>
        <v>49923</v>
      </c>
      <c r="J91" s="51"/>
      <c r="K91" s="50">
        <f t="shared" si="907"/>
        <v>47933</v>
      </c>
      <c r="L91" s="20">
        <f t="shared" ref="L91" si="908">IF(K91&gt;0,(K88*L88+K89*L89+K90*L90)/K91,0)</f>
        <v>5.7338159514322071E-2</v>
      </c>
      <c r="M91" s="51">
        <f t="shared" ref="M91" si="909">M88+M89+M90</f>
        <v>45184</v>
      </c>
      <c r="N91" s="52">
        <f t="shared" ref="N91" si="910">IF(M91&gt;0,O91/M91,0)</f>
        <v>0.69924601628895189</v>
      </c>
      <c r="O91" s="53">
        <f t="shared" ref="O91" si="911">O88+O89+O90</f>
        <v>31594.732000000004</v>
      </c>
      <c r="P91" s="20">
        <f t="shared" ref="P91" si="912">IF(M91&gt;0,Q91/M91,0)</f>
        <v>0.26071040633852688</v>
      </c>
      <c r="Q91" s="53">
        <f t="shared" ref="Q91" si="913">Q88+Q89+Q90</f>
        <v>11779.938999999998</v>
      </c>
      <c r="R91" s="20">
        <f t="shared" ref="R91" si="914">IF(M91&gt;0,T91/M91,0)</f>
        <v>4.0043577372521247E-2</v>
      </c>
      <c r="S91" s="136"/>
      <c r="T91" s="53">
        <f t="shared" ref="T91" si="915">T88+T89+T90</f>
        <v>1809.329</v>
      </c>
      <c r="U91" s="20">
        <f t="shared" ref="U91" si="916">IF(M91&gt;0,V91/M91,0)</f>
        <v>0.21166975035410768</v>
      </c>
      <c r="V91" s="53">
        <f t="shared" ref="V91" si="917">V88+V89+V90</f>
        <v>9564.0860000000011</v>
      </c>
      <c r="W91" s="20">
        <f t="shared" ref="W91" si="918">IF(M91&gt;0,X91/M91,0)</f>
        <v>0.49632708480878185</v>
      </c>
      <c r="X91" s="53">
        <f t="shared" ref="X91" si="919">X88+X89+X90</f>
        <v>22426.042999999998</v>
      </c>
      <c r="Y91" s="20">
        <f t="shared" ref="Y91" si="920">IF(M91&gt;0,Z91/M91,0)</f>
        <v>0.39667559313031159</v>
      </c>
      <c r="Z91" s="53">
        <f t="shared" ref="Z91" si="921">Z88+Z89+Z90</f>
        <v>17923.39</v>
      </c>
      <c r="AA91" s="152">
        <f t="shared" ref="AA91" si="922">IF(M91&gt;0,AB91/M91,0)</f>
        <v>2.6033317103399435E-3</v>
      </c>
      <c r="AB91" s="55">
        <f t="shared" ref="AB91" si="923">SUM(AB88:AB90)</f>
        <v>117.62894</v>
      </c>
      <c r="AC91" s="54">
        <f t="shared" ref="AC91" si="924">IF(M91&gt;0,AD91/M91,0)</f>
        <v>2.4699829585694052E-3</v>
      </c>
      <c r="AD91" s="55">
        <f t="shared" ref="AD91" si="925">SUM(AD88:AD90)</f>
        <v>111.60371000000001</v>
      </c>
      <c r="AE91" s="54">
        <f t="shared" ref="AE91" si="926">IF(M91&gt;0,(AE88*M88+AE89*M89+AE90*M90)/M91,0)</f>
        <v>2.8366546498760628E-3</v>
      </c>
      <c r="AF91" s="54">
        <f t="shared" ref="AF91" si="927">IF(K91&gt;0,(K88*AF88+K89*AF89+K90*AF90)/K91,0)</f>
        <v>2.7E-4</v>
      </c>
      <c r="AG91" s="51">
        <f t="shared" ref="AG91" si="928">SUM(AG88:AG90)</f>
        <v>12.199680000000001</v>
      </c>
      <c r="AH91" s="52">
        <f t="shared" ref="AH91" si="929">IF(K91&gt;0,(K88*AH88+K89*AH89+K90*AH90)/K91,0)</f>
        <v>0.21147028143450233</v>
      </c>
      <c r="AI91" s="57">
        <f t="shared" ref="AI91" si="930">SUM(AI88:AI90)</f>
        <v>115.00087040000003</v>
      </c>
      <c r="AJ91" s="52">
        <f t="shared" ref="AJ91" si="931">IF(AND(AD91&gt;0),((AD88*AJ88+AD89*AJ89+AD90*AJ90)/AD91),0)</f>
        <v>0.89182640128362856</v>
      </c>
      <c r="AK91" s="56">
        <f t="shared" si="681"/>
        <v>0.90596478151441895</v>
      </c>
      <c r="AL91" s="50">
        <f t="shared" ref="AL91" si="932">SUM(AL88:AL90)</f>
        <v>599</v>
      </c>
      <c r="AM91" s="20">
        <f t="shared" ref="AM91" si="933">IF(AL91&gt;0,(AM88*AL88+AM89*AL89+AM90*AL90)/AL91,0)</f>
        <v>9.186811352253757E-2</v>
      </c>
      <c r="AN91" s="52">
        <f>IF(K91&gt;0,(AN88*K88+AN89*K89+AN90*K90)/K91,0)</f>
        <v>0.21320099722529365</v>
      </c>
      <c r="AO91" s="136">
        <f>IF(L91&gt;0,(AO88*K88+AO89*K89+AO90*K90)/K91,0)</f>
        <v>0.21286528696305257</v>
      </c>
      <c r="AP91" s="57">
        <f t="shared" ref="AP91" si="934">SUM(AP88:AP90)</f>
        <v>115.9717237</v>
      </c>
      <c r="AQ91" s="137">
        <f t="shared" si="846"/>
        <v>115.77852539999999</v>
      </c>
      <c r="AR91" s="55"/>
      <c r="AS91" s="55">
        <f t="shared" ref="AS91" si="935">SUM(AS88:AS90)</f>
        <v>504.64</v>
      </c>
      <c r="AT91" s="102"/>
      <c r="AU91" s="103">
        <f>AT90</f>
        <v>564.60999999999967</v>
      </c>
      <c r="AV91" s="50">
        <f t="shared" ref="AV91" si="936">SUM(AV88:AV90)</f>
        <v>0</v>
      </c>
      <c r="AW91" s="58"/>
      <c r="AX91" s="57"/>
      <c r="AY91" s="57"/>
      <c r="AZ91" s="57"/>
      <c r="BA91" s="57"/>
    </row>
    <row r="92" spans="1:53" s="31" customFormat="1" ht="13.5" thickBot="1" x14ac:dyDescent="0.25">
      <c r="A92" s="186">
        <v>23</v>
      </c>
      <c r="B92" s="22">
        <v>1</v>
      </c>
      <c r="C92" s="45" t="s">
        <v>50</v>
      </c>
      <c r="D92" s="11">
        <v>4533</v>
      </c>
      <c r="E92" s="11">
        <v>1</v>
      </c>
      <c r="F92" s="11">
        <v>11129</v>
      </c>
      <c r="G92" s="12">
        <v>1.2</v>
      </c>
      <c r="H92" s="12">
        <v>7.6</v>
      </c>
      <c r="I92" s="11">
        <v>10688</v>
      </c>
      <c r="J92" s="12">
        <v>3.4</v>
      </c>
      <c r="K92" s="11">
        <v>15015</v>
      </c>
      <c r="L92" s="13">
        <v>5.8000000000000003E-2</v>
      </c>
      <c r="M92" s="23">
        <f>ROUND(K92*(1-L92),0)</f>
        <v>14144</v>
      </c>
      <c r="N92" s="14">
        <v>0.89700000000000002</v>
      </c>
      <c r="O92" s="24">
        <f t="shared" ref="O92:O94" si="937">M92*N92</f>
        <v>12687.168</v>
      </c>
      <c r="P92" s="13">
        <v>7.4999999999999997E-2</v>
      </c>
      <c r="Q92" s="24">
        <f t="shared" ref="Q92:Q94" si="938">M92*P92</f>
        <v>1060.8</v>
      </c>
      <c r="R92" s="15">
        <v>2.8000000000000001E-2</v>
      </c>
      <c r="S92" s="143"/>
      <c r="T92" s="24">
        <f t="shared" ref="T92:T94" si="939">M92*R92</f>
        <v>396.03199999999998</v>
      </c>
      <c r="U92" s="25">
        <v>0.20399999999999999</v>
      </c>
      <c r="V92" s="24">
        <f t="shared" ref="V92:V94" si="940">M92*U92</f>
        <v>2885.3759999999997</v>
      </c>
      <c r="W92" s="15">
        <v>0.51800000000000002</v>
      </c>
      <c r="X92" s="24">
        <f t="shared" ref="X92:X94" si="941">M92*W92</f>
        <v>7326.5920000000006</v>
      </c>
      <c r="Y92" s="15">
        <v>0.4</v>
      </c>
      <c r="Z92" s="24">
        <f t="shared" ref="Z92:Z94" si="942">Y92*M92</f>
        <v>5657.6</v>
      </c>
      <c r="AA92" s="145">
        <v>2.7200000000000002E-3</v>
      </c>
      <c r="AB92" s="18">
        <f t="shared" ref="AB92" si="943">M92*AA92</f>
        <v>38.471680000000006</v>
      </c>
      <c r="AC92" s="16">
        <v>2.3999999999999998E-3</v>
      </c>
      <c r="AD92" s="17">
        <f t="shared" ref="AD92:AD94" si="944">M92*AC92</f>
        <v>33.945599999999999</v>
      </c>
      <c r="AE92" s="26">
        <f>IF(M92&gt;0,(AG92+AP92)/M92,0)</f>
        <v>2.7522090497737561E-3</v>
      </c>
      <c r="AF92" s="16">
        <v>2.7E-4</v>
      </c>
      <c r="AG92" s="23">
        <f t="shared" ref="AG92:AG94" si="945">AF92*M92</f>
        <v>3.8188800000000001</v>
      </c>
      <c r="AH92" s="114">
        <v>0.21809999999999999</v>
      </c>
      <c r="AI92" s="29">
        <f t="shared" ref="AI92:AI94" si="946">AL92*(1-AM92)*AH92</f>
        <v>34.0619856</v>
      </c>
      <c r="AJ92" s="27">
        <f t="shared" ref="AJ92:AJ94" si="947">IF(AND(AH92&gt;0,AF92&gt;0,AC92&gt;0),((AC92-AF92)*AH92)/((AH92-AF92)*AC92),0)</f>
        <v>0.88860005508883089</v>
      </c>
      <c r="AK92" s="59">
        <f t="shared" si="681"/>
        <v>0.90298152894050132</v>
      </c>
      <c r="AL92" s="11">
        <v>172</v>
      </c>
      <c r="AM92" s="13">
        <v>9.1999999999999998E-2</v>
      </c>
      <c r="AN92" s="14">
        <v>0.2248</v>
      </c>
      <c r="AO92" s="130">
        <v>0.2208</v>
      </c>
      <c r="AP92" s="29">
        <f>AL92*(1-AM92)*AN92</f>
        <v>35.108364800000004</v>
      </c>
      <c r="AQ92" s="131">
        <f t="shared" ref="AQ92" si="948">AL92*(1-AM92)*AO92</f>
        <v>34.483660800000003</v>
      </c>
      <c r="AR92" s="18">
        <v>1.55</v>
      </c>
      <c r="AS92" s="18">
        <v>551.52</v>
      </c>
      <c r="AT92" s="98">
        <f>AT90+AL92-AS92</f>
        <v>185.08999999999969</v>
      </c>
      <c r="AU92" s="99"/>
      <c r="AV92" s="11"/>
      <c r="AW92" s="30"/>
      <c r="AX92" s="19"/>
      <c r="AY92" s="19"/>
      <c r="AZ92" s="19"/>
      <c r="BA92" s="19"/>
    </row>
    <row r="93" spans="1:53" s="31" customFormat="1" ht="12.75" x14ac:dyDescent="0.2">
      <c r="A93" s="184"/>
      <c r="B93" s="32">
        <v>2</v>
      </c>
      <c r="C93" s="10" t="s">
        <v>51</v>
      </c>
      <c r="D93" s="33">
        <v>19400</v>
      </c>
      <c r="E93" s="33">
        <v>6</v>
      </c>
      <c r="F93" s="33">
        <v>18400</v>
      </c>
      <c r="G93" s="34">
        <v>0.7</v>
      </c>
      <c r="H93" s="34">
        <v>6.3</v>
      </c>
      <c r="I93" s="33">
        <v>17348</v>
      </c>
      <c r="J93" s="34">
        <v>2.2999999999999998</v>
      </c>
      <c r="K93" s="33">
        <v>15757</v>
      </c>
      <c r="L93" s="35">
        <v>5.6000000000000001E-2</v>
      </c>
      <c r="M93" s="36">
        <f>ROUND(K93*(1-L93),0)</f>
        <v>14875</v>
      </c>
      <c r="N93" s="37">
        <v>0.68700000000000006</v>
      </c>
      <c r="O93" s="24">
        <f t="shared" si="937"/>
        <v>10219.125</v>
      </c>
      <c r="P93" s="35">
        <v>0.25800000000000001</v>
      </c>
      <c r="Q93" s="24">
        <f t="shared" si="938"/>
        <v>3837.75</v>
      </c>
      <c r="R93" s="38">
        <v>5.5E-2</v>
      </c>
      <c r="S93" s="134"/>
      <c r="T93" s="24">
        <f t="shared" si="939"/>
        <v>818.125</v>
      </c>
      <c r="U93" s="27">
        <v>0.22600000000000001</v>
      </c>
      <c r="V93" s="24">
        <f t="shared" si="940"/>
        <v>3361.75</v>
      </c>
      <c r="W93" s="38">
        <v>0.49099999999999999</v>
      </c>
      <c r="X93" s="24">
        <f t="shared" si="941"/>
        <v>7303.625</v>
      </c>
      <c r="Y93" s="38">
        <v>0.39</v>
      </c>
      <c r="Z93" s="24">
        <f t="shared" si="942"/>
        <v>5801.25</v>
      </c>
      <c r="AA93" s="146">
        <v>2.5999999999999999E-3</v>
      </c>
      <c r="AB93" s="18">
        <f t="shared" si="810"/>
        <v>38.674999999999997</v>
      </c>
      <c r="AC93" s="39">
        <v>2.5500000000000002E-3</v>
      </c>
      <c r="AD93" s="17">
        <f t="shared" si="944"/>
        <v>37.931250000000006</v>
      </c>
      <c r="AE93" s="26">
        <f>IF(M93&gt;0,(AG93+AP93)/M93,0)</f>
        <v>2.7344329411764711E-3</v>
      </c>
      <c r="AF93" s="39">
        <v>2.7E-4</v>
      </c>
      <c r="AG93" s="36">
        <f t="shared" si="945"/>
        <v>4.0162500000000003</v>
      </c>
      <c r="AH93" s="27">
        <v>0.21390000000000001</v>
      </c>
      <c r="AI93" s="40">
        <f t="shared" si="946"/>
        <v>35.036820000000006</v>
      </c>
      <c r="AJ93" s="27">
        <f t="shared" si="947"/>
        <v>0.89524769323541808</v>
      </c>
      <c r="AK93" s="28">
        <f t="shared" si="681"/>
        <v>0.90234785858754063</v>
      </c>
      <c r="AL93" s="33">
        <v>180</v>
      </c>
      <c r="AM93" s="35">
        <v>0.09</v>
      </c>
      <c r="AN93" s="37">
        <v>0.2238</v>
      </c>
      <c r="AO93" s="132">
        <v>0.22739999999999999</v>
      </c>
      <c r="AP93" s="40">
        <f>AL93*(1-AM93)*AN93</f>
        <v>36.658440000000006</v>
      </c>
      <c r="AQ93" s="133">
        <f t="shared" si="815"/>
        <v>37.24812</v>
      </c>
      <c r="AR93" s="41">
        <v>1.5</v>
      </c>
      <c r="AS93" s="41"/>
      <c r="AT93" s="117">
        <f>AT92+AL93-AS93</f>
        <v>365.08999999999969</v>
      </c>
      <c r="AU93" s="101"/>
      <c r="AV93" s="42"/>
      <c r="AW93" s="43"/>
      <c r="AX93" s="44"/>
      <c r="AY93" s="44"/>
      <c r="AZ93" s="44"/>
      <c r="BA93" s="44"/>
    </row>
    <row r="94" spans="1:53" s="31" customFormat="1" ht="12.75" x14ac:dyDescent="0.2">
      <c r="A94" s="184"/>
      <c r="B94" s="32">
        <v>3</v>
      </c>
      <c r="C94" s="45" t="s">
        <v>49</v>
      </c>
      <c r="D94" s="42">
        <v>19767</v>
      </c>
      <c r="E94" s="42">
        <v>2</v>
      </c>
      <c r="F94" s="42">
        <v>17579</v>
      </c>
      <c r="G94" s="36">
        <v>0.6</v>
      </c>
      <c r="H94" s="36">
        <v>5.7</v>
      </c>
      <c r="I94" s="42">
        <v>17469</v>
      </c>
      <c r="J94" s="36">
        <v>1.5</v>
      </c>
      <c r="K94" s="42">
        <v>15977</v>
      </c>
      <c r="L94" s="38">
        <v>6.5000000000000002E-2</v>
      </c>
      <c r="M94" s="36">
        <f>ROUND(K94*(1-L94),0)</f>
        <v>14938</v>
      </c>
      <c r="N94" s="27">
        <v>0.61099999999999999</v>
      </c>
      <c r="O94" s="24">
        <f t="shared" si="937"/>
        <v>9127.1180000000004</v>
      </c>
      <c r="P94" s="38">
        <v>0.35399999999999998</v>
      </c>
      <c r="Q94" s="24">
        <f t="shared" si="938"/>
        <v>5288.0519999999997</v>
      </c>
      <c r="R94" s="38">
        <v>3.5000000000000003E-2</v>
      </c>
      <c r="S94" s="134"/>
      <c r="T94" s="24">
        <f t="shared" si="939"/>
        <v>522.83000000000004</v>
      </c>
      <c r="U94" s="27">
        <v>0.22800000000000001</v>
      </c>
      <c r="V94" s="24">
        <f t="shared" si="940"/>
        <v>3405.864</v>
      </c>
      <c r="W94" s="38">
        <v>0.495</v>
      </c>
      <c r="X94" s="24">
        <f t="shared" si="941"/>
        <v>7394.3099999999995</v>
      </c>
      <c r="Y94" s="38">
        <v>0.38</v>
      </c>
      <c r="Z94" s="24">
        <f t="shared" si="942"/>
        <v>5676.4400000000005</v>
      </c>
      <c r="AA94" s="147">
        <v>2.4599999999999999E-3</v>
      </c>
      <c r="AB94" s="148">
        <f t="shared" si="810"/>
        <v>36.747479999999996</v>
      </c>
      <c r="AC94" s="46">
        <v>2.3500000000000001E-3</v>
      </c>
      <c r="AD94" s="17">
        <f t="shared" si="944"/>
        <v>35.104300000000002</v>
      </c>
      <c r="AE94" s="26">
        <f>IF(M94&gt;0,(AG94+AP94)/M94,0)</f>
        <v>2.4227746351586556E-3</v>
      </c>
      <c r="AF94" s="46">
        <v>2.7E-4</v>
      </c>
      <c r="AG94" s="36">
        <f t="shared" si="945"/>
        <v>4.0332600000000003</v>
      </c>
      <c r="AH94" s="27">
        <v>0.215</v>
      </c>
      <c r="AI94" s="40">
        <f t="shared" si="946"/>
        <v>31.074165000000001</v>
      </c>
      <c r="AJ94" s="27">
        <f t="shared" si="947"/>
        <v>0.88621930955351158</v>
      </c>
      <c r="AK94" s="28">
        <f t="shared" si="681"/>
        <v>0.88963708531466046</v>
      </c>
      <c r="AL94" s="42">
        <v>159</v>
      </c>
      <c r="AM94" s="38">
        <v>9.0999999999999998E-2</v>
      </c>
      <c r="AN94" s="27">
        <v>0.2225</v>
      </c>
      <c r="AO94" s="134">
        <v>0.22700000000000001</v>
      </c>
      <c r="AP94" s="40">
        <f>AL94*(1-AM94)*AN94</f>
        <v>32.158147499999998</v>
      </c>
      <c r="AQ94" s="135">
        <f t="shared" si="815"/>
        <v>32.808537000000001</v>
      </c>
      <c r="AR94" s="17">
        <v>1.55</v>
      </c>
      <c r="AS94" s="17"/>
      <c r="AT94" s="117">
        <f>AT93+AL94-AS94</f>
        <v>524.08999999999969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49">SUM(D92:D94)</f>
        <v>43700</v>
      </c>
      <c r="E95" s="50"/>
      <c r="F95" s="50">
        <f t="shared" ref="F95" si="950">SUM(F92:F94)</f>
        <v>47108</v>
      </c>
      <c r="G95" s="51"/>
      <c r="H95" s="51"/>
      <c r="I95" s="50">
        <f t="shared" ref="I95:K95" si="951">SUM(I92:I94)</f>
        <v>45505</v>
      </c>
      <c r="J95" s="51"/>
      <c r="K95" s="50">
        <f t="shared" si="951"/>
        <v>46749</v>
      </c>
      <c r="L95" s="20">
        <f t="shared" ref="L95" si="952">IF(K95&gt;0,(K92*L92+K93*L93+K94*L94)/K95,0)</f>
        <v>5.9718218571520251E-2</v>
      </c>
      <c r="M95" s="51">
        <f t="shared" ref="M95" si="953">M92+M93+M94</f>
        <v>43957</v>
      </c>
      <c r="N95" s="52">
        <f t="shared" ref="N95" si="954">IF(M95&gt;0,O95/M95,0)</f>
        <v>0.72874425006256116</v>
      </c>
      <c r="O95" s="53">
        <f t="shared" ref="O95" si="955">O92+O93+O94</f>
        <v>32033.411</v>
      </c>
      <c r="P95" s="20">
        <f t="shared" ref="P95" si="956">IF(M95&gt;0,Q95/M95,0)</f>
        <v>0.23174015515162544</v>
      </c>
      <c r="Q95" s="53">
        <f t="shared" ref="Q95" si="957">Q92+Q93+Q94</f>
        <v>10186.601999999999</v>
      </c>
      <c r="R95" s="20">
        <f t="shared" ref="R95" si="958">IF(M95&gt;0,T95/M95,0)</f>
        <v>3.9515594785813409E-2</v>
      </c>
      <c r="S95" s="136"/>
      <c r="T95" s="53">
        <f t="shared" ref="T95" si="959">T92+T93+T94</f>
        <v>1736.9870000000001</v>
      </c>
      <c r="U95" s="20">
        <f t="shared" ref="U95" si="960">IF(M95&gt;0,V95/M95,0)</f>
        <v>0.21960074618377048</v>
      </c>
      <c r="V95" s="53">
        <f t="shared" ref="V95" si="961">V92+V93+V94</f>
        <v>9652.99</v>
      </c>
      <c r="W95" s="20">
        <f t="shared" ref="W95" si="962">IF(M95&gt;0,X95/M95,0)</f>
        <v>0.50104709147576043</v>
      </c>
      <c r="X95" s="53">
        <f t="shared" ref="X95" si="963">X92+X93+X94</f>
        <v>22024.527000000002</v>
      </c>
      <c r="Y95" s="20">
        <f t="shared" ref="Y95" si="964">IF(M95&gt;0,Z95/M95,0)</f>
        <v>0.38981936892872582</v>
      </c>
      <c r="Z95" s="53">
        <f t="shared" ref="Z95" si="965">Z92+Z93+Z94</f>
        <v>17135.29</v>
      </c>
      <c r="AA95" s="152">
        <f t="shared" ref="AA95" si="966">IF(M95&gt;0,AB95/M95,0)</f>
        <v>2.5910357849716768E-3</v>
      </c>
      <c r="AB95" s="55">
        <f t="shared" ref="AB95" si="967">SUM(AB92:AB94)</f>
        <v>113.89416</v>
      </c>
      <c r="AC95" s="54">
        <f t="shared" ref="AC95" si="968">IF(M95&gt;0,AD95/M95,0)</f>
        <v>2.4337682280410403E-3</v>
      </c>
      <c r="AD95" s="55">
        <f t="shared" ref="AD95" si="969">SUM(AD92:AD94)</f>
        <v>106.98115000000001</v>
      </c>
      <c r="AE95" s="54">
        <f t="shared" ref="AE95" si="970">IF(M95&gt;0,(AE92*M92+AE93*M93+AE94*M94)/M95,0)</f>
        <v>2.634241242577974E-3</v>
      </c>
      <c r="AF95" s="54">
        <f t="shared" ref="AF95" si="971">IF(K95&gt;0,(K92*AF92+K93*AF93+K94*AF94)/K95,0)</f>
        <v>2.7000000000000006E-4</v>
      </c>
      <c r="AG95" s="51">
        <f t="shared" ref="AG95" si="972">SUM(AG92:AG94)</f>
        <v>11.868390000000002</v>
      </c>
      <c r="AH95" s="52">
        <f t="shared" ref="AH95" si="973">IF(K95&gt;0,(K92*AH92+K93*AH93+K94*AH94)/K95,0)</f>
        <v>0.21562490748465207</v>
      </c>
      <c r="AI95" s="57">
        <f t="shared" ref="AI95" si="974">SUM(AI92:AI94)</f>
        <v>100.17297060000001</v>
      </c>
      <c r="AJ95" s="52">
        <f t="shared" ref="AJ95" si="975">IF(AND(AD95&gt;0),((AD92*AJ92+AD93*AJ93+AD94*AJ94)/AD95),0)</f>
        <v>0.89017583567215997</v>
      </c>
      <c r="AK95" s="56">
        <f t="shared" si="681"/>
        <v>0.89858837717299889</v>
      </c>
      <c r="AL95" s="50">
        <f t="shared" ref="AL95" si="976">SUM(AL92:AL94)</f>
        <v>511</v>
      </c>
      <c r="AM95" s="20">
        <f t="shared" ref="AM95" si="977">IF(AL95&gt;0,(AM92*AL92+AM93*AL93+AM94*AL94)/AL95,0)</f>
        <v>9.0984344422700592E-2</v>
      </c>
      <c r="AN95" s="52">
        <f>IF(K95&gt;0,(AN92*K92+AN93*K93+AN94*K94)/K95,0)</f>
        <v>0.22367689362339299</v>
      </c>
      <c r="AO95" s="136">
        <f>IF(L95&gt;0,(AO92*K92+AO93*K93+AO94*K94)/K95,0)</f>
        <v>0.22514348542214807</v>
      </c>
      <c r="AP95" s="57">
        <f t="shared" ref="AP95" si="978">SUM(AP92:AP94)</f>
        <v>103.92495230000002</v>
      </c>
      <c r="AQ95" s="137">
        <f t="shared" si="846"/>
        <v>104.5403178</v>
      </c>
      <c r="AR95" s="55"/>
      <c r="AS95" s="55">
        <f t="shared" ref="AS95" si="979">SUM(AS92:AS94)</f>
        <v>551.52</v>
      </c>
      <c r="AT95" s="102"/>
      <c r="AU95" s="103">
        <f>AT94</f>
        <v>524.08999999999969</v>
      </c>
      <c r="AV95" s="50">
        <f t="shared" ref="AV95" si="980">SUM(AV92:AV94)</f>
        <v>0</v>
      </c>
      <c r="AW95" s="58"/>
      <c r="AX95" s="57"/>
      <c r="AY95" s="57"/>
      <c r="AZ95" s="57"/>
      <c r="BA95" s="57"/>
    </row>
    <row r="96" spans="1:53" s="31" customFormat="1" ht="13.5" thickBot="1" x14ac:dyDescent="0.25">
      <c r="A96" s="186">
        <v>24</v>
      </c>
      <c r="B96" s="22">
        <v>1</v>
      </c>
      <c r="C96" s="45" t="s">
        <v>50</v>
      </c>
      <c r="D96" s="11">
        <v>2476</v>
      </c>
      <c r="E96" s="11">
        <v>0</v>
      </c>
      <c r="F96" s="11">
        <v>8814</v>
      </c>
      <c r="G96" s="12">
        <v>0.7</v>
      </c>
      <c r="H96" s="12">
        <v>5.0999999999999996</v>
      </c>
      <c r="I96" s="11">
        <v>8526</v>
      </c>
      <c r="J96" s="12">
        <v>5.6</v>
      </c>
      <c r="K96" s="11">
        <v>15922</v>
      </c>
      <c r="L96" s="13">
        <v>5.8999999999999997E-2</v>
      </c>
      <c r="M96" s="23">
        <f>ROUND(K96*(1-L96),0)</f>
        <v>14983</v>
      </c>
      <c r="N96" s="14">
        <v>0.67300000000000004</v>
      </c>
      <c r="O96" s="24">
        <f t="shared" ref="O96:O98" si="981">M96*N96</f>
        <v>10083.559000000001</v>
      </c>
      <c r="P96" s="13">
        <v>0.27400000000000002</v>
      </c>
      <c r="Q96" s="24">
        <f t="shared" ref="Q96:Q98" si="982">M96*P96</f>
        <v>4105.3420000000006</v>
      </c>
      <c r="R96" s="15">
        <v>5.2999999999999999E-2</v>
      </c>
      <c r="S96" s="143"/>
      <c r="T96" s="24">
        <f t="shared" ref="T96:T98" si="983">M96*R96</f>
        <v>794.09899999999993</v>
      </c>
      <c r="U96" s="25">
        <v>0.20899999999999999</v>
      </c>
      <c r="V96" s="24">
        <f t="shared" ref="V96:V98" si="984">M96*U96</f>
        <v>3131.4469999999997</v>
      </c>
      <c r="W96" s="15">
        <v>0.504</v>
      </c>
      <c r="X96" s="24">
        <f t="shared" ref="X96:X98" si="985">M96*W96</f>
        <v>7551.4319999999998</v>
      </c>
      <c r="Y96" s="15">
        <v>0.39</v>
      </c>
      <c r="Z96" s="24">
        <f t="shared" ref="Z96:Z98" si="986">Y96*M96</f>
        <v>5843.37</v>
      </c>
      <c r="AA96" s="145">
        <v>2.31E-3</v>
      </c>
      <c r="AB96" s="18">
        <f t="shared" ref="AB96" si="987">M96*AA96</f>
        <v>34.610729999999997</v>
      </c>
      <c r="AC96" s="16">
        <v>2.3999999999999998E-3</v>
      </c>
      <c r="AD96" s="17">
        <f t="shared" ref="AD96:AD98" si="988">M96*AC96</f>
        <v>35.959199999999996</v>
      </c>
      <c r="AE96" s="26">
        <f>IF(M96&gt;0,(AG96+AP96)/M96,0)</f>
        <v>2.677845077754789E-3</v>
      </c>
      <c r="AF96" s="16">
        <v>2.5999999999999998E-4</v>
      </c>
      <c r="AG96" s="23">
        <f t="shared" ref="AG96:AG98" si="989">AF96*M96</f>
        <v>3.8955799999999998</v>
      </c>
      <c r="AH96" s="114">
        <v>0.21099999999999999</v>
      </c>
      <c r="AI96" s="29">
        <f t="shared" ref="AI96:AI98" si="990">AL96*(1-AM96)*AH96</f>
        <v>33.942304</v>
      </c>
      <c r="AJ96" s="27">
        <f t="shared" ref="AJ96:AJ98" si="991">IF(AND(AH96&gt;0,AF96&gt;0,AC96&gt;0),((AC96-AF96)*AH96)/((AH96-AF96)*AC96),0)</f>
        <v>0.89276675840688391</v>
      </c>
      <c r="AK96" s="59">
        <f t="shared" si="681"/>
        <v>0.90395064203999387</v>
      </c>
      <c r="AL96" s="11">
        <v>176</v>
      </c>
      <c r="AM96" s="13">
        <v>8.5999999999999993E-2</v>
      </c>
      <c r="AN96" s="14">
        <v>0.22520000000000001</v>
      </c>
      <c r="AO96" s="130">
        <v>0.22439999999999999</v>
      </c>
      <c r="AP96" s="29">
        <f>AL96*(1-AM96)*AN96</f>
        <v>36.2265728</v>
      </c>
      <c r="AQ96" s="131">
        <f t="shared" ref="AQ96" si="992">AL96*(1-AM96)*AO96</f>
        <v>36.097881600000001</v>
      </c>
      <c r="AR96" s="18">
        <v>1.55</v>
      </c>
      <c r="AS96" s="18">
        <v>553.88</v>
      </c>
      <c r="AT96" s="98">
        <f>AT94+AL96-AS96+AU96</f>
        <v>145.24999999999969</v>
      </c>
      <c r="AU96" s="144">
        <v>-0.96</v>
      </c>
      <c r="AV96" s="11"/>
      <c r="AW96" s="30"/>
      <c r="AX96" s="19"/>
      <c r="AY96" s="19"/>
      <c r="AZ96" s="19"/>
      <c r="BA96" s="19"/>
    </row>
    <row r="97" spans="1:53" s="31" customFormat="1" ht="12.75" x14ac:dyDescent="0.2">
      <c r="A97" s="184"/>
      <c r="B97" s="32">
        <v>2</v>
      </c>
      <c r="C97" s="10" t="s">
        <v>53</v>
      </c>
      <c r="D97" s="33">
        <v>19500</v>
      </c>
      <c r="E97" s="33">
        <v>4</v>
      </c>
      <c r="F97" s="33">
        <v>18765</v>
      </c>
      <c r="G97" s="34">
        <v>0.7</v>
      </c>
      <c r="H97" s="34">
        <v>6.2</v>
      </c>
      <c r="I97" s="33">
        <v>17603</v>
      </c>
      <c r="J97" s="34">
        <v>3.5</v>
      </c>
      <c r="K97" s="33">
        <v>15983</v>
      </c>
      <c r="L97" s="35">
        <v>6.9000000000000006E-2</v>
      </c>
      <c r="M97" s="36">
        <f>ROUND(K97*(1-L97),0)</f>
        <v>14880</v>
      </c>
      <c r="N97" s="37">
        <v>0.61199999999999999</v>
      </c>
      <c r="O97" s="24">
        <f t="shared" si="981"/>
        <v>9106.56</v>
      </c>
      <c r="P97" s="35">
        <v>0.38700000000000001</v>
      </c>
      <c r="Q97" s="24">
        <f t="shared" si="982"/>
        <v>5758.56</v>
      </c>
      <c r="R97" s="38">
        <v>1E-3</v>
      </c>
      <c r="S97" s="134"/>
      <c r="T97" s="24">
        <f t="shared" si="983"/>
        <v>14.88</v>
      </c>
      <c r="U97" s="27">
        <v>0.22800000000000001</v>
      </c>
      <c r="V97" s="24">
        <f t="shared" si="984"/>
        <v>3392.6400000000003</v>
      </c>
      <c r="W97" s="38">
        <v>0.48799999999999999</v>
      </c>
      <c r="X97" s="24">
        <f t="shared" si="985"/>
        <v>7261.44</v>
      </c>
      <c r="Y97" s="38">
        <v>0.4</v>
      </c>
      <c r="Z97" s="24">
        <f t="shared" si="986"/>
        <v>5952</v>
      </c>
      <c r="AA97" s="146">
        <v>2.4599999999999999E-3</v>
      </c>
      <c r="AB97" s="18">
        <f t="shared" si="810"/>
        <v>36.604799999999997</v>
      </c>
      <c r="AC97" s="39">
        <v>2.5000000000000001E-3</v>
      </c>
      <c r="AD97" s="17">
        <f t="shared" si="988"/>
        <v>37.200000000000003</v>
      </c>
      <c r="AE97" s="26">
        <f>IF(M97&gt;0,(AG97+AP97)/M97,0)</f>
        <v>2.5810745967741935E-3</v>
      </c>
      <c r="AF97" s="39">
        <v>2.5999999999999998E-4</v>
      </c>
      <c r="AG97" s="36">
        <f t="shared" si="989"/>
        <v>3.8687999999999998</v>
      </c>
      <c r="AH97" s="27">
        <v>0.20860000000000001</v>
      </c>
      <c r="AI97" s="40">
        <f t="shared" si="990"/>
        <v>34.356420000000007</v>
      </c>
      <c r="AJ97" s="27">
        <f t="shared" si="991"/>
        <v>0.89711817221848911</v>
      </c>
      <c r="AK97" s="28">
        <f t="shared" si="681"/>
        <v>0.90038311748312938</v>
      </c>
      <c r="AL97" s="33">
        <v>180</v>
      </c>
      <c r="AM97" s="35">
        <v>8.5000000000000006E-2</v>
      </c>
      <c r="AN97" s="37">
        <v>0.2097</v>
      </c>
      <c r="AO97" s="132">
        <v>0.21590000000000001</v>
      </c>
      <c r="AP97" s="40">
        <f>AL97*(1-AM97)*AN97</f>
        <v>34.537590000000002</v>
      </c>
      <c r="AQ97" s="133">
        <f t="shared" si="815"/>
        <v>35.558730000000004</v>
      </c>
      <c r="AR97" s="41">
        <v>1.6</v>
      </c>
      <c r="AS97" s="41"/>
      <c r="AT97" s="117">
        <f>AT96+AL97-AS97</f>
        <v>325.24999999999966</v>
      </c>
      <c r="AU97" s="101"/>
      <c r="AV97" s="42"/>
      <c r="AW97" s="43"/>
      <c r="AX97" s="44"/>
      <c r="AY97" s="44"/>
      <c r="AZ97" s="44"/>
      <c r="BA97" s="44"/>
    </row>
    <row r="98" spans="1:53" s="31" customFormat="1" ht="12.75" x14ac:dyDescent="0.2">
      <c r="A98" s="184"/>
      <c r="B98" s="32">
        <v>3</v>
      </c>
      <c r="C98" s="10" t="s">
        <v>51</v>
      </c>
      <c r="D98" s="42">
        <v>16124</v>
      </c>
      <c r="E98" s="42">
        <v>2</v>
      </c>
      <c r="F98" s="42">
        <v>17866</v>
      </c>
      <c r="G98" s="36">
        <v>0.8</v>
      </c>
      <c r="H98" s="36">
        <v>6.2</v>
      </c>
      <c r="I98" s="42">
        <v>17023</v>
      </c>
      <c r="J98" s="36">
        <v>2.6</v>
      </c>
      <c r="K98" s="42">
        <v>16019</v>
      </c>
      <c r="L98" s="38">
        <v>6.7000000000000004E-2</v>
      </c>
      <c r="M98" s="36">
        <f>ROUND(K98*(1-L98),0)</f>
        <v>14946</v>
      </c>
      <c r="N98" s="27">
        <v>0.59099999999999997</v>
      </c>
      <c r="O98" s="24">
        <f t="shared" si="981"/>
        <v>8833.0859999999993</v>
      </c>
      <c r="P98" s="38">
        <v>0.36799999999999999</v>
      </c>
      <c r="Q98" s="24">
        <f t="shared" si="982"/>
        <v>5500.1279999999997</v>
      </c>
      <c r="R98" s="38">
        <v>4.1000000000000002E-2</v>
      </c>
      <c r="S98" s="134"/>
      <c r="T98" s="24">
        <f t="shared" si="983"/>
        <v>612.78600000000006</v>
      </c>
      <c r="U98" s="27">
        <v>0.20699999999999999</v>
      </c>
      <c r="V98" s="24">
        <f t="shared" si="984"/>
        <v>3093.8219999999997</v>
      </c>
      <c r="W98" s="38">
        <v>0.505</v>
      </c>
      <c r="X98" s="24">
        <f t="shared" si="985"/>
        <v>7547.7300000000005</v>
      </c>
      <c r="Y98" s="38">
        <v>0.41</v>
      </c>
      <c r="Z98" s="24">
        <f t="shared" si="986"/>
        <v>6127.86</v>
      </c>
      <c r="AA98" s="147">
        <v>2.5200000000000001E-3</v>
      </c>
      <c r="AB98" s="148">
        <f t="shared" si="810"/>
        <v>37.663920000000005</v>
      </c>
      <c r="AC98" s="46">
        <v>2.4599999999999999E-3</v>
      </c>
      <c r="AD98" s="17">
        <f t="shared" si="988"/>
        <v>36.767159999999997</v>
      </c>
      <c r="AE98" s="26">
        <f>IF(M98&gt;0,(AG98+AP98)/M98,0)</f>
        <v>2.5647585708550784E-3</v>
      </c>
      <c r="AF98" s="46">
        <v>2.5999999999999998E-4</v>
      </c>
      <c r="AG98" s="36">
        <f t="shared" si="989"/>
        <v>3.8859599999999999</v>
      </c>
      <c r="AH98" s="27">
        <v>0.2074</v>
      </c>
      <c r="AI98" s="40">
        <f t="shared" si="990"/>
        <v>34.613815600000002</v>
      </c>
      <c r="AJ98" s="27">
        <f t="shared" si="991"/>
        <v>0.89543147048734195</v>
      </c>
      <c r="AK98" s="28">
        <f t="shared" si="681"/>
        <v>0.89975935359793457</v>
      </c>
      <c r="AL98" s="42">
        <v>182</v>
      </c>
      <c r="AM98" s="38">
        <v>8.3000000000000004E-2</v>
      </c>
      <c r="AN98" s="27">
        <v>0.2064</v>
      </c>
      <c r="AO98" s="134">
        <v>0.2109</v>
      </c>
      <c r="AP98" s="40">
        <f>AL98*(1-AM98)*AN98</f>
        <v>34.446921600000003</v>
      </c>
      <c r="AQ98" s="135">
        <f t="shared" si="815"/>
        <v>35.1979446</v>
      </c>
      <c r="AR98" s="17">
        <v>1.6</v>
      </c>
      <c r="AS98" s="17"/>
      <c r="AT98" s="117">
        <f>AT97+AL98-AS98</f>
        <v>507.24999999999966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93">SUM(D96:D98)</f>
        <v>38100</v>
      </c>
      <c r="E99" s="50"/>
      <c r="F99" s="50">
        <f t="shared" ref="F99" si="994">SUM(F96:F98)</f>
        <v>45445</v>
      </c>
      <c r="G99" s="51"/>
      <c r="H99" s="51"/>
      <c r="I99" s="50">
        <f t="shared" ref="I99:K99" si="995">SUM(I96:I98)</f>
        <v>43152</v>
      </c>
      <c r="J99" s="51"/>
      <c r="K99" s="50">
        <f t="shared" si="995"/>
        <v>47924</v>
      </c>
      <c r="L99" s="20">
        <f t="shared" ref="L99" si="996">IF(K99&gt;0,(K96*L96+K97*L97+K98*L98)/K99,0)</f>
        <v>6.5009139470828814E-2</v>
      </c>
      <c r="M99" s="51">
        <f t="shared" ref="M99" si="997">M96+M97+M98</f>
        <v>44809</v>
      </c>
      <c r="N99" s="52">
        <f t="shared" ref="N99" si="998">IF(M99&gt;0,O99/M99,0)</f>
        <v>0.62539233189760979</v>
      </c>
      <c r="O99" s="53">
        <f t="shared" ref="O99" si="999">O96+O97+O98</f>
        <v>28023.204999999998</v>
      </c>
      <c r="P99" s="20">
        <f t="shared" ref="P99" si="1000">IF(M99&gt;0,Q99/M99,0)</f>
        <v>0.34287821642973515</v>
      </c>
      <c r="Q99" s="53">
        <f t="shared" ref="Q99" si="1001">Q96+Q97+Q98</f>
        <v>15364.030000000002</v>
      </c>
      <c r="R99" s="20">
        <f t="shared" ref="R99" si="1002">IF(M99&gt;0,T99/M99,0)</f>
        <v>3.1729451672655042E-2</v>
      </c>
      <c r="S99" s="136"/>
      <c r="T99" s="53">
        <f t="shared" ref="T99" si="1003">T96+T97+T98</f>
        <v>1421.7649999999999</v>
      </c>
      <c r="U99" s="20">
        <f t="shared" ref="U99" si="1004">IF(M99&gt;0,V99/M99,0)</f>
        <v>0.21464234863531878</v>
      </c>
      <c r="V99" s="53">
        <f t="shared" ref="V99" si="1005">V96+V97+V98</f>
        <v>9617.9089999999997</v>
      </c>
      <c r="W99" s="20">
        <f t="shared" ref="W99" si="1006">IF(M99&gt;0,X99/M99,0)</f>
        <v>0.4990203307371287</v>
      </c>
      <c r="X99" s="53">
        <f t="shared" ref="X99" si="1007">X96+X97+X98</f>
        <v>22360.601999999999</v>
      </c>
      <c r="Y99" s="20">
        <f t="shared" ref="Y99" si="1008">IF(M99&gt;0,Z99/M99,0)</f>
        <v>0.39999174273025506</v>
      </c>
      <c r="Z99" s="53">
        <f t="shared" ref="Z99" si="1009">Z96+Z97+Z98</f>
        <v>17923.23</v>
      </c>
      <c r="AA99" s="152">
        <f t="shared" ref="AA99" si="1010">IF(M99&gt;0,AB99/M99,0)</f>
        <v>2.4298567252114532E-3</v>
      </c>
      <c r="AB99" s="55">
        <f t="shared" ref="AB99" si="1011">SUM(AB96:AB98)</f>
        <v>108.87945000000001</v>
      </c>
      <c r="AC99" s="54">
        <f t="shared" ref="AC99" si="1012">IF(M99&gt;0,AD99/M99,0)</f>
        <v>2.4532205583699699E-3</v>
      </c>
      <c r="AD99" s="55">
        <f t="shared" ref="AD99" si="1013">SUM(AD96:AD98)</f>
        <v>109.92635999999999</v>
      </c>
      <c r="AE99" s="54">
        <f t="shared" ref="AE99" si="1014">IF(M99&gt;0,(AE96*M96+AE97*M97+AE98*M98)/M99,0)</f>
        <v>2.6079900109353031E-3</v>
      </c>
      <c r="AF99" s="54">
        <f t="shared" ref="AF99" si="1015">IF(K99&gt;0,(K96*AF96+K97*AF97+K98*AF98)/K99,0)</f>
        <v>2.5999999999999998E-4</v>
      </c>
      <c r="AG99" s="51">
        <f t="shared" ref="AG99" si="1016">SUM(AG96:AG98)</f>
        <v>11.65034</v>
      </c>
      <c r="AH99" s="52">
        <f t="shared" ref="AH99" si="1017">IF(K99&gt;0,(K96*AH96+K97*AH97+K98*AH98)/K99,0)</f>
        <v>0.20899625239963276</v>
      </c>
      <c r="AI99" s="57">
        <f t="shared" ref="AI99" si="1018">SUM(AI96:AI98)</f>
        <v>102.9125396</v>
      </c>
      <c r="AJ99" s="52">
        <f t="shared" ref="AJ99" si="1019">IF(AND(AD99&gt;0),((AD96*AJ96+AD97*AJ97+AD98*AJ98)/AD99),0)</f>
        <v>0.89513058169010595</v>
      </c>
      <c r="AK99" s="56">
        <f t="shared" si="681"/>
        <v>0.9014028273719954</v>
      </c>
      <c r="AL99" s="50">
        <f t="shared" ref="AL99" si="1020">SUM(AL96:AL98)</f>
        <v>538</v>
      </c>
      <c r="AM99" s="20">
        <f t="shared" ref="AM99" si="1021">IF(AL99&gt;0,(AM96*AL96+AM97*AL97+AM98*AL98)/AL99,0)</f>
        <v>8.4650557620817843E-2</v>
      </c>
      <c r="AN99" s="52">
        <f>IF(K99&gt;0,(AN96*K96+AN97*K97+AN98*K98)/K99,0)</f>
        <v>0.21374658000166935</v>
      </c>
      <c r="AO99" s="136">
        <f>IF(L99&gt;0,(AO96*K96+AO97*K97+AO98*K98)/K99,0)</f>
        <v>0.21705270010850514</v>
      </c>
      <c r="AP99" s="57">
        <f t="shared" ref="AP99" si="1022">SUM(AP96:AP98)</f>
        <v>105.2110844</v>
      </c>
      <c r="AQ99" s="137">
        <f t="shared" si="846"/>
        <v>106.8545562</v>
      </c>
      <c r="AR99" s="55"/>
      <c r="AS99" s="55">
        <f t="shared" ref="AS99" si="1023">SUM(AS96:AS98)</f>
        <v>553.88</v>
      </c>
      <c r="AT99" s="102"/>
      <c r="AU99" s="103">
        <f>AT98</f>
        <v>507.24999999999966</v>
      </c>
      <c r="AV99" s="50">
        <f t="shared" ref="AV99" si="1024">SUM(AV96:AV98)</f>
        <v>0</v>
      </c>
      <c r="AW99" s="58"/>
      <c r="AX99" s="57"/>
      <c r="AY99" s="57"/>
      <c r="AZ99" s="57"/>
      <c r="BA99" s="57"/>
    </row>
    <row r="100" spans="1:53" s="31" customFormat="1" ht="13.5" thickBot="1" x14ac:dyDescent="0.25">
      <c r="A100" s="188">
        <v>25</v>
      </c>
      <c r="B100" s="32">
        <v>1</v>
      </c>
      <c r="C100" s="10" t="s">
        <v>52</v>
      </c>
      <c r="D100" s="11">
        <v>12701</v>
      </c>
      <c r="E100" s="11">
        <v>1</v>
      </c>
      <c r="F100" s="11">
        <v>14737</v>
      </c>
      <c r="G100" s="12">
        <v>0.6</v>
      </c>
      <c r="H100" s="12">
        <v>6.8</v>
      </c>
      <c r="I100" s="11">
        <v>14150</v>
      </c>
      <c r="J100" s="12">
        <v>2.9</v>
      </c>
      <c r="K100" s="11">
        <v>16124</v>
      </c>
      <c r="L100" s="13">
        <v>6.7000000000000004E-2</v>
      </c>
      <c r="M100" s="23">
        <f>ROUND(K100*(1-L100),0)</f>
        <v>15044</v>
      </c>
      <c r="N100" s="14">
        <v>0.72899999999999998</v>
      </c>
      <c r="O100" s="24">
        <f t="shared" ref="O100:O102" si="1025">M100*N100</f>
        <v>10967.075999999999</v>
      </c>
      <c r="P100" s="13">
        <v>0.248</v>
      </c>
      <c r="Q100" s="24">
        <f t="shared" ref="Q100:Q102" si="1026">M100*P100</f>
        <v>3730.9119999999998</v>
      </c>
      <c r="R100" s="15">
        <v>2.3E-2</v>
      </c>
      <c r="S100" s="143"/>
      <c r="T100" s="24">
        <f t="shared" ref="T100:T102" si="1027">M100*R100</f>
        <v>346.012</v>
      </c>
      <c r="U100" s="25">
        <v>0.22</v>
      </c>
      <c r="V100" s="24">
        <f t="shared" ref="V100:V102" si="1028">M100*U100</f>
        <v>3309.68</v>
      </c>
      <c r="W100" s="15">
        <v>0.504</v>
      </c>
      <c r="X100" s="24">
        <f t="shared" ref="X100:X102" si="1029">M100*W100</f>
        <v>7582.1760000000004</v>
      </c>
      <c r="Y100" s="15">
        <v>0.41</v>
      </c>
      <c r="Z100" s="24">
        <f t="shared" ref="Z100:Z102" si="1030">Y100*M100</f>
        <v>6168.04</v>
      </c>
      <c r="AA100" s="145">
        <v>2.4299999999999999E-3</v>
      </c>
      <c r="AB100" s="18">
        <f t="shared" ref="AB100" si="1031">M100*AA100</f>
        <v>36.556919999999998</v>
      </c>
      <c r="AC100" s="16">
        <v>2.3999999999999998E-3</v>
      </c>
      <c r="AD100" s="17">
        <f t="shared" ref="AD100:AD102" si="1032">M100*AC100</f>
        <v>36.105599999999995</v>
      </c>
      <c r="AE100" s="26">
        <f>IF(M100&gt;0,(AG100+AP100)/M100,0)</f>
        <v>2.7092120180802976E-3</v>
      </c>
      <c r="AF100" s="16">
        <v>2.7E-4</v>
      </c>
      <c r="AG100" s="23">
        <f t="shared" ref="AG100:AG102" si="1033">AF100*M100</f>
        <v>4.0618800000000004</v>
      </c>
      <c r="AH100" s="114">
        <v>0.21240000000000001</v>
      </c>
      <c r="AI100" s="29">
        <f t="shared" ref="AI100:AI102" si="1034">AL100*(1-AM100)*AH100</f>
        <v>35.061292800000004</v>
      </c>
      <c r="AJ100" s="27">
        <f t="shared" ref="AJ100:AJ102" si="1035">IF(AND(AH100&gt;0,AF100&gt;0,AC100&gt;0),((AC100-AF100)*AH100)/((AH100-AF100)*AC100),0)</f>
        <v>0.88862961391599504</v>
      </c>
      <c r="AK100" s="59">
        <f t="shared" si="681"/>
        <v>0.90143488592044352</v>
      </c>
      <c r="AL100" s="11">
        <v>181</v>
      </c>
      <c r="AM100" s="13">
        <v>8.7999999999999995E-2</v>
      </c>
      <c r="AN100" s="14">
        <v>0.2223</v>
      </c>
      <c r="AO100" s="130">
        <v>0.22900000000000001</v>
      </c>
      <c r="AP100" s="29">
        <f>AL100*(1-AM100)*AN100</f>
        <v>36.695505599999997</v>
      </c>
      <c r="AQ100" s="131">
        <f t="shared" ref="AQ100" si="1036">AL100*(1-AM100)*AO100</f>
        <v>37.801487999999999</v>
      </c>
      <c r="AR100" s="18">
        <v>1.58</v>
      </c>
      <c r="AS100" s="18"/>
      <c r="AT100" s="98">
        <f>AT98+AL100-AS100</f>
        <v>688.24999999999966</v>
      </c>
      <c r="AU100" s="116"/>
      <c r="AV100" s="11"/>
      <c r="AW100" s="30"/>
      <c r="AX100" s="19"/>
      <c r="AY100" s="19"/>
      <c r="AZ100" s="19"/>
      <c r="BA100" s="19"/>
    </row>
    <row r="101" spans="1:53" s="31" customFormat="1" ht="12.75" x14ac:dyDescent="0.2">
      <c r="A101" s="188"/>
      <c r="B101" s="32">
        <v>2</v>
      </c>
      <c r="C101" s="10" t="s">
        <v>48</v>
      </c>
      <c r="D101" s="33">
        <v>19000</v>
      </c>
      <c r="E101" s="33">
        <v>5</v>
      </c>
      <c r="F101" s="33">
        <v>19639</v>
      </c>
      <c r="G101" s="34">
        <v>1.2</v>
      </c>
      <c r="H101" s="34">
        <v>6.8</v>
      </c>
      <c r="I101" s="33">
        <v>18223</v>
      </c>
      <c r="J101" s="34">
        <v>2</v>
      </c>
      <c r="K101" s="33">
        <v>16137</v>
      </c>
      <c r="L101" s="35">
        <v>5.7000000000000002E-2</v>
      </c>
      <c r="M101" s="36">
        <f>ROUND(K101*(1-L101),0)</f>
        <v>15217</v>
      </c>
      <c r="N101" s="37">
        <v>0.626</v>
      </c>
      <c r="O101" s="24">
        <f t="shared" si="1025"/>
        <v>9525.8420000000006</v>
      </c>
      <c r="P101" s="35">
        <v>0.34499999999999997</v>
      </c>
      <c r="Q101" s="24">
        <f t="shared" si="1026"/>
        <v>5249.8649999999998</v>
      </c>
      <c r="R101" s="38">
        <v>2.9000000000000001E-2</v>
      </c>
      <c r="S101" s="134"/>
      <c r="T101" s="24">
        <f t="shared" si="1027"/>
        <v>441.29300000000001</v>
      </c>
      <c r="U101" s="27">
        <v>0.217</v>
      </c>
      <c r="V101" s="24">
        <f t="shared" si="1028"/>
        <v>3302.0889999999999</v>
      </c>
      <c r="W101" s="38">
        <v>0.50700000000000001</v>
      </c>
      <c r="X101" s="24">
        <f t="shared" si="1029"/>
        <v>7715.0190000000002</v>
      </c>
      <c r="Y101" s="38">
        <v>0.41</v>
      </c>
      <c r="Z101" s="24">
        <f t="shared" si="1030"/>
        <v>6238.9699999999993</v>
      </c>
      <c r="AA101" s="146">
        <v>2.48E-3</v>
      </c>
      <c r="AB101" s="18">
        <f t="shared" si="810"/>
        <v>37.738160000000001</v>
      </c>
      <c r="AC101" s="39">
        <v>2.49E-3</v>
      </c>
      <c r="AD101" s="17">
        <f t="shared" si="1032"/>
        <v>37.890329999999999</v>
      </c>
      <c r="AE101" s="26">
        <f>IF(M101&gt;0,(AG101+AP101)/M101,0)</f>
        <v>2.7189298810540849E-3</v>
      </c>
      <c r="AF101" s="39">
        <v>2.7E-4</v>
      </c>
      <c r="AG101" s="36">
        <f t="shared" si="1033"/>
        <v>4.1085900000000004</v>
      </c>
      <c r="AH101" s="27">
        <v>0.2172</v>
      </c>
      <c r="AI101" s="40">
        <f t="shared" si="1034"/>
        <v>35.814325200000006</v>
      </c>
      <c r="AJ101" s="27">
        <f t="shared" si="1035"/>
        <v>0.89267594510249537</v>
      </c>
      <c r="AK101" s="28">
        <f t="shared" si="681"/>
        <v>0.90177356552298582</v>
      </c>
      <c r="AL101" s="33">
        <v>181</v>
      </c>
      <c r="AM101" s="35">
        <v>8.8999999999999996E-2</v>
      </c>
      <c r="AN101" s="37">
        <v>0.22600000000000001</v>
      </c>
      <c r="AO101" s="132">
        <v>0.22489999999999999</v>
      </c>
      <c r="AP101" s="40">
        <f>AL101*(1-AM101)*AN101</f>
        <v>37.265366000000007</v>
      </c>
      <c r="AQ101" s="133">
        <f t="shared" si="815"/>
        <v>37.083985900000002</v>
      </c>
      <c r="AR101" s="41">
        <v>1.6</v>
      </c>
      <c r="AS101" s="41"/>
      <c r="AT101" s="117">
        <f>AT100+AL101-AS101</f>
        <v>869.24999999999966</v>
      </c>
      <c r="AU101" s="101"/>
      <c r="AV101" s="42"/>
      <c r="AW101" s="43"/>
      <c r="AX101" s="44"/>
      <c r="AY101" s="44"/>
      <c r="AZ101" s="44"/>
      <c r="BA101" s="44"/>
    </row>
    <row r="102" spans="1:53" s="31" customFormat="1" ht="12.75" x14ac:dyDescent="0.2">
      <c r="A102" s="188"/>
      <c r="B102" s="32">
        <v>3</v>
      </c>
      <c r="C102" s="10" t="s">
        <v>51</v>
      </c>
      <c r="D102" s="42">
        <v>20500</v>
      </c>
      <c r="E102" s="42">
        <v>2</v>
      </c>
      <c r="F102" s="42">
        <v>20512</v>
      </c>
      <c r="G102" s="36">
        <v>0.8</v>
      </c>
      <c r="H102" s="36">
        <v>6.2</v>
      </c>
      <c r="I102" s="42">
        <v>19530</v>
      </c>
      <c r="J102" s="36">
        <v>1.3</v>
      </c>
      <c r="K102" s="42">
        <v>18156</v>
      </c>
      <c r="L102" s="38">
        <v>5.8999999999999997E-2</v>
      </c>
      <c r="M102" s="36">
        <f>ROUND(K102*(1-L102),0)</f>
        <v>17085</v>
      </c>
      <c r="N102" s="27">
        <v>0.56100000000000005</v>
      </c>
      <c r="O102" s="24">
        <f t="shared" si="1025"/>
        <v>9584.6850000000013</v>
      </c>
      <c r="P102" s="38">
        <v>0.40500000000000003</v>
      </c>
      <c r="Q102" s="24">
        <f t="shared" si="1026"/>
        <v>6919.4250000000002</v>
      </c>
      <c r="R102" s="38">
        <v>3.4000000000000002E-2</v>
      </c>
      <c r="S102" s="134"/>
      <c r="T102" s="24">
        <f t="shared" si="1027"/>
        <v>580.89</v>
      </c>
      <c r="U102" s="27">
        <v>0.21099999999999999</v>
      </c>
      <c r="V102" s="24">
        <f t="shared" si="1028"/>
        <v>3604.9349999999999</v>
      </c>
      <c r="W102" s="38">
        <v>0.502</v>
      </c>
      <c r="X102" s="24">
        <f t="shared" si="1029"/>
        <v>8576.67</v>
      </c>
      <c r="Y102" s="38">
        <v>0.4</v>
      </c>
      <c r="Z102" s="24">
        <f t="shared" si="1030"/>
        <v>6834</v>
      </c>
      <c r="AA102" s="147">
        <v>2.6800000000000001E-3</v>
      </c>
      <c r="AB102" s="148">
        <f t="shared" si="810"/>
        <v>45.787800000000004</v>
      </c>
      <c r="AC102" s="46">
        <v>2.5600000000000002E-3</v>
      </c>
      <c r="AD102" s="17">
        <f t="shared" si="1032"/>
        <v>43.7376</v>
      </c>
      <c r="AE102" s="26">
        <f>IF(M102&gt;0,(AG102+AP102)/M102,0)</f>
        <v>2.6528368744512731E-3</v>
      </c>
      <c r="AF102" s="46">
        <v>2.7E-4</v>
      </c>
      <c r="AG102" s="36">
        <f t="shared" si="1033"/>
        <v>4.6129499999999997</v>
      </c>
      <c r="AH102" s="27">
        <v>0.2099</v>
      </c>
      <c r="AI102" s="40">
        <f t="shared" si="1034"/>
        <v>40.155968999999999</v>
      </c>
      <c r="AJ102" s="27">
        <f t="shared" si="1035"/>
        <v>0.89568339157086296</v>
      </c>
      <c r="AK102" s="28">
        <f t="shared" si="681"/>
        <v>0.89936327203605282</v>
      </c>
      <c r="AL102" s="42">
        <v>210</v>
      </c>
      <c r="AM102" s="38">
        <v>8.8999999999999996E-2</v>
      </c>
      <c r="AN102" s="27">
        <v>0.21279999999999999</v>
      </c>
      <c r="AO102" s="134">
        <v>0.2104</v>
      </c>
      <c r="AP102" s="40">
        <f>AL102*(1-AM102)*AN102</f>
        <v>40.710768000000002</v>
      </c>
      <c r="AQ102" s="135">
        <f t="shared" si="815"/>
        <v>40.251624</v>
      </c>
      <c r="AR102" s="17">
        <v>1.6</v>
      </c>
      <c r="AS102" s="17"/>
      <c r="AT102" s="117">
        <f>AT101+AL102-AS102</f>
        <v>1079.2499999999995</v>
      </c>
      <c r="AU102" s="101"/>
      <c r="AV102" s="42"/>
      <c r="AW102" s="47"/>
      <c r="AX102" s="40"/>
      <c r="AY102" s="40"/>
      <c r="AZ102" s="40"/>
      <c r="BA102" s="40"/>
    </row>
    <row r="103" spans="1:53" s="21" customFormat="1" ht="13.5" thickBot="1" x14ac:dyDescent="0.25">
      <c r="A103" s="188"/>
      <c r="B103" s="65" t="s">
        <v>35</v>
      </c>
      <c r="C103" s="49"/>
      <c r="D103" s="50">
        <f t="shared" ref="D103" si="1037">SUM(D100:D102)</f>
        <v>52201</v>
      </c>
      <c r="E103" s="50"/>
      <c r="F103" s="50">
        <f t="shared" ref="F103" si="1038">SUM(F100:F102)</f>
        <v>54888</v>
      </c>
      <c r="G103" s="51"/>
      <c r="H103" s="51"/>
      <c r="I103" s="50">
        <f t="shared" ref="I103:K103" si="1039">SUM(I100:I102)</f>
        <v>51903</v>
      </c>
      <c r="J103" s="51"/>
      <c r="K103" s="50">
        <f t="shared" si="1039"/>
        <v>50417</v>
      </c>
      <c r="L103" s="20">
        <f t="shared" ref="L103" si="1040">IF(K103&gt;0,(K100*L100+K101*L101+K102*L102)/K103,0)</f>
        <v>6.0918360870341352E-2</v>
      </c>
      <c r="M103" s="51">
        <f t="shared" ref="M103" si="1041">M100+M101+M102</f>
        <v>47346</v>
      </c>
      <c r="N103" s="52">
        <f t="shared" ref="N103" si="1042">IF(M103&gt;0,O103/M103,0)</f>
        <v>0.63527231445106236</v>
      </c>
      <c r="O103" s="53">
        <f t="shared" ref="O103" si="1043">O100+O101+O102</f>
        <v>30077.602999999999</v>
      </c>
      <c r="P103" s="20">
        <f t="shared" ref="P103" si="1044">IF(M103&gt;0,Q103/M103,0)</f>
        <v>0.33582989059265833</v>
      </c>
      <c r="Q103" s="53">
        <f t="shared" ref="Q103" si="1045">Q100+Q101+Q102</f>
        <v>15900.202000000001</v>
      </c>
      <c r="R103" s="20">
        <f t="shared" ref="R103" si="1046">IF(M103&gt;0,T103/M103,0)</f>
        <v>2.889779495627931E-2</v>
      </c>
      <c r="S103" s="136"/>
      <c r="T103" s="53">
        <f t="shared" ref="T103" si="1047">T100+T101+T102</f>
        <v>1368.1950000000002</v>
      </c>
      <c r="U103" s="20">
        <f t="shared" ref="U103" si="1048">IF(M103&gt;0,V103/M103,0)</f>
        <v>0.21578811304017234</v>
      </c>
      <c r="V103" s="53">
        <f t="shared" ref="V103" si="1049">V100+V101+V102</f>
        <v>10216.704</v>
      </c>
      <c r="W103" s="20">
        <f t="shared" ref="W103" si="1050">IF(M103&gt;0,X103/M103,0)</f>
        <v>0.50424249144595101</v>
      </c>
      <c r="X103" s="53">
        <f t="shared" ref="X103" si="1051">X100+X101+X102</f>
        <v>23873.864999999998</v>
      </c>
      <c r="Y103" s="20">
        <f t="shared" ref="Y103" si="1052">IF(M103&gt;0,Z103/M103,0)</f>
        <v>0.40639145862374854</v>
      </c>
      <c r="Z103" s="53">
        <f t="shared" ref="Z103" si="1053">Z100+Z101+Z102</f>
        <v>19241.009999999998</v>
      </c>
      <c r="AA103" s="152">
        <f t="shared" ref="AA103" si="1054">IF(M103&gt;0,AB103/M103,0)</f>
        <v>2.5362835297596418E-3</v>
      </c>
      <c r="AB103" s="55">
        <f t="shared" ref="AB103" si="1055">SUM(AB100:AB102)</f>
        <v>120.08288</v>
      </c>
      <c r="AC103" s="54">
        <f t="shared" ref="AC103" si="1056">IF(M103&gt;0,AD103/M103,0)</f>
        <v>2.4866626536560635E-3</v>
      </c>
      <c r="AD103" s="55">
        <f t="shared" ref="AD103" si="1057">SUM(AD100:AD102)</f>
        <v>117.73352999999999</v>
      </c>
      <c r="AE103" s="54">
        <f t="shared" ref="AE103" si="1058">IF(M103&gt;0,(AE100*M100+AE101*M101+AE102*M102)/M103,0)</f>
        <v>2.6919921344992189E-3</v>
      </c>
      <c r="AF103" s="54">
        <f t="shared" ref="AF103" si="1059">IF(K103&gt;0,(K100*AF100+K101*AF101+K102*AF102)/K103,0)</f>
        <v>2.7E-4</v>
      </c>
      <c r="AG103" s="51">
        <f t="shared" ref="AG103" si="1060">SUM(AG100:AG102)</f>
        <v>12.783420000000001</v>
      </c>
      <c r="AH103" s="52">
        <f t="shared" ref="AH103" si="1061">IF(K103&gt;0,(K100*AH100+K101*AH101+K102*AH102)/K103,0)</f>
        <v>0.21303604736497608</v>
      </c>
      <c r="AI103" s="57">
        <f t="shared" ref="AI103" si="1062">SUM(AI100:AI102)</f>
        <v>111.031587</v>
      </c>
      <c r="AJ103" s="52">
        <f t="shared" ref="AJ103" si="1063">IF(AND(AD103&gt;0),((AD100*AJ100+AD101*AJ101+AD102*AJ102)/AD103),0)</f>
        <v>0.89255230382008044</v>
      </c>
      <c r="AK103" s="56">
        <f t="shared" si="681"/>
        <v>0.90080774964891408</v>
      </c>
      <c r="AL103" s="50">
        <f t="shared" ref="AL103" si="1064">SUM(AL100:AL102)</f>
        <v>572</v>
      </c>
      <c r="AM103" s="20">
        <f t="shared" ref="AM103" si="1065">IF(AL103&gt;0,(AM100*AL100+AM101*AL101+AM102*AL102)/AL103,0)</f>
        <v>8.8683566433566424E-2</v>
      </c>
      <c r="AN103" s="52">
        <f>IF(K103&gt;0,(AN100*K100+AN101*K101+AN102*K102)/K103,0)</f>
        <v>0.22006315330146575</v>
      </c>
      <c r="AO103" s="136">
        <f>IF(L103&gt;0,(AO100*K100+AO101*K101+AO102*K102)/K103,0)</f>
        <v>0.2209895412261737</v>
      </c>
      <c r="AP103" s="57">
        <f t="shared" ref="AP103" si="1066">SUM(AP100:AP102)</f>
        <v>114.67163960000001</v>
      </c>
      <c r="AQ103" s="137">
        <f t="shared" si="846"/>
        <v>115.13709789999999</v>
      </c>
      <c r="AR103" s="55"/>
      <c r="AS103" s="55">
        <f t="shared" ref="AS103" si="1067">SUM(AS100:AS102)</f>
        <v>0</v>
      </c>
      <c r="AT103" s="118"/>
      <c r="AU103" s="103">
        <f>AT102</f>
        <v>1079.2499999999995</v>
      </c>
      <c r="AV103" s="50">
        <f t="shared" ref="AV103" si="1068">SUM(AV100:AV102)</f>
        <v>0</v>
      </c>
      <c r="AW103" s="58"/>
      <c r="AX103" s="57"/>
      <c r="AY103" s="57"/>
      <c r="AZ103" s="57"/>
      <c r="BA103" s="57"/>
    </row>
    <row r="104" spans="1:53" s="31" customFormat="1" ht="13.5" thickBot="1" x14ac:dyDescent="0.25">
      <c r="A104" s="186">
        <v>26</v>
      </c>
      <c r="B104" s="22">
        <v>1</v>
      </c>
      <c r="C104" s="10" t="s">
        <v>52</v>
      </c>
      <c r="D104" s="11">
        <v>12390</v>
      </c>
      <c r="E104" s="11">
        <v>0</v>
      </c>
      <c r="F104" s="11">
        <v>13955</v>
      </c>
      <c r="G104" s="12">
        <v>0.6</v>
      </c>
      <c r="H104" s="12">
        <v>5.7</v>
      </c>
      <c r="I104" s="11">
        <v>13289</v>
      </c>
      <c r="J104" s="12">
        <v>2.5</v>
      </c>
      <c r="K104" s="11">
        <v>15929</v>
      </c>
      <c r="L104" s="13">
        <v>6.5000000000000002E-2</v>
      </c>
      <c r="M104" s="23">
        <f>ROUND(K104*(1-L104),0)</f>
        <v>14894</v>
      </c>
      <c r="N104" s="14">
        <v>0.72699999999999998</v>
      </c>
      <c r="O104" s="24">
        <f t="shared" ref="O104:O106" si="1069">M104*N104</f>
        <v>10827.938</v>
      </c>
      <c r="P104" s="13">
        <v>0.246</v>
      </c>
      <c r="Q104" s="24">
        <f t="shared" ref="Q104:Q106" si="1070">M104*P104</f>
        <v>3663.924</v>
      </c>
      <c r="R104" s="15">
        <v>2.7E-2</v>
      </c>
      <c r="S104" s="143"/>
      <c r="T104" s="24">
        <f t="shared" ref="T104:T106" si="1071">M104*R104</f>
        <v>402.13799999999998</v>
      </c>
      <c r="U104" s="25">
        <v>0.21199999999999999</v>
      </c>
      <c r="V104" s="24">
        <f t="shared" ref="V104:V106" si="1072">M104*U104</f>
        <v>3157.5279999999998</v>
      </c>
      <c r="W104" s="15">
        <v>0.501</v>
      </c>
      <c r="X104" s="24">
        <f t="shared" ref="X104:X106" si="1073">M104*W104</f>
        <v>7461.8940000000002</v>
      </c>
      <c r="Y104" s="15">
        <v>0.42</v>
      </c>
      <c r="Z104" s="24">
        <f t="shared" ref="Z104:Z106" si="1074">Y104*M104</f>
        <v>6255.48</v>
      </c>
      <c r="AA104" s="145">
        <v>2.3700000000000001E-3</v>
      </c>
      <c r="AB104" s="18">
        <f t="shared" ref="AB104" si="1075">M104*AA104</f>
        <v>35.298780000000001</v>
      </c>
      <c r="AC104" s="16">
        <v>2.3400000000000001E-3</v>
      </c>
      <c r="AD104" s="17">
        <f t="shared" ref="AD104:AD106" si="1076">M104*AC104</f>
        <v>34.851959999999998</v>
      </c>
      <c r="AE104" s="26">
        <f>IF(M104&gt;0,(AG104+AP104)/M104,0)</f>
        <v>2.7894999865717739E-3</v>
      </c>
      <c r="AF104" s="16">
        <v>2.5999999999999998E-4</v>
      </c>
      <c r="AG104" s="23">
        <f t="shared" ref="AG104:AG106" si="1077">AF104*M104</f>
        <v>3.8724399999999997</v>
      </c>
      <c r="AH104" s="114">
        <v>0.20760000000000001</v>
      </c>
      <c r="AI104" s="29">
        <f t="shared" ref="AI104:AI106" si="1078">AL104*(1-AM104)*AH104</f>
        <v>35.438150400000005</v>
      </c>
      <c r="AJ104" s="27">
        <f t="shared" ref="AJ104:AJ106" si="1079">IF(AND(AH104&gt;0,AF104&gt;0,AC104&gt;0),((AC104-AF104)*AH104)/((AH104-AF104)*AC104),0)</f>
        <v>0.89000353686376654</v>
      </c>
      <c r="AK104" s="59">
        <f t="shared" si="681"/>
        <v>0.90786285748464601</v>
      </c>
      <c r="AL104" s="11">
        <v>188</v>
      </c>
      <c r="AM104" s="13">
        <v>9.1999999999999998E-2</v>
      </c>
      <c r="AN104" s="14">
        <v>0.22070000000000001</v>
      </c>
      <c r="AO104" s="130">
        <v>0.21809999999999999</v>
      </c>
      <c r="AP104" s="29">
        <f>AL104*(1-AM104)*AN104</f>
        <v>37.6743728</v>
      </c>
      <c r="AQ104" s="131">
        <f t="shared" ref="AQ104" si="1080">AL104*(1-AM104)*AO104</f>
        <v>37.230542399999997</v>
      </c>
      <c r="AR104" s="18">
        <v>1.6</v>
      </c>
      <c r="AS104" s="18"/>
      <c r="AT104" s="98">
        <f>AT102+AL104-AS104</f>
        <v>1267.2499999999995</v>
      </c>
      <c r="AU104" s="99"/>
      <c r="AV104" s="11"/>
      <c r="AW104" s="30"/>
      <c r="AX104" s="19"/>
      <c r="AY104" s="19"/>
      <c r="AZ104" s="19"/>
      <c r="BA104" s="19"/>
    </row>
    <row r="105" spans="1:53" s="31" customFormat="1" ht="12.75" x14ac:dyDescent="0.2">
      <c r="A105" s="184"/>
      <c r="B105" s="32">
        <v>2</v>
      </c>
      <c r="C105" s="45" t="s">
        <v>49</v>
      </c>
      <c r="D105" s="33">
        <v>19709</v>
      </c>
      <c r="E105" s="33">
        <v>3</v>
      </c>
      <c r="F105" s="33">
        <v>18360</v>
      </c>
      <c r="G105" s="34">
        <v>1.3</v>
      </c>
      <c r="H105" s="34">
        <v>6.1</v>
      </c>
      <c r="I105" s="33">
        <v>17678</v>
      </c>
      <c r="J105" s="34">
        <v>1.5</v>
      </c>
      <c r="K105" s="33">
        <v>15973</v>
      </c>
      <c r="L105" s="35">
        <v>5.7000000000000002E-2</v>
      </c>
      <c r="M105" s="36">
        <f>ROUND(K105*(1-L105),0)</f>
        <v>15063</v>
      </c>
      <c r="N105" s="37">
        <v>0.67800000000000005</v>
      </c>
      <c r="O105" s="24">
        <f t="shared" si="1069"/>
        <v>10212.714</v>
      </c>
      <c r="P105" s="35">
        <v>0.25700000000000001</v>
      </c>
      <c r="Q105" s="24">
        <f t="shared" si="1070"/>
        <v>3871.1910000000003</v>
      </c>
      <c r="R105" s="38">
        <v>6.5000000000000002E-2</v>
      </c>
      <c r="S105" s="134"/>
      <c r="T105" s="24">
        <f t="shared" si="1071"/>
        <v>979.09500000000003</v>
      </c>
      <c r="U105" s="27">
        <v>0.215</v>
      </c>
      <c r="V105" s="24">
        <f t="shared" si="1072"/>
        <v>3238.5450000000001</v>
      </c>
      <c r="W105" s="38">
        <v>0.51300000000000001</v>
      </c>
      <c r="X105" s="24">
        <f t="shared" si="1073"/>
        <v>7727.3190000000004</v>
      </c>
      <c r="Y105" s="38">
        <v>0.42</v>
      </c>
      <c r="Z105" s="24">
        <f t="shared" si="1074"/>
        <v>6326.46</v>
      </c>
      <c r="AA105" s="146"/>
      <c r="AB105" s="18">
        <f t="shared" si="810"/>
        <v>0</v>
      </c>
      <c r="AC105" s="39">
        <v>2.2699999999999999E-3</v>
      </c>
      <c r="AD105" s="17">
        <f t="shared" si="1076"/>
        <v>34.193010000000001</v>
      </c>
      <c r="AE105" s="26">
        <f>IF(M105&gt;0,(AG105+AP105)/M105,0)</f>
        <v>2.4068674367655847E-3</v>
      </c>
      <c r="AF105" s="39">
        <v>2.7E-4</v>
      </c>
      <c r="AG105" s="36">
        <f t="shared" si="1077"/>
        <v>4.0670099999999998</v>
      </c>
      <c r="AH105" s="27">
        <v>0.2147</v>
      </c>
      <c r="AI105" s="40">
        <f t="shared" si="1078"/>
        <v>31.685855399999998</v>
      </c>
      <c r="AJ105" s="27">
        <f t="shared" si="1079"/>
        <v>0.88216665389504112</v>
      </c>
      <c r="AK105" s="28">
        <f t="shared" si="681"/>
        <v>0.88892144555863251</v>
      </c>
      <c r="AL105" s="33">
        <v>162</v>
      </c>
      <c r="AM105" s="35">
        <v>8.8999999999999996E-2</v>
      </c>
      <c r="AN105" s="37">
        <v>0.21809999999999999</v>
      </c>
      <c r="AO105" s="132">
        <v>0.2152</v>
      </c>
      <c r="AP105" s="40">
        <f>AL105*(1-AM105)*AN105</f>
        <v>32.187634199999998</v>
      </c>
      <c r="AQ105" s="133">
        <f t="shared" si="815"/>
        <v>31.759646399999998</v>
      </c>
      <c r="AR105" s="41">
        <v>1.5</v>
      </c>
      <c r="AS105" s="41"/>
      <c r="AT105" s="117">
        <f>AT104+AL105-AS105</f>
        <v>1429.2499999999995</v>
      </c>
      <c r="AU105" s="101"/>
      <c r="AV105" s="42"/>
      <c r="AW105" s="43"/>
      <c r="AX105" s="44"/>
      <c r="AY105" s="44"/>
      <c r="AZ105" s="44"/>
      <c r="BA105" s="44"/>
    </row>
    <row r="106" spans="1:53" s="31" customFormat="1" ht="12.75" x14ac:dyDescent="0.2">
      <c r="A106" s="184"/>
      <c r="B106" s="32">
        <v>3</v>
      </c>
      <c r="C106" s="10" t="s">
        <v>51</v>
      </c>
      <c r="D106" s="42">
        <v>17300</v>
      </c>
      <c r="E106" s="42">
        <v>1</v>
      </c>
      <c r="F106" s="42">
        <v>17191</v>
      </c>
      <c r="G106" s="36">
        <v>0.6</v>
      </c>
      <c r="H106" s="36">
        <v>6.6</v>
      </c>
      <c r="I106" s="42">
        <v>16034</v>
      </c>
      <c r="J106" s="36">
        <v>1.1000000000000001</v>
      </c>
      <c r="K106" s="42">
        <v>15978</v>
      </c>
      <c r="L106" s="38">
        <v>6.0999999999999999E-2</v>
      </c>
      <c r="M106" s="36">
        <f>ROUND(K106*(1-L106),0)</f>
        <v>15003</v>
      </c>
      <c r="N106" s="27">
        <v>0.622</v>
      </c>
      <c r="O106" s="24">
        <f t="shared" si="1069"/>
        <v>9331.866</v>
      </c>
      <c r="P106" s="38">
        <v>0.32400000000000001</v>
      </c>
      <c r="Q106" s="24">
        <f t="shared" si="1070"/>
        <v>4860.9719999999998</v>
      </c>
      <c r="R106" s="38">
        <v>5.3999999999999999E-2</v>
      </c>
      <c r="S106" s="134"/>
      <c r="T106" s="24">
        <f t="shared" si="1071"/>
        <v>810.16200000000003</v>
      </c>
      <c r="U106" s="27">
        <v>0.214</v>
      </c>
      <c r="V106" s="24">
        <f t="shared" si="1072"/>
        <v>3210.6419999999998</v>
      </c>
      <c r="W106" s="38">
        <v>0.50600000000000001</v>
      </c>
      <c r="X106" s="24">
        <f t="shared" si="1073"/>
        <v>7591.518</v>
      </c>
      <c r="Y106" s="38">
        <v>0.41</v>
      </c>
      <c r="Z106" s="24">
        <f t="shared" si="1074"/>
        <v>6151.23</v>
      </c>
      <c r="AA106" s="147"/>
      <c r="AB106" s="148">
        <f t="shared" si="810"/>
        <v>0</v>
      </c>
      <c r="AC106" s="46">
        <v>2.2499999999999998E-3</v>
      </c>
      <c r="AD106" s="17">
        <f t="shared" si="1076"/>
        <v>33.756749999999997</v>
      </c>
      <c r="AE106" s="26">
        <f>IF(M106&gt;0,(AG106+AP106)/M106,0)</f>
        <v>2.7E-4</v>
      </c>
      <c r="AF106" s="46">
        <v>2.7E-4</v>
      </c>
      <c r="AG106" s="36">
        <f t="shared" si="1077"/>
        <v>4.0508100000000002</v>
      </c>
      <c r="AH106" s="27">
        <v>0.21629999999999999</v>
      </c>
      <c r="AI106" s="40">
        <f t="shared" si="1078"/>
        <v>32.817901200000001</v>
      </c>
      <c r="AJ106" s="27">
        <f t="shared" si="1079"/>
        <v>0.88109984724343837</v>
      </c>
      <c r="AK106" s="28">
        <f t="shared" si="681"/>
        <v>0</v>
      </c>
      <c r="AL106" s="42">
        <v>166</v>
      </c>
      <c r="AM106" s="38">
        <v>8.5999999999999993E-2</v>
      </c>
      <c r="AN106" s="27"/>
      <c r="AO106" s="134"/>
      <c r="AP106" s="40">
        <f>AL106*(1-AM106)*AN106</f>
        <v>0</v>
      </c>
      <c r="AQ106" s="135">
        <f t="shared" si="815"/>
        <v>0</v>
      </c>
      <c r="AR106" s="17">
        <v>1.6</v>
      </c>
      <c r="AS106" s="17"/>
      <c r="AT106" s="117">
        <f>AT105+AL106-AS106</f>
        <v>1595.2499999999995</v>
      </c>
      <c r="AU106" s="101"/>
      <c r="AV106" s="42"/>
      <c r="AW106" s="47"/>
      <c r="AX106" s="40"/>
      <c r="AY106" s="40"/>
      <c r="AZ106" s="40"/>
      <c r="BA106" s="40"/>
    </row>
    <row r="107" spans="1:53" s="21" customFormat="1" ht="13.5" thickBot="1" x14ac:dyDescent="0.25">
      <c r="A107" s="185"/>
      <c r="B107" s="48" t="s">
        <v>35</v>
      </c>
      <c r="C107" s="49"/>
      <c r="D107" s="50">
        <f t="shared" ref="D107" si="1081">SUM(D104:D106)</f>
        <v>49399</v>
      </c>
      <c r="E107" s="50"/>
      <c r="F107" s="50">
        <f t="shared" ref="F107" si="1082">SUM(F104:F106)</f>
        <v>49506</v>
      </c>
      <c r="G107" s="51"/>
      <c r="H107" s="51"/>
      <c r="I107" s="50">
        <f t="shared" ref="I107:K107" si="1083">SUM(I104:I106)</f>
        <v>47001</v>
      </c>
      <c r="J107" s="51"/>
      <c r="K107" s="50">
        <f t="shared" si="1083"/>
        <v>47880</v>
      </c>
      <c r="L107" s="20">
        <f t="shared" ref="L107" si="1084">IF(K107&gt;0,(K104*L104+K105*L105+K106*L106)/K107,0)</f>
        <v>6.0996324143692562E-2</v>
      </c>
      <c r="M107" s="51">
        <f t="shared" ref="M107" si="1085">M104+M105+M106</f>
        <v>44960</v>
      </c>
      <c r="N107" s="52">
        <f t="shared" ref="N107" si="1086">IF(M107&gt;0,O107/M107,0)</f>
        <v>0.67554532918149479</v>
      </c>
      <c r="O107" s="53">
        <f t="shared" ref="O107" si="1087">O104+O105+O106</f>
        <v>30372.518000000004</v>
      </c>
      <c r="P107" s="20">
        <f t="shared" ref="P107" si="1088">IF(M107&gt;0,Q107/M107,0)</f>
        <v>0.27571367882562275</v>
      </c>
      <c r="Q107" s="53">
        <f t="shared" ref="Q107" si="1089">Q104+Q105+Q106</f>
        <v>12396.087</v>
      </c>
      <c r="R107" s="20">
        <f t="shared" ref="R107" si="1090">IF(M107&gt;0,T107/M107,0)</f>
        <v>4.8740991992882565E-2</v>
      </c>
      <c r="S107" s="136"/>
      <c r="T107" s="53">
        <f t="shared" ref="T107" si="1091">T104+T105+T106</f>
        <v>2191.395</v>
      </c>
      <c r="U107" s="20">
        <f t="shared" ref="U107" si="1092">IF(M107&gt;0,V107/M107,0)</f>
        <v>0.21367248665480426</v>
      </c>
      <c r="V107" s="53">
        <f t="shared" ref="V107" si="1093">V104+V105+V106</f>
        <v>9606.7150000000001</v>
      </c>
      <c r="W107" s="20">
        <f t="shared" ref="W107" si="1094">IF(M107&gt;0,X107/M107,0)</f>
        <v>0.50668885676156583</v>
      </c>
      <c r="X107" s="53">
        <f t="shared" ref="X107" si="1095">X104+X105+X106</f>
        <v>22780.731</v>
      </c>
      <c r="Y107" s="20">
        <f t="shared" ref="Y107" si="1096">IF(M107&gt;0,Z107/M107,0)</f>
        <v>0.41666303380782915</v>
      </c>
      <c r="Z107" s="53">
        <f t="shared" ref="Z107" si="1097">Z104+Z105+Z106</f>
        <v>18733.169999999998</v>
      </c>
      <c r="AA107" s="152">
        <f t="shared" ref="AA107" si="1098">IF(M107&gt;0,AB107/M107,0)</f>
        <v>7.8511521352313165E-4</v>
      </c>
      <c r="AB107" s="55">
        <f t="shared" ref="AB107" si="1099">SUM(AB104:AB106)</f>
        <v>35.298780000000001</v>
      </c>
      <c r="AC107" s="54">
        <f t="shared" ref="AC107" si="1100">IF(M107&gt;0,AD107/M107,0)</f>
        <v>2.2865151245551603E-3</v>
      </c>
      <c r="AD107" s="55">
        <f t="shared" ref="AD107" si="1101">SUM(AD104:AD106)</f>
        <v>102.80172</v>
      </c>
      <c r="AE107" s="54">
        <f t="shared" ref="AE107" si="1102">IF(M107&gt;0,(AE104*M104+AE105*M105+AE106*M106)/M107,0)</f>
        <v>1.8205575400355872E-3</v>
      </c>
      <c r="AF107" s="54">
        <f t="shared" ref="AF107" si="1103">IF(K107&gt;0,(K104*AF104+K105*AF105+K106*AF106)/K107,0)</f>
        <v>2.6667314118629907E-4</v>
      </c>
      <c r="AG107" s="51">
        <f t="shared" ref="AG107" si="1104">SUM(AG104:AG106)</f>
        <v>11.990259999999999</v>
      </c>
      <c r="AH107" s="52">
        <f t="shared" ref="AH107" si="1105">IF(K107&gt;0,(K104*AH104+K105*AH105+K106*AH106)/K107,0)</f>
        <v>0.21287186507936506</v>
      </c>
      <c r="AI107" s="57">
        <f t="shared" ref="AI107" si="1106">SUM(AI104:AI106)</f>
        <v>99.941907000000015</v>
      </c>
      <c r="AJ107" s="52">
        <f t="shared" ref="AJ107" si="1107">IF(AND(AD107&gt;0),((AD104*AJ104+AD105*AJ105+AD106*AJ106)/AD107),0)</f>
        <v>0.88447321847697813</v>
      </c>
      <c r="AK107" s="56">
        <f t="shared" si="681"/>
        <v>0.85508104316807099</v>
      </c>
      <c r="AL107" s="50">
        <f t="shared" ref="AL107" si="1108">SUM(AL104:AL106)</f>
        <v>516</v>
      </c>
      <c r="AM107" s="20">
        <f t="shared" ref="AM107" si="1109">IF(AL107&gt;0,(AM104*AL104+AM105*AL105+AM106*AL106)/AL107,0)</f>
        <v>8.9127906976744178E-2</v>
      </c>
      <c r="AN107" s="52">
        <f>IF(K107&gt;0,(AN104*K104+AN105*K105+AN106*K106)/K107,0)</f>
        <v>0.14618299081035921</v>
      </c>
      <c r="AO107" s="136">
        <f>IF(L107&gt;0,(AO104*K104+AO105*K105+AO106*K106)/K107,0)</f>
        <v>0.14435055346700085</v>
      </c>
      <c r="AP107" s="57">
        <f t="shared" ref="AP107" si="1110">SUM(AP104:AP106)</f>
        <v>69.862007000000006</v>
      </c>
      <c r="AQ107" s="137">
        <f t="shared" si="846"/>
        <v>68.990188799999999</v>
      </c>
      <c r="AR107" s="55"/>
      <c r="AS107" s="55">
        <f t="shared" ref="AS107" si="1111">SUM(AS104:AS106)</f>
        <v>0</v>
      </c>
      <c r="AT107" s="102"/>
      <c r="AU107" s="103">
        <f>AT106</f>
        <v>1595.2499999999995</v>
      </c>
      <c r="AV107" s="50">
        <f t="shared" ref="AV107" si="1112">SUM(AV104:AV106)</f>
        <v>0</v>
      </c>
      <c r="AW107" s="58"/>
      <c r="AX107" s="57"/>
      <c r="AY107" s="57"/>
      <c r="AZ107" s="57"/>
      <c r="BA107" s="57"/>
    </row>
    <row r="108" spans="1:53" s="31" customFormat="1" ht="13.5" thickBot="1" x14ac:dyDescent="0.25">
      <c r="A108" s="186">
        <v>27</v>
      </c>
      <c r="B108" s="22">
        <v>1</v>
      </c>
      <c r="C108" s="10" t="s">
        <v>49</v>
      </c>
      <c r="D108" s="11">
        <v>5500</v>
      </c>
      <c r="E108" s="11">
        <v>1</v>
      </c>
      <c r="F108" s="11">
        <v>7582</v>
      </c>
      <c r="G108" s="12">
        <v>1</v>
      </c>
      <c r="H108" s="12">
        <v>6.7</v>
      </c>
      <c r="I108" s="11">
        <v>7147</v>
      </c>
      <c r="J108" s="12">
        <v>5</v>
      </c>
      <c r="K108" s="11">
        <v>15750</v>
      </c>
      <c r="L108" s="13">
        <v>6.3E-2</v>
      </c>
      <c r="M108" s="23">
        <f>ROUND(K108*(1-L108),0)</f>
        <v>14758</v>
      </c>
      <c r="N108" s="14">
        <v>0.73499999999999999</v>
      </c>
      <c r="O108" s="24">
        <f t="shared" ref="O108:O110" si="1113">M108*N108</f>
        <v>10847.13</v>
      </c>
      <c r="P108" s="13">
        <v>0.23200000000000001</v>
      </c>
      <c r="Q108" s="24">
        <f t="shared" ref="Q108:Q110" si="1114">M108*P108</f>
        <v>3423.8560000000002</v>
      </c>
      <c r="R108" s="15">
        <v>3.3000000000000002E-2</v>
      </c>
      <c r="S108" s="143"/>
      <c r="T108" s="24">
        <f t="shared" ref="T108:T110" si="1115">M108*R108</f>
        <v>487.01400000000001</v>
      </c>
      <c r="U108" s="25">
        <v>0.20899999999999999</v>
      </c>
      <c r="V108" s="24">
        <f t="shared" ref="V108:V110" si="1116">M108*U108</f>
        <v>3084.422</v>
      </c>
      <c r="W108" s="15">
        <v>0.497</v>
      </c>
      <c r="X108" s="24">
        <f t="shared" ref="X108:X110" si="1117">M108*W108</f>
        <v>7334.7259999999997</v>
      </c>
      <c r="Y108" s="15">
        <v>0.41</v>
      </c>
      <c r="Z108" s="24">
        <f t="shared" ref="Z108:Z110" si="1118">Y108*M108</f>
        <v>6050.78</v>
      </c>
      <c r="AA108" s="145">
        <v>2.4399999999999999E-3</v>
      </c>
      <c r="AB108" s="18">
        <f t="shared" ref="AB108:AB114" si="1119">M108*AA108</f>
        <v>36.009520000000002</v>
      </c>
      <c r="AC108" s="16">
        <v>2.3400000000000001E-3</v>
      </c>
      <c r="AD108" s="17">
        <f t="shared" ref="AD108:AD110" si="1120">M108*AC108</f>
        <v>34.533720000000002</v>
      </c>
      <c r="AE108" s="26">
        <f>IF(M108&gt;0,(AG108+AP108)/M108,0)</f>
        <v>2.7730215747391244E-3</v>
      </c>
      <c r="AF108" s="16">
        <v>2.7E-4</v>
      </c>
      <c r="AG108" s="23">
        <f t="shared" ref="AG108:AG110" si="1121">AF108*M108</f>
        <v>3.9846599999999999</v>
      </c>
      <c r="AH108" s="114">
        <v>0.2165</v>
      </c>
      <c r="AI108" s="29">
        <f t="shared" ref="AI108:AI110" si="1122">AL108*(1-AM108)*AH108</f>
        <v>35.107207000000002</v>
      </c>
      <c r="AJ108" s="27">
        <f t="shared" ref="AJ108:AJ110" si="1123">IF(AND(AH108&gt;0,AF108&gt;0,AC108&gt;0),((AC108-AF108)*AH108)/((AH108-AF108)*AC108),0)</f>
        <v>0.8857199776591167</v>
      </c>
      <c r="AK108" s="59">
        <f t="shared" si="681"/>
        <v>0.90370440132919894</v>
      </c>
      <c r="AL108" s="11">
        <v>178</v>
      </c>
      <c r="AM108" s="13">
        <v>8.8999999999999996E-2</v>
      </c>
      <c r="AN108" s="14">
        <v>0.2278</v>
      </c>
      <c r="AO108" s="130">
        <v>0.2281</v>
      </c>
      <c r="AP108" s="29">
        <f>AL108*(1-AM108)*AN108</f>
        <v>36.939592400000002</v>
      </c>
      <c r="AQ108" s="131">
        <f t="shared" ref="AQ108:AQ114" si="1124">AL108*(1-AM108)*AO108</f>
        <v>36.988239800000002</v>
      </c>
      <c r="AR108" s="18">
        <v>1.58</v>
      </c>
      <c r="AS108" s="18">
        <v>557.74</v>
      </c>
      <c r="AT108" s="98">
        <f>AT106+AL108-AS108</f>
        <v>1215.5099999999995</v>
      </c>
      <c r="AU108" s="99"/>
      <c r="AV108" s="11"/>
      <c r="AW108" s="30"/>
      <c r="AX108" s="19"/>
      <c r="AY108" s="19"/>
      <c r="AZ108" s="19"/>
      <c r="BA108" s="19"/>
    </row>
    <row r="109" spans="1:53" s="31" customFormat="1" ht="12.75" x14ac:dyDescent="0.2">
      <c r="A109" s="184"/>
      <c r="B109" s="32">
        <v>2</v>
      </c>
      <c r="C109" s="10" t="s">
        <v>49</v>
      </c>
      <c r="D109" s="33">
        <v>20350</v>
      </c>
      <c r="E109" s="33">
        <v>2</v>
      </c>
      <c r="F109" s="33">
        <v>18096</v>
      </c>
      <c r="G109" s="34">
        <v>1.2</v>
      </c>
      <c r="H109" s="34">
        <v>4.9000000000000004</v>
      </c>
      <c r="I109" s="33">
        <v>17293</v>
      </c>
      <c r="J109" s="34">
        <v>3.9</v>
      </c>
      <c r="K109" s="33">
        <v>15658</v>
      </c>
      <c r="L109" s="35">
        <v>5.6000000000000001E-2</v>
      </c>
      <c r="M109" s="36">
        <f>ROUND(K109*(1-L109),0)</f>
        <v>14781</v>
      </c>
      <c r="N109" s="37">
        <v>0.67300000000000004</v>
      </c>
      <c r="O109" s="24">
        <f t="shared" si="1113"/>
        <v>9947.6130000000012</v>
      </c>
      <c r="P109" s="35">
        <v>0.29699999999999999</v>
      </c>
      <c r="Q109" s="24">
        <f t="shared" si="1114"/>
        <v>4389.9569999999994</v>
      </c>
      <c r="R109" s="38">
        <v>0.03</v>
      </c>
      <c r="S109" s="134"/>
      <c r="T109" s="24">
        <f t="shared" si="1115"/>
        <v>443.43</v>
      </c>
      <c r="U109" s="27">
        <v>0.20899999999999999</v>
      </c>
      <c r="V109" s="24">
        <f t="shared" si="1116"/>
        <v>3089.2289999999998</v>
      </c>
      <c r="W109" s="38">
        <v>0.501</v>
      </c>
      <c r="X109" s="24">
        <f t="shared" si="1117"/>
        <v>7405.2809999999999</v>
      </c>
      <c r="Y109" s="38">
        <v>0.41</v>
      </c>
      <c r="Z109" s="24">
        <f t="shared" si="1118"/>
        <v>6060.21</v>
      </c>
      <c r="AA109" s="146">
        <v>2.5600000000000002E-3</v>
      </c>
      <c r="AB109" s="18">
        <f t="shared" si="1119"/>
        <v>37.839360000000006</v>
      </c>
      <c r="AC109" s="39">
        <v>2.3400000000000001E-3</v>
      </c>
      <c r="AD109" s="17">
        <f t="shared" si="1120"/>
        <v>34.587540000000004</v>
      </c>
      <c r="AE109" s="26">
        <f>IF(M109&gt;0,(AG109+AP109)/M109,0)</f>
        <v>2.6758575197889183E-3</v>
      </c>
      <c r="AF109" s="39">
        <v>2.7E-4</v>
      </c>
      <c r="AG109" s="36">
        <f t="shared" si="1121"/>
        <v>3.9908700000000001</v>
      </c>
      <c r="AH109" s="27">
        <v>0.20649999999999999</v>
      </c>
      <c r="AI109" s="40">
        <f t="shared" si="1122"/>
        <v>33.8247</v>
      </c>
      <c r="AJ109" s="27">
        <f t="shared" si="1123"/>
        <v>0.88577353887929466</v>
      </c>
      <c r="AK109" s="28">
        <f t="shared" si="681"/>
        <v>0.90021733675883753</v>
      </c>
      <c r="AL109" s="33">
        <v>180</v>
      </c>
      <c r="AM109" s="35">
        <v>0.09</v>
      </c>
      <c r="AN109" s="37">
        <v>0.21709999999999999</v>
      </c>
      <c r="AO109" s="132">
        <v>0.21840000000000001</v>
      </c>
      <c r="AP109" s="40">
        <f>AL109*(1-AM109)*AN109</f>
        <v>35.560980000000001</v>
      </c>
      <c r="AQ109" s="133">
        <f t="shared" si="1124"/>
        <v>35.773920000000004</v>
      </c>
      <c r="AR109" s="41">
        <v>1.55</v>
      </c>
      <c r="AS109" s="41"/>
      <c r="AT109" s="117">
        <f>AT108+AL109-AS109</f>
        <v>1395.5099999999995</v>
      </c>
      <c r="AU109" s="101"/>
      <c r="AV109" s="42"/>
      <c r="AW109" s="43"/>
      <c r="AX109" s="44"/>
      <c r="AY109" s="44"/>
      <c r="AZ109" s="44"/>
      <c r="BA109" s="44"/>
    </row>
    <row r="110" spans="1:53" s="31" customFormat="1" ht="12.75" x14ac:dyDescent="0.2">
      <c r="A110" s="184"/>
      <c r="B110" s="32">
        <v>3</v>
      </c>
      <c r="C110" s="45" t="s">
        <v>50</v>
      </c>
      <c r="D110" s="42">
        <v>16600</v>
      </c>
      <c r="E110" s="42">
        <v>1</v>
      </c>
      <c r="F110" s="42">
        <v>17587</v>
      </c>
      <c r="G110" s="36">
        <v>0.6</v>
      </c>
      <c r="H110" s="36">
        <v>6</v>
      </c>
      <c r="I110" s="42">
        <v>16992</v>
      </c>
      <c r="J110" s="36">
        <v>2.7</v>
      </c>
      <c r="K110" s="42">
        <v>15551</v>
      </c>
      <c r="L110" s="38">
        <v>6.4000000000000001E-2</v>
      </c>
      <c r="M110" s="36">
        <f>ROUND(K110*(1-L110),0)</f>
        <v>14556</v>
      </c>
      <c r="N110" s="27">
        <v>0.70399999999999996</v>
      </c>
      <c r="O110" s="24">
        <f t="shared" si="1113"/>
        <v>10247.423999999999</v>
      </c>
      <c r="P110" s="38">
        <v>0.248</v>
      </c>
      <c r="Q110" s="24">
        <f t="shared" si="1114"/>
        <v>3609.8879999999999</v>
      </c>
      <c r="R110" s="38">
        <v>4.8000000000000001E-2</v>
      </c>
      <c r="S110" s="134"/>
      <c r="T110" s="24">
        <f t="shared" si="1115"/>
        <v>698.68799999999999</v>
      </c>
      <c r="U110" s="27">
        <v>0.217</v>
      </c>
      <c r="V110" s="24">
        <f t="shared" si="1116"/>
        <v>3158.652</v>
      </c>
      <c r="W110" s="38">
        <v>0.49399999999999999</v>
      </c>
      <c r="X110" s="24">
        <f t="shared" si="1117"/>
        <v>7190.6639999999998</v>
      </c>
      <c r="Y110" s="38">
        <v>0.39</v>
      </c>
      <c r="Z110" s="24">
        <f t="shared" si="1118"/>
        <v>5676.84</v>
      </c>
      <c r="AA110" s="147">
        <v>2.49E-3</v>
      </c>
      <c r="AB110" s="148">
        <f t="shared" si="1119"/>
        <v>36.244439999999997</v>
      </c>
      <c r="AC110" s="46">
        <v>2.3700000000000001E-3</v>
      </c>
      <c r="AD110" s="17">
        <f t="shared" si="1120"/>
        <v>34.497720000000001</v>
      </c>
      <c r="AE110" s="26">
        <f>IF(M110&gt;0,(AG110+AP110)/M110,0)</f>
        <v>2.7338494435284423E-3</v>
      </c>
      <c r="AF110" s="46">
        <v>2.7E-4</v>
      </c>
      <c r="AG110" s="36">
        <f t="shared" si="1121"/>
        <v>3.9301200000000001</v>
      </c>
      <c r="AH110" s="27">
        <v>0.20830000000000001</v>
      </c>
      <c r="AI110" s="40">
        <f t="shared" si="1122"/>
        <v>34.346795300000004</v>
      </c>
      <c r="AJ110" s="27">
        <f t="shared" si="1123"/>
        <v>0.88722597823950677</v>
      </c>
      <c r="AK110" s="28">
        <f t="shared" si="681"/>
        <v>0.90235832944566496</v>
      </c>
      <c r="AL110" s="42">
        <v>181</v>
      </c>
      <c r="AM110" s="38">
        <v>8.8999999999999996E-2</v>
      </c>
      <c r="AN110" s="27">
        <v>0.2175</v>
      </c>
      <c r="AO110" s="134">
        <v>0.2165</v>
      </c>
      <c r="AP110" s="40">
        <f>AL110*(1-AM110)*AN110</f>
        <v>35.863792500000002</v>
      </c>
      <c r="AQ110" s="135">
        <f t="shared" si="1124"/>
        <v>35.698901500000005</v>
      </c>
      <c r="AR110" s="17">
        <v>1.55</v>
      </c>
      <c r="AS110" s="17"/>
      <c r="AT110" s="117">
        <f>AT109+AL110-AS110</f>
        <v>1576.5099999999995</v>
      </c>
      <c r="AU110" s="101"/>
      <c r="AV110" s="42"/>
      <c r="AW110" s="47"/>
      <c r="AX110" s="40"/>
      <c r="AY110" s="40"/>
      <c r="AZ110" s="40"/>
      <c r="BA110" s="40"/>
    </row>
    <row r="111" spans="1:53" s="21" customFormat="1" ht="13.5" thickBot="1" x14ac:dyDescent="0.25">
      <c r="A111" s="185"/>
      <c r="B111" s="48" t="s">
        <v>35</v>
      </c>
      <c r="C111" s="49"/>
      <c r="D111" s="50">
        <f t="shared" ref="D111" si="1125">SUM(D108:D110)</f>
        <v>42450</v>
      </c>
      <c r="E111" s="50"/>
      <c r="F111" s="50">
        <f t="shared" ref="F111" si="1126">SUM(F108:F110)</f>
        <v>43265</v>
      </c>
      <c r="G111" s="51"/>
      <c r="H111" s="51"/>
      <c r="I111" s="50">
        <f t="shared" ref="I111:K111" si="1127">SUM(I108:I110)</f>
        <v>41432</v>
      </c>
      <c r="J111" s="51"/>
      <c r="K111" s="50">
        <f t="shared" si="1127"/>
        <v>46959</v>
      </c>
      <c r="L111" s="20">
        <f t="shared" ref="L111" si="1128">IF(K111&gt;0,(K108*L108+K109*L109+K110*L110)/K111,0)</f>
        <v>6.0997082561383337E-2</v>
      </c>
      <c r="M111" s="51">
        <f t="shared" ref="M111" si="1129">M108+M109+M110</f>
        <v>44095</v>
      </c>
      <c r="N111" s="52">
        <f t="shared" ref="N111" si="1130">IF(M111&gt;0,O111/M111,0)</f>
        <v>0.70398383036625467</v>
      </c>
      <c r="O111" s="53">
        <f t="shared" ref="O111" si="1131">O108+O109+O110</f>
        <v>31042.167000000001</v>
      </c>
      <c r="P111" s="20">
        <f t="shared" ref="P111" si="1132">IF(M111&gt;0,Q111/M111,0)</f>
        <v>0.25907021204218167</v>
      </c>
      <c r="Q111" s="53">
        <f t="shared" ref="Q111" si="1133">Q108+Q109+Q110</f>
        <v>11423.701000000001</v>
      </c>
      <c r="R111" s="20">
        <f t="shared" ref="R111" si="1134">IF(M111&gt;0,T111/M111,0)</f>
        <v>3.6945957591563668E-2</v>
      </c>
      <c r="S111" s="136"/>
      <c r="T111" s="53">
        <f t="shared" ref="T111" si="1135">T108+T109+T110</f>
        <v>1629.1320000000001</v>
      </c>
      <c r="U111" s="20">
        <f t="shared" ref="U111" si="1136">IF(M111&gt;0,V111/M111,0)</f>
        <v>0.21164084363306498</v>
      </c>
      <c r="V111" s="53">
        <f t="shared" ref="V111" si="1137">V108+V109+V110</f>
        <v>9332.3029999999999</v>
      </c>
      <c r="W111" s="20">
        <f t="shared" ref="W111" si="1138">IF(M111&gt;0,X111/M111,0)</f>
        <v>0.49735051593151147</v>
      </c>
      <c r="X111" s="53">
        <f t="shared" ref="X111" si="1139">X108+X109+X110</f>
        <v>21930.670999999998</v>
      </c>
      <c r="Y111" s="20">
        <f t="shared" ref="Y111" si="1140">IF(M111&gt;0,Z111/M111,0)</f>
        <v>0.40339789091733763</v>
      </c>
      <c r="Z111" s="53">
        <f t="shared" ref="Z111" si="1141">Z108+Z109+Z110</f>
        <v>17787.830000000002</v>
      </c>
      <c r="AA111" s="152">
        <f t="shared" ref="AA111" si="1142">IF(M111&gt;0,AB111/M111,0)</f>
        <v>2.4967302415239826E-3</v>
      </c>
      <c r="AB111" s="55">
        <f t="shared" ref="AB111" si="1143">SUM(AB108:AB110)</f>
        <v>110.09332000000001</v>
      </c>
      <c r="AC111" s="54">
        <f t="shared" ref="AC111" si="1144">IF(M111&gt;0,AD111/M111,0)</f>
        <v>2.3499031636239937E-3</v>
      </c>
      <c r="AD111" s="55">
        <f t="shared" ref="AD111" si="1145">SUM(AD108:AD110)</f>
        <v>103.61898000000001</v>
      </c>
      <c r="AE111" s="54">
        <f t="shared" ref="AE111" si="1146">IF(M111&gt;0,(AE108*M108+AE109*M109+AE110*M110)/M111,0)</f>
        <v>2.727520464905318E-3</v>
      </c>
      <c r="AF111" s="54">
        <f t="shared" ref="AF111" si="1147">IF(K111&gt;0,(K108*AF108+K109*AF109+K110*AF110)/K111,0)</f>
        <v>2.7E-4</v>
      </c>
      <c r="AG111" s="51">
        <f t="shared" ref="AG111" si="1148">SUM(AG108:AG110)</f>
        <v>11.90565</v>
      </c>
      <c r="AH111" s="52">
        <f t="shared" ref="AH111" si="1149">IF(K111&gt;0,(K108*AH108+K109*AH109+K110*AH110)/K111,0)</f>
        <v>0.21045007985689645</v>
      </c>
      <c r="AI111" s="57">
        <f t="shared" ref="AI111" si="1150">SUM(AI108:AI110)</f>
        <v>103.27870229999999</v>
      </c>
      <c r="AJ111" s="52">
        <f t="shared" ref="AJ111" si="1151">IF(AND(AD111&gt;0),((AD108*AJ108+AD109*AJ109+AD110*AJ110)/AD111),0)</f>
        <v>0.88623924678517352</v>
      </c>
      <c r="AK111" s="56">
        <f t="shared" si="681"/>
        <v>0.90211201208814606</v>
      </c>
      <c r="AL111" s="50">
        <f t="shared" ref="AL111" si="1152">SUM(AL108:AL110)</f>
        <v>539</v>
      </c>
      <c r="AM111" s="20">
        <f t="shared" ref="AM111" si="1153">IF(AL111&gt;0,(AM108*AL108+AM109*AL109+AM110*AL110)/AL111,0)</f>
        <v>8.9333951762523178E-2</v>
      </c>
      <c r="AN111" s="52">
        <f>IF(K111&gt;0,(AN108*K108+AN109*K109+AN110*K110)/K111,0)</f>
        <v>0.22082123341638449</v>
      </c>
      <c r="AO111" s="136">
        <f>IF(L111&gt;0,(AO108*K108+AO109*K109+AO110*K110)/K111,0)</f>
        <v>0.22102416363210459</v>
      </c>
      <c r="AP111" s="57">
        <f t="shared" ref="AP111" si="1154">SUM(AP108:AP110)</f>
        <v>108.36436490000001</v>
      </c>
      <c r="AQ111" s="137">
        <f t="shared" ref="AQ111:AQ115" si="1155">SUM(AQ108:AQ110)</f>
        <v>108.46106130000001</v>
      </c>
      <c r="AR111" s="55"/>
      <c r="AS111" s="55">
        <f t="shared" ref="AS111" si="1156">SUM(AS108:AS110)</f>
        <v>557.74</v>
      </c>
      <c r="AT111" s="102"/>
      <c r="AU111" s="103">
        <f>AT110</f>
        <v>1576.5099999999995</v>
      </c>
      <c r="AV111" s="50">
        <f t="shared" ref="AV111" si="1157">SUM(AV108:AV110)</f>
        <v>0</v>
      </c>
      <c r="AW111" s="58"/>
      <c r="AX111" s="57"/>
      <c r="AY111" s="57"/>
      <c r="AZ111" s="57"/>
      <c r="BA111" s="57"/>
    </row>
    <row r="112" spans="1:53" s="31" customFormat="1" ht="13.5" thickBot="1" x14ac:dyDescent="0.25">
      <c r="A112" s="186">
        <v>28</v>
      </c>
      <c r="B112" s="22">
        <v>1</v>
      </c>
      <c r="C112" s="10" t="s">
        <v>48</v>
      </c>
      <c r="D112" s="11">
        <v>4500</v>
      </c>
      <c r="E112" s="11">
        <v>0</v>
      </c>
      <c r="F112" s="11">
        <v>12127</v>
      </c>
      <c r="G112" s="12">
        <v>0.7</v>
      </c>
      <c r="H112" s="12">
        <v>6.9</v>
      </c>
      <c r="I112" s="11">
        <v>11770</v>
      </c>
      <c r="J112" s="12">
        <v>4.2</v>
      </c>
      <c r="K112" s="11">
        <v>14822</v>
      </c>
      <c r="L112" s="13">
        <v>5.8000000000000003E-2</v>
      </c>
      <c r="M112" s="23">
        <f>ROUND(K112*(1-L112),0)</f>
        <v>13962</v>
      </c>
      <c r="N112" s="14">
        <v>0.66900000000000004</v>
      </c>
      <c r="O112" s="24">
        <f t="shared" ref="O112:O114" si="1158">M112*N112</f>
        <v>9340.5780000000013</v>
      </c>
      <c r="P112" s="13">
        <v>0.27400000000000002</v>
      </c>
      <c r="Q112" s="24">
        <f t="shared" ref="Q112:Q114" si="1159">M112*P112</f>
        <v>3825.5880000000002</v>
      </c>
      <c r="R112" s="15">
        <v>5.7000000000000002E-2</v>
      </c>
      <c r="S112" s="143"/>
      <c r="T112" s="24">
        <f t="shared" ref="T112:T114" si="1160">M112*R112</f>
        <v>795.83400000000006</v>
      </c>
      <c r="U112" s="25">
        <v>0.21299999999999999</v>
      </c>
      <c r="V112" s="24">
        <f t="shared" ref="V112:V114" si="1161">M112*U112</f>
        <v>2973.9059999999999</v>
      </c>
      <c r="W112" s="15">
        <v>0.498</v>
      </c>
      <c r="X112" s="24">
        <f t="shared" ref="X112:X114" si="1162">M112*W112</f>
        <v>6953.076</v>
      </c>
      <c r="Y112" s="15">
        <v>0.41</v>
      </c>
      <c r="Z112" s="24">
        <f t="shared" ref="Z112:Z114" si="1163">Y112*M112</f>
        <v>5724.42</v>
      </c>
      <c r="AA112" s="145">
        <v>2.3700000000000001E-3</v>
      </c>
      <c r="AB112" s="18">
        <f t="shared" ref="AB112" si="1164">M112*AA112</f>
        <v>33.089939999999999</v>
      </c>
      <c r="AC112" s="16">
        <v>2.3900000000000002E-3</v>
      </c>
      <c r="AD112" s="17">
        <f t="shared" ref="AD112:AD114" si="1165">M112*AC112</f>
        <v>33.36918</v>
      </c>
      <c r="AE112" s="26">
        <f>IF(M112&gt;0,(AG112+AP112)/M112,0)</f>
        <v>2.4509501790574415E-3</v>
      </c>
      <c r="AF112" s="16">
        <v>2.7999999999999998E-4</v>
      </c>
      <c r="AG112" s="23">
        <f t="shared" ref="AG112:AG114" si="1166">AF112*M112</f>
        <v>3.9093599999999995</v>
      </c>
      <c r="AH112" s="114">
        <v>0.2099</v>
      </c>
      <c r="AI112" s="29">
        <f t="shared" ref="AI112:AI114" si="1167">AL112*(1-AM112)*AH112</f>
        <v>29.2247968</v>
      </c>
      <c r="AJ112" s="27">
        <f t="shared" ref="AJ112:AJ114" si="1168">IF(AND(AH112&gt;0,AF112&gt;0,AC112&gt;0),((AC112-AF112)*AH112)/((AH112-AF112)*AC112),0)</f>
        <v>0.88402444910275979</v>
      </c>
      <c r="AK112" s="59">
        <f t="shared" si="681"/>
        <v>0.8868992982454138</v>
      </c>
      <c r="AL112" s="11">
        <v>152</v>
      </c>
      <c r="AM112" s="13">
        <v>8.4000000000000005E-2</v>
      </c>
      <c r="AN112" s="14">
        <v>0.2177</v>
      </c>
      <c r="AO112" s="130">
        <v>0.21859999999999999</v>
      </c>
      <c r="AP112" s="29">
        <f>AL112*(1-AM112)*AN112</f>
        <v>30.310806400000001</v>
      </c>
      <c r="AQ112" s="131">
        <f t="shared" ref="AQ112" si="1169">AL112*(1-AM112)*AO112</f>
        <v>30.4361152</v>
      </c>
      <c r="AR112" s="18">
        <v>1.5</v>
      </c>
      <c r="AS112" s="18">
        <v>558.24</v>
      </c>
      <c r="AT112" s="98">
        <f>AT110+AL112-AS112</f>
        <v>1170.2699999999995</v>
      </c>
      <c r="AU112" s="99"/>
      <c r="AV112" s="11"/>
      <c r="AW112" s="30"/>
      <c r="AX112" s="19"/>
      <c r="AY112" s="19"/>
      <c r="AZ112" s="19"/>
      <c r="BA112" s="19"/>
    </row>
    <row r="113" spans="1:53" s="31" customFormat="1" ht="12.75" x14ac:dyDescent="0.2">
      <c r="A113" s="184"/>
      <c r="B113" s="32">
        <v>2</v>
      </c>
      <c r="C113" s="10" t="s">
        <v>49</v>
      </c>
      <c r="D113" s="33">
        <v>18050</v>
      </c>
      <c r="E113" s="33">
        <v>3</v>
      </c>
      <c r="F113" s="33">
        <v>16489</v>
      </c>
      <c r="G113" s="34">
        <v>1.1000000000000001</v>
      </c>
      <c r="H113" s="34">
        <v>5.8</v>
      </c>
      <c r="I113" s="33">
        <v>15631</v>
      </c>
      <c r="J113" s="34">
        <v>3.2</v>
      </c>
      <c r="K113" s="33">
        <v>14803</v>
      </c>
      <c r="L113" s="35">
        <v>6.3E-2</v>
      </c>
      <c r="M113" s="36">
        <f>ROUND(K113*(1-L113),0)</f>
        <v>13870</v>
      </c>
      <c r="N113" s="37">
        <v>0.65</v>
      </c>
      <c r="O113" s="24">
        <f t="shared" si="1158"/>
        <v>9015.5</v>
      </c>
      <c r="P113" s="35">
        <v>0.29199999999999998</v>
      </c>
      <c r="Q113" s="24">
        <f t="shared" si="1159"/>
        <v>4050.04</v>
      </c>
      <c r="R113" s="38">
        <v>5.8000000000000003E-2</v>
      </c>
      <c r="S113" s="134">
        <v>0.18779999999999999</v>
      </c>
      <c r="T113" s="24">
        <f t="shared" si="1160"/>
        <v>804.46</v>
      </c>
      <c r="U113" s="27">
        <v>0.20499999999999999</v>
      </c>
      <c r="V113" s="24">
        <f t="shared" si="1161"/>
        <v>2843.35</v>
      </c>
      <c r="W113" s="38">
        <v>0.51200000000000001</v>
      </c>
      <c r="X113" s="24">
        <f t="shared" si="1162"/>
        <v>7101.4400000000005</v>
      </c>
      <c r="Y113" s="38">
        <v>0.41</v>
      </c>
      <c r="Z113" s="24">
        <f t="shared" si="1163"/>
        <v>5686.7</v>
      </c>
      <c r="AA113" s="146">
        <v>2.5100000000000001E-3</v>
      </c>
      <c r="AB113" s="18">
        <f t="shared" si="1119"/>
        <v>34.813700000000004</v>
      </c>
      <c r="AC113" s="39">
        <v>2.3600000000000001E-3</v>
      </c>
      <c r="AD113" s="17">
        <f t="shared" si="1165"/>
        <v>32.733200000000004</v>
      </c>
      <c r="AE113" s="26">
        <f>IF(M113&gt;0,(AG113+AP113)/M113,0)</f>
        <v>2.5628346070656095E-3</v>
      </c>
      <c r="AF113" s="39">
        <v>2.7E-4</v>
      </c>
      <c r="AG113" s="36">
        <f t="shared" si="1166"/>
        <v>3.7448999999999999</v>
      </c>
      <c r="AH113" s="27">
        <v>0.2064</v>
      </c>
      <c r="AI113" s="40">
        <f t="shared" si="1167"/>
        <v>30.150912000000002</v>
      </c>
      <c r="AJ113" s="27">
        <f t="shared" si="1168"/>
        <v>0.88675321728019274</v>
      </c>
      <c r="AK113" s="28">
        <f t="shared" si="681"/>
        <v>0.89575885799185384</v>
      </c>
      <c r="AL113" s="33">
        <v>160</v>
      </c>
      <c r="AM113" s="35">
        <v>8.6999999999999994E-2</v>
      </c>
      <c r="AN113" s="37">
        <v>0.2177</v>
      </c>
      <c r="AO113" s="132">
        <v>0.2208</v>
      </c>
      <c r="AP113" s="40">
        <f>AL113*(1-AM113)*AN113</f>
        <v>31.801616000000003</v>
      </c>
      <c r="AQ113" s="133">
        <f t="shared" si="1124"/>
        <v>32.254463999999999</v>
      </c>
      <c r="AR113" s="41">
        <v>1.55</v>
      </c>
      <c r="AS113" s="41"/>
      <c r="AT113" s="117">
        <f>AT112+AL113-AS113</f>
        <v>1330.2699999999995</v>
      </c>
      <c r="AU113" s="101"/>
      <c r="AV113" s="42"/>
      <c r="AW113" s="43"/>
      <c r="AX113" s="44"/>
      <c r="AY113" s="44"/>
      <c r="AZ113" s="44"/>
      <c r="BA113" s="44"/>
    </row>
    <row r="114" spans="1:53" s="31" customFormat="1" ht="12.75" x14ac:dyDescent="0.2">
      <c r="A114" s="184"/>
      <c r="B114" s="32">
        <v>3</v>
      </c>
      <c r="C114" s="45" t="s">
        <v>50</v>
      </c>
      <c r="D114" s="42">
        <v>19600</v>
      </c>
      <c r="E114" s="42">
        <v>0</v>
      </c>
      <c r="F114" s="42">
        <v>16651</v>
      </c>
      <c r="G114" s="36">
        <v>0.9</v>
      </c>
      <c r="H114" s="36">
        <v>6.8</v>
      </c>
      <c r="I114" s="42">
        <v>15979</v>
      </c>
      <c r="J114" s="36">
        <v>2.4</v>
      </c>
      <c r="K114" s="42">
        <v>14790</v>
      </c>
      <c r="L114" s="38">
        <v>5.6000000000000001E-2</v>
      </c>
      <c r="M114" s="36">
        <f>ROUND(K114*(1-L114),0)</f>
        <v>13962</v>
      </c>
      <c r="N114" s="27">
        <v>0.67400000000000004</v>
      </c>
      <c r="O114" s="24">
        <f t="shared" si="1158"/>
        <v>9410.3880000000008</v>
      </c>
      <c r="P114" s="38">
        <v>0.26100000000000001</v>
      </c>
      <c r="Q114" s="24">
        <f t="shared" si="1159"/>
        <v>3644.0820000000003</v>
      </c>
      <c r="R114" s="38">
        <v>6.5000000000000002E-2</v>
      </c>
      <c r="S114" s="134">
        <v>0.18179999999999999</v>
      </c>
      <c r="T114" s="24">
        <f t="shared" si="1160"/>
        <v>907.53000000000009</v>
      </c>
      <c r="U114" s="27">
        <v>0.217</v>
      </c>
      <c r="V114" s="24">
        <f t="shared" si="1161"/>
        <v>3029.7539999999999</v>
      </c>
      <c r="W114" s="38">
        <v>0.50600000000000001</v>
      </c>
      <c r="X114" s="24">
        <f t="shared" si="1162"/>
        <v>7064.7719999999999</v>
      </c>
      <c r="Y114" s="38">
        <v>0.4</v>
      </c>
      <c r="Z114" s="24">
        <f t="shared" si="1163"/>
        <v>5584.8</v>
      </c>
      <c r="AA114" s="147">
        <v>2.3700000000000001E-3</v>
      </c>
      <c r="AB114" s="148">
        <f t="shared" si="1119"/>
        <v>33.089939999999999</v>
      </c>
      <c r="AC114" s="46">
        <v>2.2300000000000002E-3</v>
      </c>
      <c r="AD114" s="17">
        <f t="shared" si="1165"/>
        <v>31.135260000000002</v>
      </c>
      <c r="AE114" s="26">
        <f>IF(M114&gt;0,(AG114+AP114)/M114,0)</f>
        <v>2.5111798452943711E-3</v>
      </c>
      <c r="AF114" s="46">
        <v>2.7E-4</v>
      </c>
      <c r="AG114" s="36">
        <f t="shared" si="1166"/>
        <v>3.7697400000000001</v>
      </c>
      <c r="AH114" s="27">
        <v>0.20399999999999999</v>
      </c>
      <c r="AI114" s="40">
        <f t="shared" si="1167"/>
        <v>30.23892</v>
      </c>
      <c r="AJ114" s="27">
        <f t="shared" si="1168"/>
        <v>0.8800885899499008</v>
      </c>
      <c r="AK114" s="28">
        <f t="shared" si="681"/>
        <v>0.89362377705705776</v>
      </c>
      <c r="AL114" s="42">
        <v>162</v>
      </c>
      <c r="AM114" s="38">
        <v>8.5000000000000006E-2</v>
      </c>
      <c r="AN114" s="27">
        <v>0.21110000000000001</v>
      </c>
      <c r="AO114" s="134">
        <v>0.21240000000000001</v>
      </c>
      <c r="AP114" s="40">
        <f>AL114*(1-AM114)*AN114</f>
        <v>31.291353000000004</v>
      </c>
      <c r="AQ114" s="135">
        <f t="shared" si="1124"/>
        <v>31.484052000000005</v>
      </c>
      <c r="AR114" s="17">
        <v>1.55</v>
      </c>
      <c r="AS114" s="17"/>
      <c r="AT114" s="117">
        <f>AT113+AL114-AS114</f>
        <v>1492.2699999999995</v>
      </c>
      <c r="AU114" s="101"/>
      <c r="AV114" s="42"/>
      <c r="AW114" s="47"/>
      <c r="AX114" s="40"/>
      <c r="AY114" s="40"/>
      <c r="AZ114" s="40"/>
      <c r="BA114" s="40"/>
    </row>
    <row r="115" spans="1:53" s="21" customFormat="1" ht="13.5" thickBot="1" x14ac:dyDescent="0.25">
      <c r="A115" s="185"/>
      <c r="B115" s="48" t="s">
        <v>35</v>
      </c>
      <c r="C115" s="49"/>
      <c r="D115" s="50">
        <f t="shared" ref="D115" si="1170">SUM(D112:D114)</f>
        <v>42150</v>
      </c>
      <c r="E115" s="50"/>
      <c r="F115" s="50">
        <f t="shared" ref="F115" si="1171">SUM(F112:F114)</f>
        <v>45267</v>
      </c>
      <c r="G115" s="51"/>
      <c r="H115" s="51"/>
      <c r="I115" s="50">
        <f t="shared" ref="I115:K115" si="1172">SUM(I112:I114)</f>
        <v>43380</v>
      </c>
      <c r="J115" s="51"/>
      <c r="K115" s="50">
        <f t="shared" si="1172"/>
        <v>44415</v>
      </c>
      <c r="L115" s="20">
        <f t="shared" ref="L115" si="1173">IF(K115&gt;0,(K112*L112+K113*L113+K114*L114)/K115,0)</f>
        <v>5.900045029832264E-2</v>
      </c>
      <c r="M115" s="51">
        <f t="shared" ref="M115" si="1174">M112+M113+M114</f>
        <v>41794</v>
      </c>
      <c r="N115" s="52">
        <f t="shared" ref="N115" si="1175">IF(M115&gt;0,O115/M115,0)</f>
        <v>0.66436488491170986</v>
      </c>
      <c r="O115" s="53">
        <f t="shared" ref="O115" si="1176">O112+O113+O114</f>
        <v>27766.466</v>
      </c>
      <c r="P115" s="20">
        <f t="shared" ref="P115" si="1177">IF(M115&gt;0,Q115/M115,0)</f>
        <v>0.27563071254247024</v>
      </c>
      <c r="Q115" s="53">
        <f t="shared" ref="Q115" si="1178">Q112+Q113+Q114</f>
        <v>11519.710000000001</v>
      </c>
      <c r="R115" s="20">
        <f t="shared" ref="R115" si="1179">IF(M115&gt;0,T115/M115,0)</f>
        <v>6.0004402545819978E-2</v>
      </c>
      <c r="S115" s="136"/>
      <c r="T115" s="53">
        <f t="shared" ref="T115" si="1180">T112+T113+T114</f>
        <v>2507.8240000000001</v>
      </c>
      <c r="U115" s="20">
        <f t="shared" ref="U115" si="1181">IF(M115&gt;0,V115/M115,0)</f>
        <v>0.21168134181939988</v>
      </c>
      <c r="V115" s="53">
        <f t="shared" ref="V115" si="1182">V112+V113+V114</f>
        <v>8847.0099999999984</v>
      </c>
      <c r="W115" s="20">
        <f t="shared" ref="W115" si="1183">IF(M115&gt;0,X115/M115,0)</f>
        <v>0.50531865818060007</v>
      </c>
      <c r="X115" s="53">
        <f t="shared" ref="X115" si="1184">X112+X113+X114</f>
        <v>21119.288</v>
      </c>
      <c r="Y115" s="20">
        <f t="shared" ref="Y115" si="1185">IF(M115&gt;0,Z115/M115,0)</f>
        <v>0.4066593290903</v>
      </c>
      <c r="Z115" s="53">
        <f t="shared" ref="Z115" si="1186">Z112+Z113+Z114</f>
        <v>16995.919999999998</v>
      </c>
      <c r="AA115" s="152">
        <f t="shared" ref="AA115" si="1187">IF(M115&gt;0,AB115/M115,0)</f>
        <v>2.4164612145284011E-3</v>
      </c>
      <c r="AB115" s="55">
        <f t="shared" ref="AB115" si="1188">SUM(AB112:AB114)</f>
        <v>100.99357999999999</v>
      </c>
      <c r="AC115" s="54">
        <f t="shared" ref="AC115" si="1189">IF(M115&gt;0,AD115/M115,0)</f>
        <v>2.3265932909030005E-3</v>
      </c>
      <c r="AD115" s="55">
        <f t="shared" ref="AD115" si="1190">SUM(AD112:AD114)</f>
        <v>97.237640000000013</v>
      </c>
      <c r="AE115" s="54">
        <f t="shared" ref="AE115" si="1191">IF(M115&gt;0,(AE112*M112+AE113*M113+AE114*M114)/M115,0)</f>
        <v>2.5082015456764132E-3</v>
      </c>
      <c r="AF115" s="54">
        <f t="shared" ref="AF115" si="1192">IF(K115&gt;0,(K112*AF112+K113*AF113+K114*AF114)/K115,0)</f>
        <v>2.7333716086907573E-4</v>
      </c>
      <c r="AG115" s="51">
        <f t="shared" ref="AG115" si="1193">SUM(AG112:AG114)</f>
        <v>11.423999999999999</v>
      </c>
      <c r="AH115" s="52">
        <f t="shared" ref="AH115" si="1194">IF(K115&gt;0,(K112*AH112+K113*AH113+K114*AH114)/K115,0)</f>
        <v>0.20676881684115725</v>
      </c>
      <c r="AI115" s="57">
        <f t="shared" ref="AI115" si="1195">SUM(AI112:AI114)</f>
        <v>89.614628799999991</v>
      </c>
      <c r="AJ115" s="52">
        <f t="shared" ref="AJ115" si="1196">IF(AND(AD115&gt;0),((AD112*AJ112+AD113*AJ113+AD114*AJ114)/AD115),0)</f>
        <v>0.88368278425422897</v>
      </c>
      <c r="AK115" s="56">
        <f t="shared" si="681"/>
        <v>0.89215423288490536</v>
      </c>
      <c r="AL115" s="50">
        <f t="shared" ref="AL115" si="1197">SUM(AL112:AL114)</f>
        <v>474</v>
      </c>
      <c r="AM115" s="20">
        <f t="shared" ref="AM115" si="1198">IF(AL115&gt;0,(AM112*AL112+AM113*AL113+AM114*AL114)/AL115,0)</f>
        <v>8.5354430379746826E-2</v>
      </c>
      <c r="AN115" s="52">
        <f>IF(K115&gt;0,(AN112*K112+AN113*K113+AN114*K114)/K115,0)</f>
        <v>0.21550222897669707</v>
      </c>
      <c r="AO115" s="136">
        <f>IF(L115&gt;0,(AO112*K112+AO113*K113+AO114*K114)/K115,0)</f>
        <v>0.21726866148823595</v>
      </c>
      <c r="AP115" s="57">
        <f t="shared" ref="AP115" si="1199">SUM(AP112:AP114)</f>
        <v>93.403775400000001</v>
      </c>
      <c r="AQ115" s="137">
        <f t="shared" si="1155"/>
        <v>94.174631200000007</v>
      </c>
      <c r="AR115" s="55"/>
      <c r="AS115" s="55">
        <f t="shared" ref="AS115" si="1200">SUM(AS112:AS114)</f>
        <v>558.24</v>
      </c>
      <c r="AT115" s="102"/>
      <c r="AU115" s="103">
        <f>AT114</f>
        <v>1492.2699999999995</v>
      </c>
      <c r="AV115" s="50">
        <f t="shared" ref="AV115" si="1201">SUM(AV112:AV114)</f>
        <v>0</v>
      </c>
      <c r="AW115" s="58"/>
      <c r="AX115" s="57"/>
      <c r="AY115" s="57"/>
      <c r="AZ115" s="57"/>
      <c r="BA115" s="57"/>
    </row>
    <row r="116" spans="1:53" s="31" customFormat="1" ht="13.5" thickBot="1" x14ac:dyDescent="0.25">
      <c r="A116" s="184">
        <v>29</v>
      </c>
      <c r="B116" s="32">
        <v>1</v>
      </c>
      <c r="C116" s="10" t="s">
        <v>48</v>
      </c>
      <c r="D116" s="11">
        <v>5000</v>
      </c>
      <c r="E116" s="11">
        <v>0</v>
      </c>
      <c r="F116" s="11">
        <v>8732</v>
      </c>
      <c r="G116" s="12">
        <v>1.7</v>
      </c>
      <c r="H116" s="12">
        <v>6.9</v>
      </c>
      <c r="I116" s="11">
        <v>8372</v>
      </c>
      <c r="J116" s="12">
        <v>5.9</v>
      </c>
      <c r="K116" s="11">
        <v>14913</v>
      </c>
      <c r="L116" s="13">
        <v>5.8000000000000003E-2</v>
      </c>
      <c r="M116" s="23">
        <f>ROUND(K116*(1-L116),0)</f>
        <v>14048</v>
      </c>
      <c r="N116" s="14">
        <v>0.64100000000000001</v>
      </c>
      <c r="O116" s="24">
        <f t="shared" ref="O116:O118" si="1202">M116*N116</f>
        <v>9004.768</v>
      </c>
      <c r="P116" s="13">
        <v>0.34</v>
      </c>
      <c r="Q116" s="24">
        <f t="shared" ref="Q116:Q118" si="1203">M116*P116</f>
        <v>4776.3200000000006</v>
      </c>
      <c r="R116" s="15">
        <v>1.9E-2</v>
      </c>
      <c r="S116" s="143">
        <v>0.1993</v>
      </c>
      <c r="T116" s="24">
        <f t="shared" ref="T116:T118" si="1204">M116*R116</f>
        <v>266.91199999999998</v>
      </c>
      <c r="U116" s="25">
        <v>0.21</v>
      </c>
      <c r="V116" s="24">
        <f t="shared" ref="V116:V118" si="1205">M116*U116</f>
        <v>2950.08</v>
      </c>
      <c r="W116" s="15">
        <v>0.504</v>
      </c>
      <c r="X116" s="24">
        <f t="shared" ref="X116:X118" si="1206">M116*W116</f>
        <v>7080.192</v>
      </c>
      <c r="Y116" s="15">
        <v>0.39</v>
      </c>
      <c r="Z116" s="24">
        <f t="shared" ref="Z116:Z118" si="1207">Y116*M116</f>
        <v>5478.72</v>
      </c>
      <c r="AA116" s="145">
        <v>2.3700000000000001E-3</v>
      </c>
      <c r="AB116" s="18">
        <f t="shared" ref="AB116:AB126" si="1208">M116*AA116</f>
        <v>33.293759999999999</v>
      </c>
      <c r="AC116" s="16">
        <v>2.2699999999999999E-3</v>
      </c>
      <c r="AD116" s="17">
        <f t="shared" ref="AD116:AD118" si="1209">M116*AC116</f>
        <v>31.888959999999997</v>
      </c>
      <c r="AE116" s="26">
        <f>IF(M116&gt;0,(AG116+AP116)/M116,0)</f>
        <v>2.4527467255125285E-3</v>
      </c>
      <c r="AF116" s="16">
        <v>2.5999999999999998E-4</v>
      </c>
      <c r="AG116" s="23">
        <f t="shared" ref="AG116:AG118" si="1210">AF116*M116</f>
        <v>3.6524799999999997</v>
      </c>
      <c r="AH116" s="114">
        <v>0.2059</v>
      </c>
      <c r="AI116" s="29">
        <f t="shared" ref="AI116:AI118" si="1211">AL116*(1-AM116)*AH116</f>
        <v>29.988099600000002</v>
      </c>
      <c r="AJ116" s="27">
        <f t="shared" ref="AJ116:AJ118" si="1212">IF(AND(AH116&gt;0,AF116&gt;0,AC116&gt;0),((AC116-AF116)*AH116)/((AH116-AF116)*AC116),0)</f>
        <v>0.88658208562587904</v>
      </c>
      <c r="AK116" s="59">
        <f t="shared" si="681"/>
        <v>0.89509674832514297</v>
      </c>
      <c r="AL116" s="11">
        <v>159</v>
      </c>
      <c r="AM116" s="13">
        <v>8.4000000000000005E-2</v>
      </c>
      <c r="AN116" s="14">
        <v>0.21149999999999999</v>
      </c>
      <c r="AO116" s="130">
        <v>0.20979999999999999</v>
      </c>
      <c r="AP116" s="29">
        <f>AL116*(1-AM116)*AN116</f>
        <v>30.803706000000002</v>
      </c>
      <c r="AQ116" s="131">
        <f t="shared" ref="AQ116:AQ126" si="1213">AL116*(1-AM116)*AO116</f>
        <v>30.5561112</v>
      </c>
      <c r="AR116" s="18">
        <v>1.55</v>
      </c>
      <c r="AS116" s="18">
        <v>555.79999999999995</v>
      </c>
      <c r="AT116" s="98">
        <f>AT114+AL116-AS116</f>
        <v>1095.4699999999996</v>
      </c>
      <c r="AU116" s="116"/>
      <c r="AV116" s="11"/>
      <c r="AW116" s="30"/>
      <c r="AX116" s="19"/>
      <c r="AY116" s="19"/>
      <c r="AZ116" s="19"/>
      <c r="BA116" s="19"/>
    </row>
    <row r="117" spans="1:53" s="31" customFormat="1" ht="12.75" x14ac:dyDescent="0.2">
      <c r="A117" s="184"/>
      <c r="B117" s="32">
        <v>2</v>
      </c>
      <c r="C117" s="10" t="s">
        <v>51</v>
      </c>
      <c r="D117" s="33">
        <v>22200</v>
      </c>
      <c r="E117" s="33">
        <v>1</v>
      </c>
      <c r="F117" s="33">
        <v>17783</v>
      </c>
      <c r="G117" s="34">
        <v>1.1000000000000001</v>
      </c>
      <c r="H117" s="34">
        <v>6</v>
      </c>
      <c r="I117" s="33">
        <v>17628</v>
      </c>
      <c r="J117" s="34">
        <v>4.0999999999999996</v>
      </c>
      <c r="K117" s="33">
        <v>15444</v>
      </c>
      <c r="L117" s="35">
        <v>6.2E-2</v>
      </c>
      <c r="M117" s="36">
        <f>ROUND(K117*(1-L117),0)</f>
        <v>14486</v>
      </c>
      <c r="N117" s="37">
        <v>0.61399999999999999</v>
      </c>
      <c r="O117" s="24">
        <f t="shared" si="1202"/>
        <v>8894.4040000000005</v>
      </c>
      <c r="P117" s="35">
        <v>0.35199999999999998</v>
      </c>
      <c r="Q117" s="24">
        <f t="shared" si="1203"/>
        <v>5099.0720000000001</v>
      </c>
      <c r="R117" s="38">
        <v>3.4000000000000002E-2</v>
      </c>
      <c r="S117" s="134">
        <v>0.19139999999999999</v>
      </c>
      <c r="T117" s="24">
        <f t="shared" si="1204"/>
        <v>492.52400000000006</v>
      </c>
      <c r="U117" s="27">
        <v>0.21199999999999999</v>
      </c>
      <c r="V117" s="24">
        <f t="shared" si="1205"/>
        <v>3071.0319999999997</v>
      </c>
      <c r="W117" s="38">
        <v>0.51400000000000001</v>
      </c>
      <c r="X117" s="24">
        <f t="shared" si="1206"/>
        <v>7445.8040000000001</v>
      </c>
      <c r="Y117" s="38">
        <v>0.4</v>
      </c>
      <c r="Z117" s="24">
        <f t="shared" si="1207"/>
        <v>5794.4000000000005</v>
      </c>
      <c r="AA117" s="146">
        <v>2.4299999999999999E-3</v>
      </c>
      <c r="AB117" s="18">
        <f t="shared" si="1208"/>
        <v>35.200980000000001</v>
      </c>
      <c r="AC117" s="39">
        <v>2.3400000000000001E-3</v>
      </c>
      <c r="AD117" s="17">
        <f t="shared" si="1209"/>
        <v>33.897240000000004</v>
      </c>
      <c r="AE117" s="26">
        <f>IF(M117&gt;0,(AG117+AP117)/M117,0)</f>
        <v>2.5651079663123011E-3</v>
      </c>
      <c r="AF117" s="39">
        <v>2.5999999999999998E-4</v>
      </c>
      <c r="AG117" s="36">
        <f t="shared" si="1210"/>
        <v>3.7663599999999997</v>
      </c>
      <c r="AH117" s="27">
        <v>0.21010000000000001</v>
      </c>
      <c r="AI117" s="40">
        <f t="shared" si="1211"/>
        <v>31.389780399999999</v>
      </c>
      <c r="AJ117" s="27">
        <f t="shared" si="1212"/>
        <v>0.88999025712712332</v>
      </c>
      <c r="AK117" s="28">
        <f t="shared" si="681"/>
        <v>0.89968635905569405</v>
      </c>
      <c r="AL117" s="33">
        <v>164</v>
      </c>
      <c r="AM117" s="35">
        <v>8.8999999999999996E-2</v>
      </c>
      <c r="AN117" s="37">
        <v>0.2235</v>
      </c>
      <c r="AO117" s="132">
        <v>0.22009999999999999</v>
      </c>
      <c r="AP117" s="40">
        <f>AL117*(1-AM117)*AN117</f>
        <v>33.391793999999997</v>
      </c>
      <c r="AQ117" s="133">
        <f t="shared" si="1213"/>
        <v>32.883820399999998</v>
      </c>
      <c r="AR117" s="41">
        <v>1.5</v>
      </c>
      <c r="AS117" s="41"/>
      <c r="AT117" s="117">
        <f>AT116+AL117-AS117</f>
        <v>1259.4699999999996</v>
      </c>
      <c r="AU117" s="101"/>
      <c r="AV117" s="42"/>
      <c r="AW117" s="43"/>
      <c r="AX117" s="44"/>
      <c r="AY117" s="44"/>
      <c r="AZ117" s="44"/>
      <c r="BA117" s="44"/>
    </row>
    <row r="118" spans="1:53" s="31" customFormat="1" ht="12.75" x14ac:dyDescent="0.2">
      <c r="A118" s="184"/>
      <c r="B118" s="32">
        <v>3</v>
      </c>
      <c r="C118" s="45" t="s">
        <v>50</v>
      </c>
      <c r="D118" s="42">
        <v>16710</v>
      </c>
      <c r="E118" s="42">
        <v>1</v>
      </c>
      <c r="F118" s="42">
        <v>18636</v>
      </c>
      <c r="G118" s="36">
        <v>0.9</v>
      </c>
      <c r="H118" s="36">
        <v>7.9</v>
      </c>
      <c r="I118" s="42">
        <v>18234</v>
      </c>
      <c r="J118" s="36">
        <v>2.7</v>
      </c>
      <c r="K118" s="42">
        <v>15452</v>
      </c>
      <c r="L118" s="38">
        <v>5.1999999999999998E-2</v>
      </c>
      <c r="M118" s="36">
        <f>ROUND(K118*(1-L118),0)</f>
        <v>14648</v>
      </c>
      <c r="N118" s="27">
        <v>0.60499999999999998</v>
      </c>
      <c r="O118" s="24">
        <f t="shared" si="1202"/>
        <v>8862.0399999999991</v>
      </c>
      <c r="P118" s="38">
        <v>0.34200000000000003</v>
      </c>
      <c r="Q118" s="24">
        <f t="shared" si="1203"/>
        <v>5009.616</v>
      </c>
      <c r="R118" s="38">
        <v>5.2999999999999999E-2</v>
      </c>
      <c r="S118" s="134">
        <v>0.1928</v>
      </c>
      <c r="T118" s="24">
        <f t="shared" si="1204"/>
        <v>776.34399999999994</v>
      </c>
      <c r="U118" s="27">
        <v>0.20799999999999999</v>
      </c>
      <c r="V118" s="24">
        <f t="shared" si="1205"/>
        <v>3046.7839999999997</v>
      </c>
      <c r="W118" s="38">
        <v>0.503</v>
      </c>
      <c r="X118" s="24">
        <f t="shared" si="1206"/>
        <v>7367.9440000000004</v>
      </c>
      <c r="Y118" s="38">
        <v>0.39</v>
      </c>
      <c r="Z118" s="24">
        <f t="shared" si="1207"/>
        <v>5712.72</v>
      </c>
      <c r="AA118" s="147">
        <v>2.5000000000000001E-3</v>
      </c>
      <c r="AB118" s="148">
        <f t="shared" si="1208"/>
        <v>36.619999999999997</v>
      </c>
      <c r="AC118" s="46">
        <v>2.4299999999999999E-3</v>
      </c>
      <c r="AD118" s="17">
        <f t="shared" si="1209"/>
        <v>35.594639999999998</v>
      </c>
      <c r="AE118" s="26">
        <f>IF(M118&gt;0,(AG118+AP118)/M118,0)</f>
        <v>2.5781098853085746E-3</v>
      </c>
      <c r="AF118" s="46">
        <v>2.7E-4</v>
      </c>
      <c r="AG118" s="36">
        <f t="shared" si="1210"/>
        <v>3.9549600000000003</v>
      </c>
      <c r="AH118" s="27">
        <v>0.21249999999999999</v>
      </c>
      <c r="AI118" s="40">
        <f t="shared" si="1211"/>
        <v>32.7012</v>
      </c>
      <c r="AJ118" s="27">
        <f t="shared" si="1212"/>
        <v>0.89001973749653163</v>
      </c>
      <c r="AK118" s="28">
        <f t="shared" si="681"/>
        <v>0.89637371047416781</v>
      </c>
      <c r="AL118" s="42">
        <v>168</v>
      </c>
      <c r="AM118" s="38">
        <v>8.4000000000000005E-2</v>
      </c>
      <c r="AN118" s="27">
        <v>0.21970000000000001</v>
      </c>
      <c r="AO118" s="134">
        <v>0.2145</v>
      </c>
      <c r="AP118" s="40">
        <f>AL118*(1-AM118)*AN118</f>
        <v>33.8091936</v>
      </c>
      <c r="AQ118" s="135">
        <f t="shared" si="1213"/>
        <v>33.008976000000004</v>
      </c>
      <c r="AR118" s="17">
        <v>1.55</v>
      </c>
      <c r="AS118" s="17"/>
      <c r="AT118" s="117">
        <f>AT117+AL118-AS118</f>
        <v>1427.4699999999996</v>
      </c>
      <c r="AU118" s="101"/>
      <c r="AV118" s="42"/>
      <c r="AW118" s="47"/>
      <c r="AX118" s="40"/>
      <c r="AY118" s="40"/>
      <c r="AZ118" s="40"/>
      <c r="BA118" s="40"/>
    </row>
    <row r="119" spans="1:53" s="21" customFormat="1" ht="13.5" thickBot="1" x14ac:dyDescent="0.25">
      <c r="A119" s="185"/>
      <c r="B119" s="48" t="s">
        <v>35</v>
      </c>
      <c r="C119" s="49"/>
      <c r="D119" s="50">
        <f t="shared" ref="D119" si="1214">SUM(D116:D118)</f>
        <v>43910</v>
      </c>
      <c r="E119" s="50"/>
      <c r="F119" s="50">
        <f t="shared" ref="F119" si="1215">SUM(F116:F118)</f>
        <v>45151</v>
      </c>
      <c r="G119" s="51"/>
      <c r="H119" s="51"/>
      <c r="I119" s="50">
        <f t="shared" ref="I119:K119" si="1216">SUM(I116:I118)</f>
        <v>44234</v>
      </c>
      <c r="J119" s="51"/>
      <c r="K119" s="50">
        <f t="shared" si="1216"/>
        <v>45809</v>
      </c>
      <c r="L119" s="20">
        <f t="shared" ref="L119" si="1217">IF(K119&gt;0,(K116*L116+K117*L117+K118*L118)/K119,0)</f>
        <v>5.7324674190661222E-2</v>
      </c>
      <c r="M119" s="51">
        <f t="shared" ref="M119" si="1218">M116+M117+M118</f>
        <v>43182</v>
      </c>
      <c r="N119" s="52">
        <f t="shared" ref="N119" si="1219">IF(M119&gt;0,O119/M119,0)</f>
        <v>0.61973072113380578</v>
      </c>
      <c r="O119" s="53">
        <f t="shared" ref="O119" si="1220">O116+O117+O118</f>
        <v>26761.212</v>
      </c>
      <c r="P119" s="20">
        <f t="shared" ref="P119" si="1221">IF(M119&gt;0,Q119/M119,0)</f>
        <v>0.34470399703580196</v>
      </c>
      <c r="Q119" s="53">
        <f t="shared" ref="Q119" si="1222">Q116+Q117+Q118</f>
        <v>14885.008</v>
      </c>
      <c r="R119" s="20">
        <f t="shared" ref="R119" si="1223">IF(M119&gt;0,T119/M119,0)</f>
        <v>3.5565281830392294E-2</v>
      </c>
      <c r="S119" s="136"/>
      <c r="T119" s="53">
        <f t="shared" ref="T119" si="1224">T116+T117+T118</f>
        <v>1535.78</v>
      </c>
      <c r="U119" s="20">
        <f t="shared" ref="U119" si="1225">IF(M119&gt;0,V119/M119,0)</f>
        <v>0.20999249687369734</v>
      </c>
      <c r="V119" s="53">
        <f t="shared" ref="V119" si="1226">V116+V117+V118</f>
        <v>9067.8959999999988</v>
      </c>
      <c r="W119" s="20">
        <f t="shared" ref="W119" si="1227">IF(M119&gt;0,X119/M119,0)</f>
        <v>0.50701542309295533</v>
      </c>
      <c r="X119" s="53">
        <f t="shared" ref="X119" si="1228">X116+X117+X118</f>
        <v>21893.94</v>
      </c>
      <c r="Y119" s="20">
        <f t="shared" ref="Y119" si="1229">IF(M119&gt;0,Z119/M119,0)</f>
        <v>0.39335463850678526</v>
      </c>
      <c r="Z119" s="53">
        <f t="shared" ref="Z119" si="1230">Z116+Z117+Z118</f>
        <v>16985.84</v>
      </c>
      <c r="AA119" s="152">
        <f t="shared" ref="AA119" si="1231">IF(M119&gt;0,AB119/M119,0)</f>
        <v>2.4342258348385905E-3</v>
      </c>
      <c r="AB119" s="55">
        <f t="shared" ref="AB119" si="1232">SUM(AB116:AB118)</f>
        <v>105.11474000000001</v>
      </c>
      <c r="AC119" s="54">
        <f t="shared" ref="AC119" si="1233">IF(M119&gt;0,AD119/M119,0)</f>
        <v>2.3477569357602708E-3</v>
      </c>
      <c r="AD119" s="55">
        <f t="shared" ref="AD119" si="1234">SUM(AD116:AD118)</f>
        <v>101.38084000000001</v>
      </c>
      <c r="AE119" s="54">
        <f t="shared" ref="AE119" si="1235">IF(M119&gt;0,(AE116*M116+AE117*M117+AE118*M118)/M119,0)</f>
        <v>2.5329649761474688E-3</v>
      </c>
      <c r="AF119" s="54">
        <f t="shared" ref="AF119" si="1236">IF(K119&gt;0,(K116*AF116+K117*AF117+K118*AF118)/K119,0)</f>
        <v>2.6337313628326312E-4</v>
      </c>
      <c r="AG119" s="51">
        <f t="shared" ref="AG119" si="1237">SUM(AG116:AG118)</f>
        <v>11.373799999999999</v>
      </c>
      <c r="AH119" s="52">
        <f t="shared" ref="AH119" si="1238">IF(K119&gt;0,(K116*AH116+K117*AH117+K118*AH118)/K119,0)</f>
        <v>0.2095422537056037</v>
      </c>
      <c r="AI119" s="57">
        <f t="shared" ref="AI119" si="1239">SUM(AI116:AI118)</f>
        <v>94.079080000000005</v>
      </c>
      <c r="AJ119" s="52">
        <f t="shared" ref="AJ119" si="1240">IF(AND(AD119&gt;0),((AD116*AJ116+AD117*AJ117+AD118*AJ118)/AD119),0)</f>
        <v>0.88892858017179166</v>
      </c>
      <c r="AK119" s="56">
        <f t="shared" si="681"/>
        <v>0.89710407549564475</v>
      </c>
      <c r="AL119" s="50">
        <f t="shared" ref="AL119" si="1241">SUM(AL116:AL118)</f>
        <v>491</v>
      </c>
      <c r="AM119" s="20">
        <f t="shared" ref="AM119" si="1242">IF(AL119&gt;0,(AM116*AL116+AM117*AL117+AM118*AL118)/AL119,0)</f>
        <v>8.567006109979633E-2</v>
      </c>
      <c r="AN119" s="52">
        <f>IF(K119&gt;0,(AN116*K116+AN117*K117+AN118*K118)/K119,0)</f>
        <v>0.21831163963413303</v>
      </c>
      <c r="AO119" s="136">
        <f>IF(L119&gt;0,(AO116*K116+AO117*K117+AO118*K118)/K119,0)</f>
        <v>0.2148579056517278</v>
      </c>
      <c r="AP119" s="57">
        <f t="shared" ref="AP119" si="1243">SUM(AP116:AP118)</f>
        <v>98.004693599999996</v>
      </c>
      <c r="AQ119" s="137">
        <f t="shared" ref="AQ119:AQ123" si="1244">SUM(AQ116:AQ118)</f>
        <v>96.448907599999998</v>
      </c>
      <c r="AR119" s="55"/>
      <c r="AS119" s="55">
        <f t="shared" ref="AS119" si="1245">SUM(AS116:AS118)</f>
        <v>555.79999999999995</v>
      </c>
      <c r="AT119" s="102"/>
      <c r="AU119" s="103">
        <f>AT118</f>
        <v>1427.4699999999996</v>
      </c>
      <c r="AV119" s="50">
        <f t="shared" ref="AV119" si="1246">SUM(AV116:AV118)</f>
        <v>0</v>
      </c>
      <c r="AW119" s="58"/>
      <c r="AX119" s="57"/>
      <c r="AY119" s="57"/>
      <c r="AZ119" s="57"/>
      <c r="BA119" s="57"/>
    </row>
    <row r="120" spans="1:53" s="31" customFormat="1" ht="13.5" thickBot="1" x14ac:dyDescent="0.25">
      <c r="A120" s="186">
        <v>30</v>
      </c>
      <c r="B120" s="22">
        <v>1</v>
      </c>
      <c r="C120" s="10" t="s">
        <v>48</v>
      </c>
      <c r="D120" s="11">
        <v>5400</v>
      </c>
      <c r="E120" s="11">
        <v>0</v>
      </c>
      <c r="F120" s="11">
        <v>15025</v>
      </c>
      <c r="G120" s="12">
        <v>0.9</v>
      </c>
      <c r="H120" s="12">
        <v>5.6</v>
      </c>
      <c r="I120" s="11">
        <v>13461</v>
      </c>
      <c r="J120" s="12">
        <v>4</v>
      </c>
      <c r="K120" s="11">
        <v>16024</v>
      </c>
      <c r="L120" s="13">
        <v>4.9000000000000002E-2</v>
      </c>
      <c r="M120" s="36">
        <f>ROUND(K120*(1-L120),0)</f>
        <v>15239</v>
      </c>
      <c r="N120" s="14">
        <v>0.64400000000000002</v>
      </c>
      <c r="O120" s="24">
        <f t="shared" ref="O120:O122" si="1247">M120*N120</f>
        <v>9813.9160000000011</v>
      </c>
      <c r="P120" s="13">
        <v>0.33700000000000002</v>
      </c>
      <c r="Q120" s="24">
        <f t="shared" ref="Q120:Q122" si="1248">M120*P120</f>
        <v>5135.5430000000006</v>
      </c>
      <c r="R120" s="15">
        <v>1.9E-2</v>
      </c>
      <c r="S120" s="143">
        <v>0.2021</v>
      </c>
      <c r="T120" s="24">
        <f t="shared" ref="T120:T122" si="1249">M120*R120</f>
        <v>289.541</v>
      </c>
      <c r="U120" s="25">
        <v>0.21</v>
      </c>
      <c r="V120" s="24">
        <f t="shared" ref="V120:V122" si="1250">M120*U120</f>
        <v>3200.19</v>
      </c>
      <c r="W120" s="15">
        <v>0.505</v>
      </c>
      <c r="X120" s="24">
        <f t="shared" ref="X120:X122" si="1251">M120*W120</f>
        <v>7695.6949999999997</v>
      </c>
      <c r="Y120" s="15">
        <v>0.4</v>
      </c>
      <c r="Z120" s="24">
        <f t="shared" ref="Z120:Z122" si="1252">Y120*M120</f>
        <v>6095.6</v>
      </c>
      <c r="AA120" s="145">
        <v>2.4499999999999999E-3</v>
      </c>
      <c r="AB120" s="18">
        <f t="shared" ref="AB120" si="1253">M120*AA120</f>
        <v>37.335549999999998</v>
      </c>
      <c r="AC120" s="16">
        <v>2.5200000000000001E-3</v>
      </c>
      <c r="AD120" s="17">
        <f t="shared" ref="AD120:AD122" si="1254">M120*AC120</f>
        <v>38.402280000000005</v>
      </c>
      <c r="AE120" s="26">
        <f>IF(M120&gt;0,(AG120+AP120)/M120,0)</f>
        <v>2.7180004199750638E-3</v>
      </c>
      <c r="AF120" s="16">
        <v>2.5999999999999998E-4</v>
      </c>
      <c r="AG120" s="23">
        <f t="shared" ref="AG120:AG122" si="1255">AF120*M120</f>
        <v>3.9621399999999998</v>
      </c>
      <c r="AH120" s="114">
        <v>0.21360000000000001</v>
      </c>
      <c r="AI120" s="29">
        <f t="shared" ref="AI120:AI122" si="1256">AL120*(1-AM120)*AH120</f>
        <v>34.9080072</v>
      </c>
      <c r="AJ120" s="27">
        <f t="shared" ref="AJ120:AJ122" si="1257">IF(AND(AH120&gt;0,AF120&gt;0,AC120&gt;0),((AC120-AF120)*AH120)/((AH120-AF120)*AC120),0)</f>
        <v>0.89791836862240926</v>
      </c>
      <c r="AK120" s="59">
        <f t="shared" si="681"/>
        <v>0.90536847460206538</v>
      </c>
      <c r="AL120" s="11">
        <v>179</v>
      </c>
      <c r="AM120" s="13">
        <v>8.6999999999999994E-2</v>
      </c>
      <c r="AN120" s="14">
        <v>0.22919999999999999</v>
      </c>
      <c r="AO120" s="130">
        <v>0.2253</v>
      </c>
      <c r="AP120" s="29">
        <f>AL120*(1-AM120)*AN120</f>
        <v>37.457468399999996</v>
      </c>
      <c r="AQ120" s="131">
        <f t="shared" ref="AQ120" si="1258">AL120*(1-AM120)*AO120</f>
        <v>36.820103099999997</v>
      </c>
      <c r="AR120" s="18">
        <v>1.6</v>
      </c>
      <c r="AS120" s="18">
        <v>507.24</v>
      </c>
      <c r="AT120" s="98">
        <f>AT118+AL120-AS120</f>
        <v>1099.2299999999996</v>
      </c>
      <c r="AU120" s="99"/>
      <c r="AV120" s="11"/>
      <c r="AW120" s="30"/>
      <c r="AX120" s="19"/>
      <c r="AY120" s="19"/>
      <c r="AZ120" s="19"/>
      <c r="BA120" s="19"/>
    </row>
    <row r="121" spans="1:53" s="31" customFormat="1" ht="12.75" x14ac:dyDescent="0.2">
      <c r="A121" s="184"/>
      <c r="B121" s="32">
        <v>2</v>
      </c>
      <c r="C121" s="10" t="s">
        <v>51</v>
      </c>
      <c r="D121" s="33">
        <v>20200</v>
      </c>
      <c r="E121" s="33">
        <v>4</v>
      </c>
      <c r="F121" s="33">
        <v>16157</v>
      </c>
      <c r="G121" s="34">
        <v>0.9</v>
      </c>
      <c r="H121" s="34">
        <v>6.4</v>
      </c>
      <c r="I121" s="33">
        <v>15902</v>
      </c>
      <c r="J121" s="34">
        <v>3.8</v>
      </c>
      <c r="K121" s="33">
        <v>16455</v>
      </c>
      <c r="L121" s="35">
        <v>5.5E-2</v>
      </c>
      <c r="M121" s="36">
        <f>ROUND(K121*(1-L121),0)</f>
        <v>15550</v>
      </c>
      <c r="N121" s="37">
        <v>0.55700000000000005</v>
      </c>
      <c r="O121" s="24">
        <f t="shared" si="1247"/>
        <v>8661.35</v>
      </c>
      <c r="P121" s="35">
        <v>0.4</v>
      </c>
      <c r="Q121" s="24">
        <f t="shared" si="1248"/>
        <v>6220</v>
      </c>
      <c r="R121" s="38">
        <v>4.2999999999999997E-2</v>
      </c>
      <c r="S121" s="134">
        <v>0.20699999999999999</v>
      </c>
      <c r="T121" s="24">
        <f t="shared" si="1249"/>
        <v>668.65</v>
      </c>
      <c r="U121" s="27">
        <v>0.23499999999999999</v>
      </c>
      <c r="V121" s="24">
        <f t="shared" si="1250"/>
        <v>3654.25</v>
      </c>
      <c r="W121" s="38">
        <v>0.48399999999999999</v>
      </c>
      <c r="X121" s="24">
        <f t="shared" si="1251"/>
        <v>7526.2</v>
      </c>
      <c r="Y121" s="38">
        <v>0.4</v>
      </c>
      <c r="Z121" s="24">
        <f t="shared" si="1252"/>
        <v>6220</v>
      </c>
      <c r="AA121" s="146">
        <v>2.49E-3</v>
      </c>
      <c r="AB121" s="18">
        <f t="shared" si="1208"/>
        <v>38.719500000000004</v>
      </c>
      <c r="AC121" s="39">
        <v>2.4599999999999999E-3</v>
      </c>
      <c r="AD121" s="17">
        <f t="shared" si="1254"/>
        <v>38.253</v>
      </c>
      <c r="AE121" s="26">
        <f>IF(M121&gt;0,(AG121+AP121)/M121,0)</f>
        <v>2.6099600771704182E-3</v>
      </c>
      <c r="AF121" s="39">
        <v>2.5999999999999998E-4</v>
      </c>
      <c r="AG121" s="36">
        <f t="shared" si="1255"/>
        <v>4.0429999999999993</v>
      </c>
      <c r="AH121" s="27">
        <v>0.21820000000000001</v>
      </c>
      <c r="AI121" s="40">
        <f t="shared" si="1256"/>
        <v>34.397920800000001</v>
      </c>
      <c r="AJ121" s="27">
        <f t="shared" si="1257"/>
        <v>0.89537584372815393</v>
      </c>
      <c r="AK121" s="28">
        <f t="shared" si="681"/>
        <v>0.90139267102850895</v>
      </c>
      <c r="AL121" s="33">
        <v>174</v>
      </c>
      <c r="AM121" s="35">
        <v>9.4E-2</v>
      </c>
      <c r="AN121" s="37">
        <v>0.23180000000000001</v>
      </c>
      <c r="AO121" s="132">
        <v>0.2276</v>
      </c>
      <c r="AP121" s="40">
        <f>AL121*(1-AM121)*AN121</f>
        <v>36.541879200000004</v>
      </c>
      <c r="AQ121" s="133">
        <f t="shared" si="1213"/>
        <v>35.879774400000002</v>
      </c>
      <c r="AR121" s="41">
        <v>1.6</v>
      </c>
      <c r="AS121" s="41"/>
      <c r="AT121" s="117">
        <f>AT120+AL121-AS121</f>
        <v>1273.2299999999996</v>
      </c>
      <c r="AU121" s="101"/>
      <c r="AV121" s="42"/>
      <c r="AW121" s="43"/>
      <c r="AX121" s="44"/>
      <c r="AY121" s="44"/>
      <c r="AZ121" s="44"/>
      <c r="BA121" s="44"/>
    </row>
    <row r="122" spans="1:53" s="31" customFormat="1" ht="12.75" x14ac:dyDescent="0.2">
      <c r="A122" s="184"/>
      <c r="B122" s="32">
        <v>3</v>
      </c>
      <c r="C122" s="10" t="s">
        <v>52</v>
      </c>
      <c r="D122" s="42">
        <v>20910</v>
      </c>
      <c r="E122" s="42">
        <v>2</v>
      </c>
      <c r="F122" s="42">
        <v>18739</v>
      </c>
      <c r="G122" s="36">
        <v>1</v>
      </c>
      <c r="H122" s="36">
        <v>6.8</v>
      </c>
      <c r="I122" s="42">
        <v>18936</v>
      </c>
      <c r="J122" s="36">
        <v>2.5</v>
      </c>
      <c r="K122" s="42">
        <v>16432</v>
      </c>
      <c r="L122" s="38">
        <v>5.2999999999999999E-2</v>
      </c>
      <c r="M122" s="36">
        <f>ROUND(K122*(1-L122),0)</f>
        <v>15561</v>
      </c>
      <c r="N122" s="27">
        <v>0.60599999999999998</v>
      </c>
      <c r="O122" s="24">
        <f t="shared" si="1247"/>
        <v>9429.9660000000003</v>
      </c>
      <c r="P122" s="38">
        <v>0.33</v>
      </c>
      <c r="Q122" s="24">
        <f t="shared" si="1248"/>
        <v>5135.13</v>
      </c>
      <c r="R122" s="38">
        <v>6.4000000000000001E-2</v>
      </c>
      <c r="S122" s="134">
        <v>0.21079999999999999</v>
      </c>
      <c r="T122" s="24">
        <f t="shared" si="1249"/>
        <v>995.904</v>
      </c>
      <c r="U122" s="27">
        <v>0.23300000000000001</v>
      </c>
      <c r="V122" s="24">
        <f t="shared" si="1250"/>
        <v>3625.7130000000002</v>
      </c>
      <c r="W122" s="38">
        <v>0.47299999999999998</v>
      </c>
      <c r="X122" s="24">
        <f t="shared" si="1251"/>
        <v>7360.3530000000001</v>
      </c>
      <c r="Y122" s="38">
        <v>0.41</v>
      </c>
      <c r="Z122" s="24">
        <f t="shared" si="1252"/>
        <v>6380.0099999999993</v>
      </c>
      <c r="AA122" s="147">
        <v>2.3E-3</v>
      </c>
      <c r="AB122" s="148">
        <f t="shared" si="1208"/>
        <v>35.790300000000002</v>
      </c>
      <c r="AC122" s="46">
        <v>2.3700000000000001E-3</v>
      </c>
      <c r="AD122" s="17">
        <f t="shared" si="1254"/>
        <v>36.879570000000001</v>
      </c>
      <c r="AE122" s="26">
        <f>IF(M122&gt;0,(AG122+AP122)/M122,0)</f>
        <v>2.7254853801169589E-3</v>
      </c>
      <c r="AF122" s="46">
        <v>2.7E-4</v>
      </c>
      <c r="AG122" s="36">
        <f t="shared" si="1255"/>
        <v>4.2014700000000005</v>
      </c>
      <c r="AH122" s="27">
        <v>0.2114</v>
      </c>
      <c r="AI122" s="40">
        <f t="shared" si="1256"/>
        <v>35.396816000000001</v>
      </c>
      <c r="AJ122" s="27">
        <f t="shared" si="1257"/>
        <v>0.8872090924842635</v>
      </c>
      <c r="AK122" s="28">
        <f t="shared" si="681"/>
        <v>0.9020023012081505</v>
      </c>
      <c r="AL122" s="42">
        <v>184</v>
      </c>
      <c r="AM122" s="38">
        <v>0.09</v>
      </c>
      <c r="AN122" s="27">
        <v>0.22819999999999999</v>
      </c>
      <c r="AO122" s="134">
        <v>0.22720000000000001</v>
      </c>
      <c r="AP122" s="40">
        <f>AL122*(1-AM122)*AN122</f>
        <v>38.209807999999995</v>
      </c>
      <c r="AQ122" s="135">
        <f t="shared" si="1213"/>
        <v>38.042368000000003</v>
      </c>
      <c r="AR122" s="17">
        <v>1.58</v>
      </c>
      <c r="AS122" s="17"/>
      <c r="AT122" s="117">
        <f>AT121+AL122-AS122</f>
        <v>1457.2299999999996</v>
      </c>
      <c r="AU122" s="101"/>
      <c r="AV122" s="42"/>
      <c r="AW122" s="47"/>
      <c r="AX122" s="40"/>
      <c r="AY122" s="40"/>
      <c r="AZ122" s="40"/>
      <c r="BA122" s="40"/>
    </row>
    <row r="123" spans="1:53" s="21" customFormat="1" ht="13.5" thickBot="1" x14ac:dyDescent="0.25">
      <c r="A123" s="185"/>
      <c r="B123" s="48" t="s">
        <v>35</v>
      </c>
      <c r="C123" s="49"/>
      <c r="D123" s="50">
        <f t="shared" ref="D123" si="1259">SUM(D120:D122)</f>
        <v>46510</v>
      </c>
      <c r="E123" s="50"/>
      <c r="F123" s="50">
        <f t="shared" ref="F123" si="1260">SUM(F120:F122)</f>
        <v>49921</v>
      </c>
      <c r="G123" s="51"/>
      <c r="H123" s="51"/>
      <c r="I123" s="50">
        <f t="shared" ref="I123:K123" si="1261">SUM(I120:I122)</f>
        <v>48299</v>
      </c>
      <c r="J123" s="51"/>
      <c r="K123" s="50">
        <f t="shared" si="1261"/>
        <v>48911</v>
      </c>
      <c r="L123" s="20">
        <f t="shared" ref="L123" si="1262">IF(K123&gt;0,(K120*L120+K121*L121+K122*L122)/K123,0)</f>
        <v>5.2362392917748558E-2</v>
      </c>
      <c r="M123" s="51">
        <f t="shared" ref="M123" si="1263">M120+M121+M122</f>
        <v>46350</v>
      </c>
      <c r="N123" s="52">
        <f t="shared" ref="N123" si="1264">IF(M123&gt;0,O123/M123,0)</f>
        <v>0.60205462783171526</v>
      </c>
      <c r="O123" s="53">
        <f t="shared" ref="O123" si="1265">O120+O121+O122</f>
        <v>27905.232000000004</v>
      </c>
      <c r="P123" s="20">
        <f t="shared" ref="P123" si="1266">IF(M123&gt;0,Q123/M123,0)</f>
        <v>0.35578582524271851</v>
      </c>
      <c r="Q123" s="53">
        <f t="shared" ref="Q123" si="1267">Q120+Q121+Q122</f>
        <v>16490.673000000003</v>
      </c>
      <c r="R123" s="20">
        <f t="shared" ref="R123" si="1268">IF(M123&gt;0,T123/M123,0)</f>
        <v>4.2159546925566345E-2</v>
      </c>
      <c r="S123" s="136"/>
      <c r="T123" s="53">
        <f t="shared" ref="T123" si="1269">T120+T121+T122</f>
        <v>1954.095</v>
      </c>
      <c r="U123" s="20">
        <f t="shared" ref="U123" si="1270">IF(M123&gt;0,V123/M123,0)</f>
        <v>0.22610901833872707</v>
      </c>
      <c r="V123" s="53">
        <f t="shared" ref="V123" si="1271">V120+V121+V122</f>
        <v>10480.153</v>
      </c>
      <c r="W123" s="20">
        <f t="shared" ref="W123" si="1272">IF(M123&gt;0,X123/M123,0)</f>
        <v>0.48721139158576049</v>
      </c>
      <c r="X123" s="53">
        <f t="shared" ref="X123" si="1273">X120+X121+X122</f>
        <v>22582.248</v>
      </c>
      <c r="Y123" s="20">
        <f t="shared" ref="Y123" si="1274">IF(M123&gt;0,Z123/M123,0)</f>
        <v>0.40335728155339806</v>
      </c>
      <c r="Z123" s="53">
        <f t="shared" ref="Z123" si="1275">Z120+Z121+Z122</f>
        <v>18695.61</v>
      </c>
      <c r="AA123" s="152">
        <f t="shared" ref="AA123" si="1276">IF(M123&gt;0,AB123/M123,0)</f>
        <v>2.4130604099244874E-3</v>
      </c>
      <c r="AB123" s="55">
        <f t="shared" ref="AB123" si="1277">SUM(AB120:AB122)</f>
        <v>111.84535</v>
      </c>
      <c r="AC123" s="54">
        <f t="shared" ref="AC123" si="1278">IF(M123&gt;0,AD123/M123,0)</f>
        <v>2.4495113268608415E-3</v>
      </c>
      <c r="AD123" s="55">
        <f t="shared" ref="AD123" si="1279">SUM(AD120:AD122)</f>
        <v>113.53485000000001</v>
      </c>
      <c r="AE123" s="54">
        <f t="shared" ref="AE123" si="1280">IF(M123&gt;0,(AE120*M120+AE121*M121+AE122*M122)/M123,0)</f>
        <v>2.6842667874865155E-3</v>
      </c>
      <c r="AF123" s="54">
        <f t="shared" ref="AF123" si="1281">IF(K123&gt;0,(K120*AF120+K121*AF121+K122*AF122)/K123,0)</f>
        <v>2.6335957146654125E-4</v>
      </c>
      <c r="AG123" s="51">
        <f t="shared" ref="AG123" si="1282">SUM(AG120:AG122)</f>
        <v>12.20661</v>
      </c>
      <c r="AH123" s="52">
        <f t="shared" ref="AH123" si="1283">IF(K123&gt;0,(K120*AH120+K121*AH121+K122*AH122)/K123,0)</f>
        <v>0.21440846026456215</v>
      </c>
      <c r="AI123" s="57">
        <f t="shared" ref="AI123" si="1284">SUM(AI120:AI122)</f>
        <v>104.702744</v>
      </c>
      <c r="AJ123" s="52">
        <f t="shared" ref="AJ123" si="1285">IF(AND(AD123&gt;0),((AD120*AJ120+AD121*AJ121+AD122*AJ122)/AD123),0)</f>
        <v>0.89358302397919143</v>
      </c>
      <c r="AK123" s="56">
        <f t="shared" si="681"/>
        <v>0.90292276610083011</v>
      </c>
      <c r="AL123" s="50">
        <f t="shared" ref="AL123" si="1286">SUM(AL120:AL122)</f>
        <v>537</v>
      </c>
      <c r="AM123" s="20">
        <f t="shared" ref="AM123" si="1287">IF(AL123&gt;0,(AM120*AL120+AM121*AL121+AM122*AL122)/AL123,0)</f>
        <v>9.029608938547487E-2</v>
      </c>
      <c r="AN123" s="52">
        <f>IF(K123&gt;0,(AN120*K120+AN121*K121+AN122*K122)/K123,0)</f>
        <v>0.22973875406350308</v>
      </c>
      <c r="AO123" s="136">
        <f>IF(L123&gt;0,(AO120*K120+AO121*K121+AO122*K122)/K123,0)</f>
        <v>0.22671210157224345</v>
      </c>
      <c r="AP123" s="57">
        <f t="shared" ref="AP123" si="1288">SUM(AP120:AP122)</f>
        <v>112.20915559999999</v>
      </c>
      <c r="AQ123" s="137">
        <f t="shared" si="1244"/>
        <v>110.7422455</v>
      </c>
      <c r="AR123" s="55"/>
      <c r="AS123" s="55">
        <f t="shared" ref="AS123" si="1289">SUM(AS120:AS122)</f>
        <v>507.24</v>
      </c>
      <c r="AT123" s="102"/>
      <c r="AU123" s="103">
        <f>AT122</f>
        <v>1457.2299999999996</v>
      </c>
      <c r="AV123" s="50">
        <f t="shared" ref="AV123" si="1290">SUM(AV120:AV122)</f>
        <v>0</v>
      </c>
      <c r="AW123" s="58"/>
      <c r="AX123" s="57"/>
      <c r="AY123" s="57"/>
      <c r="AZ123" s="57"/>
      <c r="BA123" s="57"/>
    </row>
    <row r="124" spans="1:53" s="31" customFormat="1" ht="13.5" thickBot="1" x14ac:dyDescent="0.25">
      <c r="A124" s="186">
        <v>31</v>
      </c>
      <c r="B124" s="22">
        <v>1</v>
      </c>
      <c r="C124" s="10" t="s">
        <v>63</v>
      </c>
      <c r="D124" s="11">
        <v>6090</v>
      </c>
      <c r="E124" s="11">
        <v>0</v>
      </c>
      <c r="F124" s="11">
        <v>10654</v>
      </c>
      <c r="G124" s="12">
        <v>0.9</v>
      </c>
      <c r="H124" s="12">
        <v>5.6</v>
      </c>
      <c r="I124" s="11">
        <v>10277</v>
      </c>
      <c r="J124" s="12">
        <v>4.5999999999999996</v>
      </c>
      <c r="K124" s="11">
        <v>16463</v>
      </c>
      <c r="L124" s="13">
        <v>0.05</v>
      </c>
      <c r="M124" s="23">
        <f>ROUND(K124*(1-L124),0)</f>
        <v>15640</v>
      </c>
      <c r="N124" s="14">
        <v>0.66500000000000004</v>
      </c>
      <c r="O124" s="24">
        <f t="shared" ref="O124:O126" si="1291">M124*N124</f>
        <v>10400.6</v>
      </c>
      <c r="P124" s="13">
        <v>0.27</v>
      </c>
      <c r="Q124" s="24">
        <f t="shared" ref="Q124:Q126" si="1292">M124*P124</f>
        <v>4222.8</v>
      </c>
      <c r="R124" s="15">
        <v>6.5000000000000002E-2</v>
      </c>
      <c r="S124" s="143">
        <v>0.20319999999999999</v>
      </c>
      <c r="T124" s="24">
        <f t="shared" ref="T124:T126" si="1293">M124*R124</f>
        <v>1016.6</v>
      </c>
      <c r="U124" s="25">
        <v>0.22700000000000001</v>
      </c>
      <c r="V124" s="24">
        <f t="shared" ref="V124:V126" si="1294">M124*U124</f>
        <v>3550.28</v>
      </c>
      <c r="W124" s="15">
        <v>0.502</v>
      </c>
      <c r="X124" s="24">
        <f t="shared" ref="X124:X126" si="1295">M124*W124</f>
        <v>7851.28</v>
      </c>
      <c r="Y124" s="15">
        <v>0.4</v>
      </c>
      <c r="Z124" s="24">
        <f t="shared" ref="Z124:Z126" si="1296">Y124*M124</f>
        <v>6256</v>
      </c>
      <c r="AA124" s="145">
        <v>2.4299999999999999E-3</v>
      </c>
      <c r="AB124" s="18">
        <f t="shared" ref="AB124" si="1297">M124*AA124</f>
        <v>38.005199999999995</v>
      </c>
      <c r="AC124" s="16">
        <v>2.4599999999999999E-3</v>
      </c>
      <c r="AD124" s="17">
        <f t="shared" ref="AD124:AD126" si="1298">M124*AC124</f>
        <v>38.474399999999996</v>
      </c>
      <c r="AE124" s="26">
        <f>IF(M124&gt;0,(AG124+AP124)/M124,0)</f>
        <v>2.4984062659846543E-3</v>
      </c>
      <c r="AF124" s="16">
        <v>2.7E-4</v>
      </c>
      <c r="AG124" s="23">
        <f t="shared" ref="AG124:AG126" si="1299">AF124*M124</f>
        <v>4.2228000000000003</v>
      </c>
      <c r="AH124" s="114">
        <v>0.21229999999999999</v>
      </c>
      <c r="AI124" s="29">
        <f t="shared" ref="AI124:AI126" si="1300">AL124*(1-AM124)*AH124</f>
        <v>33.046617999999995</v>
      </c>
      <c r="AJ124" s="27">
        <f t="shared" ref="AJ124:AJ126" si="1301">IF(AND(AH124&gt;0,AF124&gt;0,AC124&gt;0),((AC124-AF124)*AH124)/((AH124-AF124)*AC124),0)</f>
        <v>0.89137754321466256</v>
      </c>
      <c r="AK124" s="59">
        <f t="shared" si="681"/>
        <v>0.89300798106760637</v>
      </c>
      <c r="AL124" s="11">
        <v>172</v>
      </c>
      <c r="AM124" s="13">
        <v>9.5000000000000001E-2</v>
      </c>
      <c r="AN124" s="14">
        <v>0.22389999999999999</v>
      </c>
      <c r="AO124" s="130">
        <v>0.2172</v>
      </c>
      <c r="AP124" s="29">
        <f>AL124*(1-AM124)*AN124</f>
        <v>34.852273999999994</v>
      </c>
      <c r="AQ124" s="131">
        <f t="shared" ref="AQ124" si="1302">AL124*(1-AM124)*AO124</f>
        <v>33.809351999999997</v>
      </c>
      <c r="AR124" s="18">
        <v>1.55</v>
      </c>
      <c r="AS124" s="18">
        <v>501.3</v>
      </c>
      <c r="AT124" s="98">
        <f>AT122+AL124-AS124-AU124</f>
        <v>1122.9299999999996</v>
      </c>
      <c r="AU124" s="99">
        <v>5</v>
      </c>
      <c r="AV124" s="11"/>
      <c r="AW124" s="30"/>
      <c r="AX124" s="19"/>
      <c r="AY124" s="19"/>
      <c r="AZ124" s="19"/>
      <c r="BA124" s="19"/>
    </row>
    <row r="125" spans="1:53" s="31" customFormat="1" ht="12.75" x14ac:dyDescent="0.2">
      <c r="A125" s="184"/>
      <c r="B125" s="32">
        <v>2</v>
      </c>
      <c r="C125" s="10" t="s">
        <v>51</v>
      </c>
      <c r="D125" s="33">
        <v>19900</v>
      </c>
      <c r="E125" s="33">
        <v>4</v>
      </c>
      <c r="F125" s="33">
        <v>19010</v>
      </c>
      <c r="G125" s="34">
        <v>0.7</v>
      </c>
      <c r="H125" s="34">
        <v>7.3</v>
      </c>
      <c r="I125" s="33">
        <v>17628</v>
      </c>
      <c r="J125" s="34">
        <v>4.3</v>
      </c>
      <c r="K125" s="33">
        <v>16397</v>
      </c>
      <c r="L125" s="35">
        <v>5.6000000000000001E-2</v>
      </c>
      <c r="M125" s="36">
        <f>ROUND(K125*(1-L125),0)</f>
        <v>15479</v>
      </c>
      <c r="N125" s="37">
        <v>0.65600000000000003</v>
      </c>
      <c r="O125" s="24">
        <f t="shared" si="1291"/>
        <v>10154.224</v>
      </c>
      <c r="P125" s="35">
        <v>0.28399999999999997</v>
      </c>
      <c r="Q125" s="24">
        <f t="shared" si="1292"/>
        <v>4396.0360000000001</v>
      </c>
      <c r="R125" s="38">
        <v>0.06</v>
      </c>
      <c r="S125" s="134">
        <v>0.20119999999999999</v>
      </c>
      <c r="T125" s="24">
        <f t="shared" si="1293"/>
        <v>928.74</v>
      </c>
      <c r="U125" s="27">
        <v>0.22800000000000001</v>
      </c>
      <c r="V125" s="24">
        <f t="shared" si="1294"/>
        <v>3529.212</v>
      </c>
      <c r="W125" s="38">
        <v>0.495</v>
      </c>
      <c r="X125" s="24">
        <f t="shared" si="1295"/>
        <v>7662.1049999999996</v>
      </c>
      <c r="Y125" s="38">
        <v>0.41</v>
      </c>
      <c r="Z125" s="24">
        <f t="shared" si="1296"/>
        <v>6346.3899999999994</v>
      </c>
      <c r="AA125" s="146">
        <v>2.4199999999999998E-3</v>
      </c>
      <c r="AB125" s="18">
        <f t="shared" si="1208"/>
        <v>37.459179999999996</v>
      </c>
      <c r="AC125" s="39">
        <v>2.47E-3</v>
      </c>
      <c r="AD125" s="17">
        <f t="shared" si="1298"/>
        <v>38.233130000000003</v>
      </c>
      <c r="AE125" s="26">
        <f>IF(M125&gt;0,(AG125+AP125)/M125,0)</f>
        <v>2.4977039860456102E-3</v>
      </c>
      <c r="AF125" s="39">
        <v>2.7E-4</v>
      </c>
      <c r="AG125" s="36">
        <f t="shared" si="1299"/>
        <v>4.1793300000000002</v>
      </c>
      <c r="AH125" s="27">
        <v>0.21940000000000001</v>
      </c>
      <c r="AI125" s="40">
        <f t="shared" si="1300"/>
        <v>33.941180000000003</v>
      </c>
      <c r="AJ125" s="27">
        <f t="shared" si="1301"/>
        <v>0.89178571646320914</v>
      </c>
      <c r="AK125" s="28">
        <f t="shared" si="681"/>
        <v>0.89298239552212411</v>
      </c>
      <c r="AL125" s="33">
        <v>170</v>
      </c>
      <c r="AM125" s="35">
        <v>0.09</v>
      </c>
      <c r="AN125" s="37">
        <v>0.22289999999999999</v>
      </c>
      <c r="AO125" s="132">
        <v>0.2165</v>
      </c>
      <c r="AP125" s="40">
        <f>AL125*(1-AM125)*AN125</f>
        <v>34.48263</v>
      </c>
      <c r="AQ125" s="133">
        <f t="shared" si="1213"/>
        <v>33.492550000000001</v>
      </c>
      <c r="AR125" s="41">
        <v>1.5</v>
      </c>
      <c r="AS125" s="41"/>
      <c r="AT125" s="117">
        <f>AT124+AL125-AS125</f>
        <v>1292.9299999999996</v>
      </c>
      <c r="AU125" s="101"/>
      <c r="AV125" s="42"/>
      <c r="AW125" s="43"/>
      <c r="AX125" s="44"/>
      <c r="AY125" s="44"/>
      <c r="AZ125" s="44"/>
      <c r="BA125" s="44"/>
    </row>
    <row r="126" spans="1:53" s="31" customFormat="1" ht="12.75" x14ac:dyDescent="0.2">
      <c r="A126" s="184"/>
      <c r="B126" s="32">
        <v>3</v>
      </c>
      <c r="C126" s="10" t="s">
        <v>52</v>
      </c>
      <c r="D126" s="42">
        <v>17000</v>
      </c>
      <c r="E126" s="42">
        <v>3</v>
      </c>
      <c r="F126" s="42">
        <v>17265</v>
      </c>
      <c r="G126" s="36">
        <v>0.5</v>
      </c>
      <c r="H126" s="36">
        <v>6.3</v>
      </c>
      <c r="I126" s="42">
        <v>17499</v>
      </c>
      <c r="J126" s="36">
        <v>3.4</v>
      </c>
      <c r="K126" s="42">
        <v>16138</v>
      </c>
      <c r="L126" s="38">
        <v>5.5E-2</v>
      </c>
      <c r="M126" s="36">
        <f>ROUND(K126*(1-L126),0)</f>
        <v>15250</v>
      </c>
      <c r="N126" s="27">
        <v>0.66600000000000004</v>
      </c>
      <c r="O126" s="24">
        <f t="shared" si="1291"/>
        <v>10156.5</v>
      </c>
      <c r="P126" s="38">
        <v>0.26</v>
      </c>
      <c r="Q126" s="24">
        <f t="shared" si="1292"/>
        <v>3965</v>
      </c>
      <c r="R126" s="38">
        <v>7.3999999999999996E-2</v>
      </c>
      <c r="S126" s="134">
        <v>0.19789999999999999</v>
      </c>
      <c r="T126" s="24">
        <f t="shared" si="1293"/>
        <v>1128.5</v>
      </c>
      <c r="U126" s="27">
        <v>0.222</v>
      </c>
      <c r="V126" s="24">
        <f t="shared" si="1294"/>
        <v>3385.5</v>
      </c>
      <c r="W126" s="38">
        <v>0.48499999999999999</v>
      </c>
      <c r="X126" s="24">
        <f t="shared" si="1295"/>
        <v>7396.25</v>
      </c>
      <c r="Y126" s="38">
        <v>0.42</v>
      </c>
      <c r="Z126" s="24">
        <f t="shared" si="1296"/>
        <v>6405</v>
      </c>
      <c r="AA126" s="147">
        <v>2.3400000000000001E-3</v>
      </c>
      <c r="AB126" s="148">
        <f t="shared" si="1208"/>
        <v>35.685000000000002</v>
      </c>
      <c r="AC126" s="46">
        <v>2.3400000000000001E-3</v>
      </c>
      <c r="AD126" s="17">
        <f t="shared" si="1298"/>
        <v>35.685000000000002</v>
      </c>
      <c r="AE126" s="26">
        <f>IF(M126&gt;0,(AG126+AP126)/M126,0)</f>
        <v>2.5678196721311474E-3</v>
      </c>
      <c r="AF126" s="46">
        <v>2.5999999999999998E-4</v>
      </c>
      <c r="AG126" s="36">
        <f t="shared" si="1299"/>
        <v>3.9649999999999999</v>
      </c>
      <c r="AH126" s="27">
        <v>0.21129999999999999</v>
      </c>
      <c r="AI126" s="40">
        <f t="shared" si="1300"/>
        <v>33.649524999999997</v>
      </c>
      <c r="AJ126" s="27">
        <f t="shared" si="1301"/>
        <v>0.88998399460871047</v>
      </c>
      <c r="AK126" s="28">
        <f t="shared" si="681"/>
        <v>0.899805378528449</v>
      </c>
      <c r="AL126" s="42">
        <v>175</v>
      </c>
      <c r="AM126" s="38">
        <v>0.09</v>
      </c>
      <c r="AN126" s="27">
        <v>0.221</v>
      </c>
      <c r="AO126" s="134">
        <v>0.221</v>
      </c>
      <c r="AP126" s="40">
        <f>AL126*(1-AM126)*AN126</f>
        <v>35.194250000000004</v>
      </c>
      <c r="AQ126" s="135">
        <f t="shared" si="1213"/>
        <v>35.194250000000004</v>
      </c>
      <c r="AR126" s="17">
        <v>1.55</v>
      </c>
      <c r="AS126" s="17"/>
      <c r="AT126" s="117">
        <f>AT125+AL126-AS126</f>
        <v>1467.9299999999996</v>
      </c>
      <c r="AU126" s="101"/>
      <c r="AV126" s="42"/>
      <c r="AW126" s="47"/>
      <c r="AX126" s="40"/>
      <c r="AY126" s="40"/>
      <c r="AZ126" s="40"/>
      <c r="BA126" s="40"/>
    </row>
    <row r="127" spans="1:53" s="21" customFormat="1" ht="13.5" thickBot="1" x14ac:dyDescent="0.25">
      <c r="A127" s="185"/>
      <c r="B127" s="48" t="s">
        <v>35</v>
      </c>
      <c r="C127" s="49"/>
      <c r="D127" s="50">
        <f>SUM(D124:D126)</f>
        <v>42990</v>
      </c>
      <c r="E127" s="60"/>
      <c r="F127" s="50">
        <f>SUM(F124:F126)</f>
        <v>46929</v>
      </c>
      <c r="G127" s="61"/>
      <c r="H127" s="61"/>
      <c r="I127" s="50">
        <f>SUM(I124:I126)</f>
        <v>45404</v>
      </c>
      <c r="J127" s="51"/>
      <c r="K127" s="50">
        <f>SUM(K124:K126)</f>
        <v>48998</v>
      </c>
      <c r="L127" s="20">
        <f>IF(K127&gt;0,(K124*L124+K125*L125+K126*L126)/K127,0)</f>
        <v>5.3654679782848283E-2</v>
      </c>
      <c r="M127" s="51">
        <f>M124+M125+M126</f>
        <v>46369</v>
      </c>
      <c r="N127" s="52">
        <f>IF(M127&gt;0,O127/M127,0)</f>
        <v>0.66232448403027888</v>
      </c>
      <c r="O127" s="53">
        <f t="shared" ref="O127" si="1303">O124+O125+O126</f>
        <v>30711.324000000001</v>
      </c>
      <c r="P127" s="20">
        <f>IF(M127&gt;0,Q127/M127,0)</f>
        <v>0.27138467510621317</v>
      </c>
      <c r="Q127" s="53">
        <f t="shared" ref="Q127" si="1304">Q124+Q125+Q126</f>
        <v>12583.835999999999</v>
      </c>
      <c r="R127" s="20">
        <f>IF(M127&gt;0,T127/M127,0)</f>
        <v>6.6290840863507949E-2</v>
      </c>
      <c r="S127" s="136"/>
      <c r="T127" s="53">
        <f t="shared" ref="T127" si="1305">T124+T125+T126</f>
        <v>3073.84</v>
      </c>
      <c r="U127" s="20">
        <f>IF(M127&gt;0,V127/M127,0)</f>
        <v>0.22568940455908043</v>
      </c>
      <c r="V127" s="53">
        <f t="shared" ref="V127" si="1306">V124+V125+V126</f>
        <v>10464.992</v>
      </c>
      <c r="W127" s="20">
        <f>IF(M127&gt;0,X127/M127,0)</f>
        <v>0.49407222497789466</v>
      </c>
      <c r="X127" s="53">
        <f t="shared" ref="X127" si="1307">X124+X125+X126</f>
        <v>22909.634999999998</v>
      </c>
      <c r="Y127" s="20">
        <f>IF(M127&gt;0,Z127/M127,0)</f>
        <v>0.40991589208307272</v>
      </c>
      <c r="Z127" s="53">
        <f t="shared" ref="Z127" si="1308">Z124+Z125+Z126</f>
        <v>19007.39</v>
      </c>
      <c r="AA127" s="152">
        <f t="shared" ref="AA127" si="1309">IF(M127&gt;0,AB127/M127,0)</f>
        <v>2.3970622614246585E-3</v>
      </c>
      <c r="AB127" s="55">
        <f t="shared" ref="AB127" si="1310">SUM(AB124:AB126)</f>
        <v>111.14937999999999</v>
      </c>
      <c r="AC127" s="54">
        <f>IF(M127&gt;0,AD127/M127,0)</f>
        <v>2.4238721990985355E-3</v>
      </c>
      <c r="AD127" s="55">
        <f t="shared" ref="AD127" si="1311">SUM(AD124:AD126)</f>
        <v>112.39252999999999</v>
      </c>
      <c r="AE127" s="54">
        <f t="shared" ref="AE127" si="1312">IF(M127&gt;0,(AE124*M124+AE125*M125+AE126*M126)/M127,0)</f>
        <v>2.521000754814639E-3</v>
      </c>
      <c r="AF127" s="54">
        <f>IF(K127&gt;0,(K124*AF124+K125*AF125+K126*AF126)/K127,0)</f>
        <v>2.6670639617943585E-4</v>
      </c>
      <c r="AG127" s="51">
        <f t="shared" ref="AG127" si="1313">SUM(AG124:AG126)</f>
        <v>12.36713</v>
      </c>
      <c r="AH127" s="52">
        <f>IF(K127&gt;0,(K124*AH124+K125*AH125+K126*AH126)/K127,0)</f>
        <v>0.21434662843381361</v>
      </c>
      <c r="AI127" s="57">
        <f>SUM(AI124:AI126)</f>
        <v>100.63732299999999</v>
      </c>
      <c r="AJ127" s="52">
        <f>IF(AND(AD127&gt;0),((AD124*AJ124+AD125*AJ125+AD126*AJ126)/AD127),0)</f>
        <v>0.89107393726212103</v>
      </c>
      <c r="AK127" s="56">
        <f t="shared" si="681"/>
        <v>0.89527876372337478</v>
      </c>
      <c r="AL127" s="50">
        <f>SUM(AL124:AL126)</f>
        <v>517</v>
      </c>
      <c r="AM127" s="20">
        <f>IF(AL127&gt;0,(AM124*AL124+AM125*AL125+AM126*AL126)/AL127,0)</f>
        <v>9.1663442940038684E-2</v>
      </c>
      <c r="AN127" s="52">
        <f>IF(K127&gt;0,(AN124*K124+AN125*K125+AN126*K126)/K127,0)</f>
        <v>0.22261020857994204</v>
      </c>
      <c r="AO127" s="136">
        <f>IF(L127&gt;0,(AO124*K124+AO125*K125+AO126*K126)/K127,0)</f>
        <v>0.21821731703334832</v>
      </c>
      <c r="AP127" s="57">
        <f>SUM(AP124:AP126)</f>
        <v>104.52915400000001</v>
      </c>
      <c r="AQ127" s="137">
        <f t="shared" ref="AQ127" si="1314">SUM(AQ124:AQ126)</f>
        <v>102.496152</v>
      </c>
      <c r="AR127" s="62"/>
      <c r="AS127" s="55">
        <f>SUM(AS124:AS126)</f>
        <v>501.3</v>
      </c>
      <c r="AT127" s="102"/>
      <c r="AU127" s="103">
        <f>AT126</f>
        <v>1467.9299999999996</v>
      </c>
      <c r="AV127" s="50">
        <f>SUM(AV124:AV126)</f>
        <v>0</v>
      </c>
      <c r="AW127" s="63"/>
      <c r="AX127" s="64"/>
      <c r="AY127" s="64"/>
      <c r="AZ127" s="64"/>
      <c r="BA127" s="64"/>
    </row>
  </sheetData>
  <protectedRanges>
    <protectedRange sqref="Q1:Q3 V1:V3 X1:X3 Z1:Z3 AP1:AQ23 O1:O3 T1:T3 AG1:AG3 AK1:AK23 AD1:AE3 M1:M23" name="Range1_1_1_1_1_1_1_1_1_1"/>
    <protectedRange sqref="AH3:AJ3 AH7:AJ7 AI1:AJ2 AH4:AI6 AH11:AJ11 AH15:AJ15 AH19:AJ19 AH23:AJ23 AH8:AI10 AH12:AI14 AH16:AI18 AH20:AI22" name="Range1_1_1_1_1_1_1_1"/>
    <protectedRange sqref="AD7:AE7 AD4:AD6 AD11:AE11 AD8:AD10 AD15:AE15 AD12:AD14 AD19:AE19 AD16:AD18 AD23:AE23 AD20:AD22" name="Range1_1_1_1_1_2_2_1_1"/>
    <protectedRange sqref="O4:O23" name="Range1_1_1_1_1_5_1_1_1"/>
    <protectedRange sqref="Q4:Q23" name="Range1_1_1_1_1_7_1_1_1"/>
    <protectedRange sqref="T4:T23" name="Range1_1_1_1_1_8_1_1_1"/>
    <protectedRange sqref="V4:V23" name="Range1_1_1_1_1_10_1_1_1"/>
    <protectedRange sqref="X4:X23" name="Range1_1_1_1_1_12_1_1_1"/>
    <protectedRange sqref="Z4:Z23" name="Range1_1_1_1_1_16_1_1_1"/>
    <protectedRange sqref="AG4:AG23" name="Range1_1_1_1_1_18_1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A3:AB3" name="Range1_1_1_1_1_1_1_1_1_1_1"/>
    <protectedRange sqref="AB4:AB23" name="Range1_1_1_1_1_2_2_1_1_1"/>
    <protectedRange sqref="AB1" name="Range1_1_1_1_1_1_1_1_1_1_1_1"/>
    <protectedRange sqref="AP24:AQ39 AK24:AK39 M24:M39" name="Range1_1_1_1_1_1_1_1_1_1_2"/>
    <protectedRange sqref="AH27:AJ27 AH31:AJ31 AH35:AJ35 AH39:AJ39 AH24:AI26 AH28:AI30 AH32:AI34 AH36:AI38" name="Range1_1_1_1_1_1_1_1_1"/>
    <protectedRange sqref="AJ24:AJ26 AJ28:AJ30 AJ32:AJ34 AJ36:AJ38" name="Range1_1_1_1_1_1"/>
    <protectedRange sqref="AD27:AE27 AD24:AD26 AD31:AE31 AD28:AD30 AD35:AE35 AD32:AD34 AD39:AE39 AD36:AD38" name="Range1_1_1_1_1_2_2_1_1_2"/>
    <protectedRange sqref="O24:O39" name="Range1_1_1_1_1_5_1_1_1_1"/>
    <protectedRange sqref="Q24:Q39" name="Range1_1_1_1_1_7_1_1_1_1"/>
    <protectedRange sqref="T24:T39" name="Range1_1_1_1_1_8_1_1_1_1"/>
    <protectedRange sqref="V24:V39" name="Range1_1_1_1_1_10_1_1_1_1"/>
    <protectedRange sqref="X24:X39" name="Range1_1_1_1_1_12_1_1_1_1"/>
    <protectedRange sqref="Z24:Z39" name="Range1_1_1_1_1_16_1_1_1_1"/>
    <protectedRange sqref="AG24:AG39" name="Range1_1_1_1_1_18_1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B24:AB39" name="Range1_1_1_1_1_2_2_1_1_1_1"/>
    <protectedRange sqref="AP40:AQ55 AK40:AK55 M40:M55" name="Range1_1_1_1_1_1_1_1_1_1_3"/>
    <protectedRange sqref="AH43:AJ43 AH47:AJ47 AH51:AJ51 AH55:AJ55 AH40:AI42 AH44:AI46 AH48:AI50 AH52:AI54" name="Range1_1_1_1_1_1_1_1_2"/>
    <protectedRange sqref="AJ40:AJ42 AJ44:AJ46 AJ48:AJ50 AJ52:AJ54" name="Range1_1_1_1_1_2"/>
    <protectedRange sqref="AD43:AE43 AD40:AD42 AD47:AE47 AD44:AD46 AD51:AE51 AD48:AD50 AD55:AE55 AD52:AD54" name="Range1_1_1_1_1_2_2_1_1_3"/>
    <protectedRange sqref="O40:O55" name="Range1_1_1_1_1_5_1_1_1_2"/>
    <protectedRange sqref="Q40:Q55" name="Range1_1_1_1_1_7_1_1_1_2"/>
    <protectedRange sqref="T40:T55" name="Range1_1_1_1_1_8_1_1_1_2"/>
    <protectedRange sqref="V40:V55" name="Range1_1_1_1_1_10_1_1_1_2"/>
    <protectedRange sqref="X40:X55" name="Range1_1_1_1_1_12_1_1_1_2"/>
    <protectedRange sqref="Z40:Z55" name="Range1_1_1_1_1_16_1_1_1_2"/>
    <protectedRange sqref="AG40:AG55" name="Range1_1_1_1_1_18_1_1_1_2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B40:AB55" name="Range1_1_1_1_1_2_2_1_1_1_2"/>
    <protectedRange sqref="AP56:AQ79 AK56:AK79 M56:M79" name="Range1_1_1_1_1_1_1_1_1_1_4"/>
    <protectedRange sqref="AH59:AJ59 AH63:AJ63 AH67:AJ67 AH71:AJ71 AH75:AJ75 AH79:AJ79 AH56:AI58 AH60:AI62 AH64:AI66 AH68:AI70 AH72:AI74 AH76:AI78" name="Range1_1_1_1_1_1_1_1_3"/>
    <protectedRange sqref="AJ56:AJ58 AJ60:AJ62 AJ64:AJ66 AJ68:AJ70 AJ72:AJ74 AJ76:AJ78" name="Range1_1_1_1_1"/>
    <protectedRange sqref="AD59:AE59 AD56:AD58 AD63:AE63 AD60:AD62 AD67:AE67 AD64:AD66 AD71:AE71 AD68:AD70 AD75:AE75 AD72:AD74 AD79:AE79 AD76:AD78" name="Range1_1_1_1_1_2_2_1_1_4"/>
    <protectedRange sqref="O56:O79" name="Range1_1_1_1_1_5_1_1_1_3"/>
    <protectedRange sqref="Q56:Q79" name="Range1_1_1_1_1_7_1_1_1_3"/>
    <protectedRange sqref="T56:T79" name="Range1_1_1_1_1_8_1_1_1_3"/>
    <protectedRange sqref="V56:V79" name="Range1_1_1_1_1_10_1_1_1_3"/>
    <protectedRange sqref="X56:X79" name="Range1_1_1_1_1_12_1_1_1_3"/>
    <protectedRange sqref="Z56:Z79" name="Range1_1_1_1_1_16_1_1_1_3"/>
    <protectedRange sqref="AG56:AG79" name="Range1_1_1_1_1_18_1_1_1_3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B56:AB79" name="Range1_1_1_1_1_2_2_1_1_1_3"/>
    <protectedRange sqref="AP80:AQ107 AK80:AK107 M80:M107" name="Range1_1_1_1_1_1_1_1_1_1_5"/>
    <protectedRange sqref="AH83:AJ83 AH87:AJ87 AH91:AJ91 AH95:AJ95 AH99:AJ99 AH103:AJ103 AH107:AJ107 AH80:AI82 AH84:AI86 AH88:AI90 AH92:AI94 AH96:AI98 AH100:AI102 AH104:AI106" name="Range1_1_1_1_1_1_1_1_4"/>
    <protectedRange sqref="AJ80:AJ82 AJ84:AJ86 AJ88:AJ90 AJ92:AJ94 AJ96:AJ98 AJ100:AJ102 AJ104:AJ106" name="Range1_1_1_1_1_3"/>
    <protectedRange sqref="AD83:AE83 AD80:AD82 AD87:AE87 AD84:AD86 AD91:AE91 AD88:AD90 AD95:AE95 AD92:AD94 AD99:AE99 AD96:AD98 AD103:AE103 AD100:AD102 AD107:AE107 AD104:AD106" name="Range1_1_1_1_1_2_2_1_1_5"/>
    <protectedRange sqref="O80:O107" name="Range1_1_1_1_1_5_1_1_1_4"/>
    <protectedRange sqref="Q80:Q107" name="Range1_1_1_1_1_7_1_1_1_4"/>
    <protectedRange sqref="T80:T107" name="Range1_1_1_1_1_8_1_1_1_4"/>
    <protectedRange sqref="V80:V107" name="Range1_1_1_1_1_10_1_1_1_4"/>
    <protectedRange sqref="X80:X107" name="Range1_1_1_1_1_12_1_1_1_4"/>
    <protectedRange sqref="Z80:Z107" name="Range1_1_1_1_1_16_1_1_1_4"/>
    <protectedRange sqref="AG80:AG107" name="Range1_1_1_1_1_18_1_1_1_4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B80:AB107" name="Range1_1_1_1_1_2_2_1_1_1_4"/>
    <protectedRange sqref="AP108:AQ115 AK108:AK115 M108:M115" name="Range1_1_1_1_1_1_1_1_1_1_6"/>
    <protectedRange sqref="AH111:AJ111 AH115:AJ115 AH108:AI110 AH112:AI114" name="Range1_1_1_1_1_1_1_1_5"/>
    <protectedRange sqref="AJ108:AJ110 AJ112:AJ114" name="Range1_1_1_1_1_4"/>
    <protectedRange sqref="AD111:AE111 AD108:AD110 AD115:AE115 AD112:AD114" name="Range1_1_1_1_1_2_2_1_1_6"/>
    <protectedRange sqref="O108:O115" name="Range1_1_1_1_1_5_1_1_1_5"/>
    <protectedRange sqref="Q108:Q115" name="Range1_1_1_1_1_7_1_1_1_5"/>
    <protectedRange sqref="T108:T115" name="Range1_1_1_1_1_8_1_1_1_5"/>
    <protectedRange sqref="V108:V115" name="Range1_1_1_1_1_10_1_1_1_5"/>
    <protectedRange sqref="X108:X115" name="Range1_1_1_1_1_12_1_1_1_5"/>
    <protectedRange sqref="Z108:Z115" name="Range1_1_1_1_1_16_1_1_1_5"/>
    <protectedRange sqref="AG108:AG115" name="Range1_1_1_1_1_18_1_1_1_5"/>
    <protectedRange sqref="AE108:AE110" name="Range1_1_1_1_1_2_1_26_1_1_1"/>
    <protectedRange sqref="AE112:AE114" name="Range1_1_1_1_1_2_1_27_1_1_1"/>
    <protectedRange sqref="AB108:AB115" name="Range1_1_1_1_1_2_2_1_1_1_5"/>
    <protectedRange sqref="AP116:AQ127 AK116:AK127 M116:M127" name="Range1_1_1_1_1_1_1_1_1_1_7"/>
    <protectedRange sqref="AJ127 AH119:AJ119 AH123:AJ123 AH116:AI118 AH120:AI122 AH124:AI127" name="Range1_1_1_1_1_1_1_1_6"/>
    <protectedRange sqref="AJ116:AJ118 AJ120:AJ122 AJ124:AJ126" name="Range1_1_1_1_1_5"/>
    <protectedRange sqref="AD119:AE119 AD116:AD118 AD123:AE123 AD120:AD122 AD127:AE127 AD124:AD126" name="Range1_1_1_1_1_2_2_1_1_7"/>
    <protectedRange sqref="O116:O127" name="Range1_1_1_1_1_5_1_1_1_6"/>
    <protectedRange sqref="Q116:Q127" name="Range1_1_1_1_1_7_1_1_1_6"/>
    <protectedRange sqref="T116:T127" name="Range1_1_1_1_1_8_1_1_1_6"/>
    <protectedRange sqref="V116:V127" name="Range1_1_1_1_1_10_1_1_1_6"/>
    <protectedRange sqref="X116:X127" name="Range1_1_1_1_1_12_1_1_1_6"/>
    <protectedRange sqref="Z116:Z127" name="Range1_1_1_1_1_16_1_1_1_6"/>
    <protectedRange sqref="AG116:AG127" name="Range1_1_1_1_1_18_1_1_1_6"/>
    <protectedRange sqref="AE116:AE118" name="Range1_1_1_1_1_2_1_28_1_1_1"/>
    <protectedRange sqref="AE120:AE122" name="Range1_1_1_1_1_2_1_29_1_1_1"/>
    <protectedRange sqref="AE124:AE126" name="Range1_1_1_1_1_2_1_30_1_1_1"/>
    <protectedRange sqref="AB116:AB127" name="Range1_1_1_1_1_2_2_1_1_1_6"/>
  </protectedRanges>
  <mergeCells count="36">
    <mergeCell ref="A108:A111"/>
    <mergeCell ref="A112:A115"/>
    <mergeCell ref="A76:A79"/>
    <mergeCell ref="A56:A59"/>
    <mergeCell ref="A60:A63"/>
    <mergeCell ref="A64:A67"/>
    <mergeCell ref="A68:A71"/>
    <mergeCell ref="A72:A75"/>
    <mergeCell ref="A100:A103"/>
    <mergeCell ref="A104:A107"/>
    <mergeCell ref="A80:A83"/>
    <mergeCell ref="A84:A87"/>
    <mergeCell ref="A88:A91"/>
    <mergeCell ref="A92:A95"/>
    <mergeCell ref="A96:A99"/>
    <mergeCell ref="A32:A35"/>
    <mergeCell ref="A36:A39"/>
    <mergeCell ref="A12:A15"/>
    <mergeCell ref="A16:A19"/>
    <mergeCell ref="A20:A23"/>
    <mergeCell ref="A116:A119"/>
    <mergeCell ref="A120:A123"/>
    <mergeCell ref="A124:A127"/>
    <mergeCell ref="AX1:AY1"/>
    <mergeCell ref="AZ1:BA1"/>
    <mergeCell ref="A4:A7"/>
    <mergeCell ref="A8:A11"/>
    <mergeCell ref="A1:A2"/>
    <mergeCell ref="B1:B2"/>
    <mergeCell ref="A40:A43"/>
    <mergeCell ref="A44:A47"/>
    <mergeCell ref="A48:A51"/>
    <mergeCell ref="A52:A55"/>
    <mergeCell ref="C1:C2"/>
    <mergeCell ref="A24:A27"/>
    <mergeCell ref="A28:A3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9E15-1A6F-4082-8DE6-EED6669DD085}">
  <dimension ref="A1:BA99"/>
  <sheetViews>
    <sheetView tabSelected="1" topLeftCell="A64" workbookViewId="0">
      <selection activeCell="F82" sqref="F82"/>
    </sheetView>
  </sheetViews>
  <sheetFormatPr defaultRowHeight="15" x14ac:dyDescent="0.25"/>
  <sheetData>
    <row r="1" spans="1:53" s="21" customFormat="1" ht="66" customHeight="1" x14ac:dyDescent="0.2">
      <c r="A1" s="189" t="s">
        <v>43</v>
      </c>
      <c r="B1" s="191" t="s">
        <v>42</v>
      </c>
      <c r="C1" s="193" t="s">
        <v>41</v>
      </c>
      <c r="D1" s="125" t="s">
        <v>0</v>
      </c>
      <c r="E1" s="125" t="s">
        <v>1</v>
      </c>
      <c r="F1" s="125" t="s">
        <v>2</v>
      </c>
      <c r="G1" s="2" t="s">
        <v>57</v>
      </c>
      <c r="H1" s="125" t="s">
        <v>70</v>
      </c>
      <c r="I1" s="125" t="s">
        <v>3</v>
      </c>
      <c r="J1" s="120" t="s">
        <v>44</v>
      </c>
      <c r="K1" s="125" t="s">
        <v>4</v>
      </c>
      <c r="L1" s="125" t="s">
        <v>5</v>
      </c>
      <c r="M1" s="125" t="s">
        <v>6</v>
      </c>
      <c r="N1" s="125" t="s">
        <v>7</v>
      </c>
      <c r="O1" s="125"/>
      <c r="P1" s="1" t="s">
        <v>8</v>
      </c>
      <c r="Q1" s="1"/>
      <c r="R1" s="1" t="s">
        <v>9</v>
      </c>
      <c r="S1" s="127" t="s">
        <v>47</v>
      </c>
      <c r="T1" s="1"/>
      <c r="U1" s="125" t="s">
        <v>56</v>
      </c>
      <c r="V1" s="125"/>
      <c r="W1" s="125" t="s">
        <v>62</v>
      </c>
      <c r="X1" s="125"/>
      <c r="Y1" s="125" t="s">
        <v>10</v>
      </c>
      <c r="Z1" s="125"/>
      <c r="AA1" s="149" t="s">
        <v>58</v>
      </c>
      <c r="AB1" s="127" t="s">
        <v>59</v>
      </c>
      <c r="AC1" s="125" t="s">
        <v>11</v>
      </c>
      <c r="AD1" s="125" t="s">
        <v>12</v>
      </c>
      <c r="AE1" s="125" t="s">
        <v>13</v>
      </c>
      <c r="AF1" s="125" t="s">
        <v>14</v>
      </c>
      <c r="AG1" s="125" t="s">
        <v>15</v>
      </c>
      <c r="AH1" s="111" t="s">
        <v>39</v>
      </c>
      <c r="AI1" s="3" t="s">
        <v>40</v>
      </c>
      <c r="AJ1" s="125" t="s">
        <v>16</v>
      </c>
      <c r="AK1" s="125" t="s">
        <v>17</v>
      </c>
      <c r="AL1" s="125" t="s">
        <v>18</v>
      </c>
      <c r="AM1" s="2" t="s">
        <v>19</v>
      </c>
      <c r="AN1" s="3" t="s">
        <v>20</v>
      </c>
      <c r="AO1" s="126" t="s">
        <v>45</v>
      </c>
      <c r="AP1" s="125" t="s">
        <v>21</v>
      </c>
      <c r="AQ1" s="127" t="s">
        <v>46</v>
      </c>
      <c r="AR1" s="125" t="s">
        <v>22</v>
      </c>
      <c r="AS1" s="90" t="s">
        <v>55</v>
      </c>
      <c r="AT1" s="91" t="s">
        <v>37</v>
      </c>
      <c r="AU1" s="92" t="s">
        <v>37</v>
      </c>
      <c r="AV1" s="4" t="s">
        <v>23</v>
      </c>
      <c r="AW1" s="125" t="s">
        <v>24</v>
      </c>
      <c r="AX1" s="187" t="s">
        <v>25</v>
      </c>
      <c r="AY1" s="187"/>
      <c r="AZ1" s="187" t="s">
        <v>26</v>
      </c>
      <c r="BA1" s="187"/>
    </row>
    <row r="2" spans="1:53" s="21" customFormat="1" ht="13.5" thickBot="1" x14ac:dyDescent="0.25">
      <c r="A2" s="190"/>
      <c r="B2" s="192"/>
      <c r="C2" s="194"/>
      <c r="D2" s="5" t="s">
        <v>27</v>
      </c>
      <c r="E2" s="5" t="s">
        <v>28</v>
      </c>
      <c r="F2" s="5" t="s">
        <v>27</v>
      </c>
      <c r="G2" s="7" t="s">
        <v>29</v>
      </c>
      <c r="H2" s="5" t="s">
        <v>29</v>
      </c>
      <c r="I2" s="5" t="s">
        <v>27</v>
      </c>
      <c r="J2" s="7"/>
      <c r="K2" s="5" t="s">
        <v>27</v>
      </c>
      <c r="L2" s="5" t="s">
        <v>29</v>
      </c>
      <c r="M2" s="5" t="s">
        <v>27</v>
      </c>
      <c r="N2" s="5" t="s">
        <v>29</v>
      </c>
      <c r="O2" s="6"/>
      <c r="P2" s="5" t="s">
        <v>29</v>
      </c>
      <c r="Q2" s="5"/>
      <c r="R2" s="5" t="s">
        <v>29</v>
      </c>
      <c r="S2" s="5"/>
      <c r="T2" s="5"/>
      <c r="U2" s="5" t="s">
        <v>29</v>
      </c>
      <c r="V2" s="5"/>
      <c r="W2" s="5" t="s">
        <v>30</v>
      </c>
      <c r="X2" s="5"/>
      <c r="Y2" s="5" t="s">
        <v>30</v>
      </c>
      <c r="Z2" s="5"/>
      <c r="AA2" s="150" t="s">
        <v>29</v>
      </c>
      <c r="AB2" s="5" t="s">
        <v>29</v>
      </c>
      <c r="AC2" s="5" t="s">
        <v>29</v>
      </c>
      <c r="AD2" s="5" t="s">
        <v>29</v>
      </c>
      <c r="AE2" s="5" t="s">
        <v>29</v>
      </c>
      <c r="AF2" s="5" t="s">
        <v>29</v>
      </c>
      <c r="AG2" s="5" t="s">
        <v>27</v>
      </c>
      <c r="AH2" s="112" t="s">
        <v>29</v>
      </c>
      <c r="AI2" s="8" t="s">
        <v>27</v>
      </c>
      <c r="AJ2" s="5" t="s">
        <v>29</v>
      </c>
      <c r="AK2" s="5" t="s">
        <v>29</v>
      </c>
      <c r="AL2" s="5" t="s">
        <v>27</v>
      </c>
      <c r="AM2" s="7" t="s">
        <v>29</v>
      </c>
      <c r="AN2" s="8" t="s">
        <v>29</v>
      </c>
      <c r="AO2" s="8"/>
      <c r="AP2" s="5" t="s">
        <v>27</v>
      </c>
      <c r="AQ2" s="128"/>
      <c r="AR2" s="5" t="s">
        <v>31</v>
      </c>
      <c r="AS2" s="93" t="s">
        <v>38</v>
      </c>
      <c r="AT2" s="94" t="s">
        <v>38</v>
      </c>
      <c r="AU2" s="95" t="s">
        <v>38</v>
      </c>
      <c r="AV2" s="9" t="s">
        <v>32</v>
      </c>
      <c r="AW2" s="5" t="s">
        <v>29</v>
      </c>
      <c r="AX2" s="5" t="s">
        <v>33</v>
      </c>
      <c r="AY2" s="5" t="s">
        <v>34</v>
      </c>
      <c r="AZ2" s="5" t="s">
        <v>33</v>
      </c>
      <c r="BA2" s="5" t="s">
        <v>34</v>
      </c>
    </row>
    <row r="3" spans="1:53" s="21" customFormat="1" ht="13.5" thickBot="1" x14ac:dyDescent="0.25">
      <c r="A3" s="83"/>
      <c r="B3" s="84"/>
      <c r="C3" s="89"/>
      <c r="D3" s="85"/>
      <c r="E3" s="85"/>
      <c r="F3" s="85"/>
      <c r="G3" s="86"/>
      <c r="H3" s="85"/>
      <c r="I3" s="85"/>
      <c r="J3" s="86"/>
      <c r="K3" s="85"/>
      <c r="L3" s="85"/>
      <c r="M3" s="85"/>
      <c r="N3" s="85"/>
      <c r="O3" s="6"/>
      <c r="P3" s="85"/>
      <c r="Q3" s="6"/>
      <c r="R3" s="85"/>
      <c r="S3" s="141"/>
      <c r="T3" s="6"/>
      <c r="U3" s="89"/>
      <c r="V3" s="6"/>
      <c r="W3" s="85"/>
      <c r="X3" s="6"/>
      <c r="Y3" s="85"/>
      <c r="Z3" s="89"/>
      <c r="AA3" s="151"/>
      <c r="AB3" s="85"/>
      <c r="AC3" s="85"/>
      <c r="AD3" s="6"/>
      <c r="AE3" s="89"/>
      <c r="AF3" s="85"/>
      <c r="AG3" s="85"/>
      <c r="AH3" s="113"/>
      <c r="AI3" s="115"/>
      <c r="AJ3" s="89"/>
      <c r="AK3" s="89"/>
      <c r="AL3" s="85"/>
      <c r="AM3" s="86"/>
      <c r="AN3" s="87"/>
      <c r="AO3" s="87"/>
      <c r="AP3" s="85"/>
      <c r="AQ3" s="129"/>
      <c r="AR3" s="85"/>
      <c r="AS3" s="96"/>
      <c r="AT3" s="119">
        <f>[1]Октомври!AU127</f>
        <v>1473.6799999999996</v>
      </c>
      <c r="AU3" s="97"/>
      <c r="AV3" s="88"/>
      <c r="AW3" s="85"/>
      <c r="AX3" s="85"/>
      <c r="AY3" s="85"/>
      <c r="AZ3" s="85"/>
      <c r="BA3" s="85"/>
    </row>
    <row r="4" spans="1:53" s="31" customFormat="1" ht="13.5" thickBot="1" x14ac:dyDescent="0.25">
      <c r="A4" s="186">
        <v>1</v>
      </c>
      <c r="B4" s="22">
        <v>1</v>
      </c>
      <c r="C4" s="10" t="s">
        <v>63</v>
      </c>
      <c r="D4" s="11">
        <v>11868</v>
      </c>
      <c r="E4" s="11">
        <v>1</v>
      </c>
      <c r="F4" s="11">
        <v>16330</v>
      </c>
      <c r="G4" s="12">
        <v>1</v>
      </c>
      <c r="H4" s="12">
        <v>6.2</v>
      </c>
      <c r="I4" s="11">
        <v>15133</v>
      </c>
      <c r="J4" s="12">
        <v>3.5</v>
      </c>
      <c r="K4" s="11">
        <v>16126</v>
      </c>
      <c r="L4" s="13">
        <v>5.0999999999999997E-2</v>
      </c>
      <c r="M4" s="23">
        <f>ROUND(K4*(1-L4),0)</f>
        <v>15304</v>
      </c>
      <c r="N4" s="14">
        <v>0.74299999999999999</v>
      </c>
      <c r="O4" s="24">
        <f t="shared" ref="O4:O6" si="0">M4*N4</f>
        <v>11370.871999999999</v>
      </c>
      <c r="P4" s="13">
        <v>0.24</v>
      </c>
      <c r="Q4" s="24">
        <f t="shared" ref="Q4:Q6" si="1">M4*P4</f>
        <v>3672.96</v>
      </c>
      <c r="R4" s="15">
        <v>1.7000000000000001E-2</v>
      </c>
      <c r="S4" s="142">
        <v>0.18770000000000001</v>
      </c>
      <c r="T4" s="24">
        <f t="shared" ref="T4:T6" si="2">M4*R4</f>
        <v>260.16800000000001</v>
      </c>
      <c r="U4" s="25">
        <v>0.23100000000000001</v>
      </c>
      <c r="V4" s="24">
        <f t="shared" ref="V4:V6" si="3">M4*U4</f>
        <v>3535.2240000000002</v>
      </c>
      <c r="W4" s="15">
        <v>0.48299999999999998</v>
      </c>
      <c r="X4" s="24">
        <f>M4*W4</f>
        <v>7391.8319999999994</v>
      </c>
      <c r="Y4" s="15">
        <v>0.4</v>
      </c>
      <c r="Z4" s="124">
        <f t="shared" ref="Z4:Z6" si="4">Y4*M4</f>
        <v>6121.6</v>
      </c>
      <c r="AA4" s="145">
        <v>2.3600000000000001E-3</v>
      </c>
      <c r="AB4" s="18">
        <f>M4*AA4</f>
        <v>36.117440000000002</v>
      </c>
      <c r="AC4" s="16">
        <v>2.32E-3</v>
      </c>
      <c r="AD4" s="18">
        <f>M4*AC4</f>
        <v>35.505279999999999</v>
      </c>
      <c r="AE4" s="26">
        <f>IF(M4&gt;0,(AG4+AP4)/M4,0)</f>
        <v>2.5680518557239938E-3</v>
      </c>
      <c r="AF4" s="16">
        <v>2.5999999999999998E-4</v>
      </c>
      <c r="AG4" s="23">
        <f t="shared" ref="AG4:AG6" si="5">AF4*M4</f>
        <v>3.9790399999999995</v>
      </c>
      <c r="AH4" s="114">
        <v>0.21460000000000001</v>
      </c>
      <c r="AI4" s="29">
        <f>AL4*(1-AM4)*AH4</f>
        <v>34.596953600000006</v>
      </c>
      <c r="AJ4" s="27">
        <f>IF(AND(AH4&gt;0,AF4&gt;0,AC4&gt;0),((AC4-AF4)*AH4)/((AH4-AF4)*AC4),0)</f>
        <v>0.88900811794345447</v>
      </c>
      <c r="AK4" s="59">
        <f t="shared" ref="AK4:AK67" si="6">IF(AND(AE4&gt;0,AN4&gt;0,AF4&gt;0),((AN4*(AE4-AF4))/(AE4*(AN4-AF4))),0)</f>
        <v>0.89982373481413103</v>
      </c>
      <c r="AL4" s="11">
        <v>176</v>
      </c>
      <c r="AM4" s="13">
        <v>8.4000000000000005E-2</v>
      </c>
      <c r="AN4" s="14">
        <v>0.21909999999999999</v>
      </c>
      <c r="AO4" s="130">
        <v>0.21629999999999999</v>
      </c>
      <c r="AP4" s="29">
        <f>AL4*(1-AM4)*AN4</f>
        <v>35.322425600000003</v>
      </c>
      <c r="AQ4" s="131">
        <f>AL4*(1-AM4)*AO4</f>
        <v>34.871020800000004</v>
      </c>
      <c r="AR4" s="18">
        <v>1.58</v>
      </c>
      <c r="AS4" s="18"/>
      <c r="AT4" s="110">
        <f>AT3+AL4-AS4</f>
        <v>1649.6799999999996</v>
      </c>
      <c r="AU4" s="99"/>
      <c r="AV4" s="11"/>
      <c r="AW4" s="30"/>
      <c r="AX4" s="19"/>
      <c r="AY4" s="19"/>
      <c r="AZ4" s="19"/>
      <c r="BA4" s="19"/>
    </row>
    <row r="5" spans="1:53" s="31" customFormat="1" ht="12.75" x14ac:dyDescent="0.2">
      <c r="A5" s="184"/>
      <c r="B5" s="32">
        <v>2</v>
      </c>
      <c r="C5" s="45" t="s">
        <v>50</v>
      </c>
      <c r="D5" s="33">
        <v>21600</v>
      </c>
      <c r="E5" s="33">
        <v>3</v>
      </c>
      <c r="F5" s="33">
        <v>18469</v>
      </c>
      <c r="G5" s="34">
        <v>0.6</v>
      </c>
      <c r="H5" s="34">
        <v>5.9</v>
      </c>
      <c r="I5" s="33">
        <v>18342</v>
      </c>
      <c r="J5" s="34">
        <v>2.6</v>
      </c>
      <c r="K5" s="33">
        <v>16112</v>
      </c>
      <c r="L5" s="35">
        <v>5.0999999999999997E-2</v>
      </c>
      <c r="M5" s="36">
        <f>ROUND(K5*(1-L5),0)</f>
        <v>15290</v>
      </c>
      <c r="N5" s="37">
        <v>0.65</v>
      </c>
      <c r="O5" s="24">
        <f t="shared" si="0"/>
        <v>9938.5</v>
      </c>
      <c r="P5" s="35">
        <v>0.30599999999999999</v>
      </c>
      <c r="Q5" s="24">
        <f t="shared" si="1"/>
        <v>4678.74</v>
      </c>
      <c r="R5" s="38">
        <v>4.3999999999999997E-2</v>
      </c>
      <c r="S5" s="134">
        <v>0.1762</v>
      </c>
      <c r="T5" s="24">
        <f t="shared" si="2"/>
        <v>672.76</v>
      </c>
      <c r="U5" s="27">
        <v>0.222</v>
      </c>
      <c r="V5" s="24">
        <f t="shared" si="3"/>
        <v>3394.38</v>
      </c>
      <c r="W5" s="38">
        <v>0.497</v>
      </c>
      <c r="X5" s="24">
        <f>M5*W5</f>
        <v>7599.13</v>
      </c>
      <c r="Y5" s="38">
        <v>0.4</v>
      </c>
      <c r="Z5" s="24">
        <f t="shared" si="4"/>
        <v>6116</v>
      </c>
      <c r="AA5" s="146">
        <v>2.47E-3</v>
      </c>
      <c r="AB5" s="18">
        <f t="shared" ref="AB5:AB6" si="7">M5*AA5</f>
        <v>37.766300000000001</v>
      </c>
      <c r="AC5" s="39">
        <v>2.3999999999999998E-3</v>
      </c>
      <c r="AD5" s="17">
        <f>M5*AC5</f>
        <v>36.695999999999998</v>
      </c>
      <c r="AE5" s="26">
        <f>IF(M5&gt;0,(AG5+AP5)/M5,0)</f>
        <v>2.6311620013080446E-3</v>
      </c>
      <c r="AF5" s="39">
        <v>2.5999999999999998E-4</v>
      </c>
      <c r="AG5" s="36">
        <f t="shared" si="5"/>
        <v>3.9753999999999996</v>
      </c>
      <c r="AH5" s="27">
        <v>0.214</v>
      </c>
      <c r="AI5" s="40">
        <f>AL5*(1-AM5)*AH5</f>
        <v>33.142180000000003</v>
      </c>
      <c r="AJ5" s="27">
        <f>IF(AND(AH5&gt;0,AF5&gt;0,AC5&gt;0),((AC5-AF5)*AH5)/((AH5-AF5)*AC5),0)</f>
        <v>0.89275131780044292</v>
      </c>
      <c r="AK5" s="28">
        <f t="shared" si="6"/>
        <v>0.90218634476290727</v>
      </c>
      <c r="AL5" s="33">
        <v>170</v>
      </c>
      <c r="AM5" s="35">
        <v>8.8999999999999996E-2</v>
      </c>
      <c r="AN5" s="37">
        <v>0.2341</v>
      </c>
      <c r="AO5" s="132">
        <v>0.2303</v>
      </c>
      <c r="AP5" s="40">
        <f>AL5*(1-AM5)*AN5</f>
        <v>36.255067000000004</v>
      </c>
      <c r="AQ5" s="133">
        <f t="shared" ref="AQ5:AQ6" si="8">AL5*(1-AM5)*AO5</f>
        <v>35.666561000000002</v>
      </c>
      <c r="AR5" s="41">
        <v>1.55</v>
      </c>
      <c r="AS5" s="41"/>
      <c r="AT5" s="110">
        <f>AT4+AL5-AS5</f>
        <v>1819.6799999999996</v>
      </c>
      <c r="AU5" s="100"/>
      <c r="AV5" s="42"/>
      <c r="AW5" s="43"/>
      <c r="AX5" s="44"/>
      <c r="AY5" s="44"/>
      <c r="AZ5" s="44"/>
      <c r="BA5" s="44"/>
    </row>
    <row r="6" spans="1:53" s="31" customFormat="1" ht="12.75" x14ac:dyDescent="0.2">
      <c r="A6" s="184"/>
      <c r="B6" s="32">
        <v>3</v>
      </c>
      <c r="C6" s="10" t="s">
        <v>49</v>
      </c>
      <c r="D6" s="42">
        <v>16572</v>
      </c>
      <c r="E6" s="42">
        <v>2</v>
      </c>
      <c r="F6" s="42">
        <v>18443</v>
      </c>
      <c r="G6" s="36">
        <v>0.4</v>
      </c>
      <c r="H6" s="36">
        <v>6.2</v>
      </c>
      <c r="I6" s="42">
        <v>17809</v>
      </c>
      <c r="J6" s="36">
        <v>1.9</v>
      </c>
      <c r="K6" s="42">
        <v>16113</v>
      </c>
      <c r="L6" s="38">
        <v>6.0999999999999999E-2</v>
      </c>
      <c r="M6" s="36">
        <f>ROUND(K6*(1-L6),0)</f>
        <v>15130</v>
      </c>
      <c r="N6" s="27">
        <v>0.71</v>
      </c>
      <c r="O6" s="24">
        <f t="shared" si="0"/>
        <v>10742.3</v>
      </c>
      <c r="P6" s="38">
        <v>0.22700000000000001</v>
      </c>
      <c r="Q6" s="24">
        <f t="shared" si="1"/>
        <v>3434.51</v>
      </c>
      <c r="R6" s="38">
        <v>6.3E-2</v>
      </c>
      <c r="S6" s="134">
        <v>0.17630000000000001</v>
      </c>
      <c r="T6" s="24">
        <f t="shared" si="2"/>
        <v>953.19</v>
      </c>
      <c r="U6" s="27">
        <v>0.21099999999999999</v>
      </c>
      <c r="V6" s="24">
        <f t="shared" si="3"/>
        <v>3192.43</v>
      </c>
      <c r="W6" s="38">
        <v>0.49399999999999999</v>
      </c>
      <c r="X6" s="24">
        <f>M6*W6</f>
        <v>7474.22</v>
      </c>
      <c r="Y6" s="38">
        <v>0.41</v>
      </c>
      <c r="Z6" s="24">
        <f t="shared" si="4"/>
        <v>6203.2999999999993</v>
      </c>
      <c r="AA6" s="147">
        <v>2.4199999999999998E-3</v>
      </c>
      <c r="AB6" s="148">
        <f t="shared" si="7"/>
        <v>36.614599999999996</v>
      </c>
      <c r="AC6" s="46">
        <v>2.2399999999999998E-3</v>
      </c>
      <c r="AD6" s="17">
        <f>M6*AC6</f>
        <v>33.891199999999998</v>
      </c>
      <c r="AE6" s="26">
        <f>IF(M6&gt;0,(AG6+AP6)/M6,0)</f>
        <v>2.7822134831460674E-3</v>
      </c>
      <c r="AF6" s="46">
        <v>2.7E-4</v>
      </c>
      <c r="AG6" s="36">
        <f t="shared" si="5"/>
        <v>4.0850999999999997</v>
      </c>
      <c r="AH6" s="27">
        <v>0.2135</v>
      </c>
      <c r="AI6" s="40">
        <f>AL6*(1-AM6)*AH6</f>
        <v>35.359870000000001</v>
      </c>
      <c r="AJ6" s="27">
        <f>IF(AND(AH6&gt;0,AF6&gt;0,AC6&gt;0),((AC6-AF6)*AH6)/((AH6-AF6)*AC6),0)</f>
        <v>0.88057789710641099</v>
      </c>
      <c r="AK6" s="28">
        <f t="shared" si="6"/>
        <v>0.90401851794057131</v>
      </c>
      <c r="AL6" s="42">
        <v>182</v>
      </c>
      <c r="AM6" s="38">
        <v>0.09</v>
      </c>
      <c r="AN6" s="27">
        <v>0.22950000000000001</v>
      </c>
      <c r="AO6" s="134">
        <v>0.22989999999999999</v>
      </c>
      <c r="AP6" s="40">
        <f>AL6*(1-AM6)*AN6</f>
        <v>38.009790000000002</v>
      </c>
      <c r="AQ6" s="135">
        <f t="shared" si="8"/>
        <v>38.076037999999997</v>
      </c>
      <c r="AR6" s="17">
        <v>1.55</v>
      </c>
      <c r="AS6" s="17"/>
      <c r="AT6" s="110">
        <f>AT5+AL6-AS6</f>
        <v>2001.6799999999996</v>
      </c>
      <c r="AU6" s="101"/>
      <c r="AV6" s="42"/>
      <c r="AW6" s="47"/>
      <c r="AX6" s="40"/>
      <c r="AY6" s="40"/>
      <c r="AZ6" s="40"/>
      <c r="BA6" s="40"/>
    </row>
    <row r="7" spans="1:53" s="21" customFormat="1" ht="13.5" thickBot="1" x14ac:dyDescent="0.25">
      <c r="A7" s="185"/>
      <c r="B7" s="48" t="s">
        <v>35</v>
      </c>
      <c r="C7" s="49"/>
      <c r="D7" s="50">
        <f>SUM(D4:D6)</f>
        <v>50040</v>
      </c>
      <c r="E7" s="50"/>
      <c r="F7" s="50">
        <f>SUM(F4:F6)</f>
        <v>53242</v>
      </c>
      <c r="G7" s="51"/>
      <c r="H7" s="51"/>
      <c r="I7" s="50">
        <f>SUM(I4:I6)</f>
        <v>51284</v>
      </c>
      <c r="J7" s="51"/>
      <c r="K7" s="50">
        <f>SUM(K4:K6)</f>
        <v>48351</v>
      </c>
      <c r="L7" s="20">
        <f>IF(K7&gt;0,(K4*L4+K5*L5+K6*L6)/K7,0)</f>
        <v>5.4332506049512938E-2</v>
      </c>
      <c r="M7" s="51">
        <f>M4+M5+M6</f>
        <v>45724</v>
      </c>
      <c r="N7" s="52">
        <f>IF(M7&gt;0,O7/M7,0)</f>
        <v>0.70098136645962728</v>
      </c>
      <c r="O7" s="53">
        <f>O4+O5+O6</f>
        <v>32051.671999999999</v>
      </c>
      <c r="P7" s="20">
        <f>IF(M7&gt;0,Q7/M7,0)</f>
        <v>0.25776856792931502</v>
      </c>
      <c r="Q7" s="53">
        <f>Q4+Q5+Q6</f>
        <v>11786.210000000001</v>
      </c>
      <c r="R7" s="20">
        <f>IF(M7&gt;0,T7/M7,0)</f>
        <v>4.1250065611057651E-2</v>
      </c>
      <c r="S7" s="136"/>
      <c r="T7" s="53">
        <f>T4+T5+T6</f>
        <v>1886.1179999999999</v>
      </c>
      <c r="U7" s="20">
        <f>IF(M7&gt;0,V7/M7,0)</f>
        <v>0.22137245210392792</v>
      </c>
      <c r="V7" s="53">
        <f>V4+V5+V6</f>
        <v>10122.034</v>
      </c>
      <c r="W7" s="20">
        <f>IF(M7&gt;0,X7/M7,0)</f>
        <v>0.49132145044178116</v>
      </c>
      <c r="X7" s="53">
        <f>X4+X5+X6</f>
        <v>22465.182000000001</v>
      </c>
      <c r="Y7" s="20">
        <f>IF(M7&gt;0,Z7/M7,0)</f>
        <v>0.40330898434082763</v>
      </c>
      <c r="Z7" s="53">
        <f>Z4+Z5+Z6</f>
        <v>18440.900000000001</v>
      </c>
      <c r="AA7" s="152">
        <f>IF(M7&gt;0,AB7/M7,0)</f>
        <v>2.4166376519989502E-3</v>
      </c>
      <c r="AB7" s="55">
        <f t="shared" ref="AB7" si="9">SUM(AB4:AB6)</f>
        <v>110.49834</v>
      </c>
      <c r="AC7" s="54">
        <f>IF(M7&gt;0,AD7/M7,0)</f>
        <v>2.320279940512641E-3</v>
      </c>
      <c r="AD7" s="55">
        <f>SUM(AD4:AD6)</f>
        <v>106.09247999999999</v>
      </c>
      <c r="AE7" s="54">
        <f>IF(M7&gt;0,(AE4*M4+AE5*M5+AE6*M6)/M7,0)</f>
        <v>2.6600214898084154E-3</v>
      </c>
      <c r="AF7" s="54">
        <f>IF(K7&gt;0,(K4*AF4+K5*AF5+K6*AF6)/K7,0)</f>
        <v>2.6333250604951291E-4</v>
      </c>
      <c r="AG7" s="51">
        <f>SUM(AG4:AG6)</f>
        <v>12.039539999999999</v>
      </c>
      <c r="AH7" s="52">
        <f>IF(K7&gt;0,(K4*AH4+K5*AH5+K6*AH6)/K7,0)</f>
        <v>0.21403348638084013</v>
      </c>
      <c r="AI7" s="57">
        <f>SUM(AI4:AI6)</f>
        <v>103.0990036</v>
      </c>
      <c r="AJ7" s="52">
        <f>IF(AND(AD7&gt;0),((AD4*AJ4+AD5*AJ5+AD6*AJ6)/AD7),0)</f>
        <v>0.88760981112208159</v>
      </c>
      <c r="AK7" s="56">
        <f t="shared" si="6"/>
        <v>0.90204744713488094</v>
      </c>
      <c r="AL7" s="50">
        <f>SUM(AL4:AL6)</f>
        <v>528</v>
      </c>
      <c r="AM7" s="20">
        <f>IF(AL7&gt;0,(AM4*AL4+AM5*AL5+AM6*AL6)/AL7,0)</f>
        <v>8.7678030303030299E-2</v>
      </c>
      <c r="AN7" s="52">
        <f>IF(K7&gt;0,(AN4*K4+AN5*K5+AN6*K6)/K7,0)</f>
        <v>0.22756425513433018</v>
      </c>
      <c r="AO7" s="136">
        <f>IF(K7&gt;0,(AO4*K4+AO5*K5+AO6*K6)/K7,0)</f>
        <v>0.22549742714731855</v>
      </c>
      <c r="AP7" s="57">
        <f>SUM(AP4:AP6)</f>
        <v>109.58728260000001</v>
      </c>
      <c r="AQ7" s="137">
        <f t="shared" ref="AQ7" si="10">SUM(AQ4:AQ6)</f>
        <v>108.6136198</v>
      </c>
      <c r="AR7" s="55"/>
      <c r="AS7" s="55">
        <f>SUM(AS4:AS6)</f>
        <v>0</v>
      </c>
      <c r="AT7" s="102"/>
      <c r="AU7" s="103">
        <f>AT6</f>
        <v>2001.6799999999996</v>
      </c>
      <c r="AV7" s="50">
        <f>SUM(AV4:AV6)</f>
        <v>0</v>
      </c>
      <c r="AW7" s="58"/>
      <c r="AX7" s="57"/>
      <c r="AY7" s="57"/>
      <c r="AZ7" s="57"/>
      <c r="BA7" s="57"/>
    </row>
    <row r="8" spans="1:53" s="31" customFormat="1" ht="13.5" thickBot="1" x14ac:dyDescent="0.25">
      <c r="A8" s="186">
        <v>2</v>
      </c>
      <c r="B8" s="22">
        <v>1</v>
      </c>
      <c r="C8" s="10" t="s">
        <v>63</v>
      </c>
      <c r="D8" s="11">
        <v>10700</v>
      </c>
      <c r="E8" s="11">
        <v>1</v>
      </c>
      <c r="F8" s="11">
        <v>13499</v>
      </c>
      <c r="G8" s="12">
        <v>1.1000000000000001</v>
      </c>
      <c r="H8" s="12">
        <v>6.8</v>
      </c>
      <c r="I8" s="11">
        <v>12710</v>
      </c>
      <c r="J8" s="12">
        <v>3.2</v>
      </c>
      <c r="K8" s="11">
        <v>16117</v>
      </c>
      <c r="L8" s="13">
        <v>5.6000000000000001E-2</v>
      </c>
      <c r="M8" s="23">
        <f>ROUND(K8*(1-L8),0)</f>
        <v>15214</v>
      </c>
      <c r="N8" s="14">
        <v>0.71699999999999997</v>
      </c>
      <c r="O8" s="24">
        <f t="shared" ref="O8:O10" si="11">M8*N8</f>
        <v>10908.438</v>
      </c>
      <c r="P8" s="13">
        <v>0.24399999999999999</v>
      </c>
      <c r="Q8" s="24">
        <f t="shared" ref="Q8:Q10" si="12">M8*P8</f>
        <v>3712.2159999999999</v>
      </c>
      <c r="R8" s="15">
        <v>3.9E-2</v>
      </c>
      <c r="S8" s="143">
        <v>0.191</v>
      </c>
      <c r="T8" s="24">
        <f t="shared" ref="T8:T10" si="13">M8*R8</f>
        <v>593.346</v>
      </c>
      <c r="U8" s="25">
        <v>0.216</v>
      </c>
      <c r="V8" s="24">
        <f t="shared" ref="V8:V10" si="14">M8*U8</f>
        <v>3286.2240000000002</v>
      </c>
      <c r="W8" s="15">
        <v>0.497</v>
      </c>
      <c r="X8" s="24">
        <f t="shared" ref="X8:X10" si="15">M8*W8</f>
        <v>7561.3580000000002</v>
      </c>
      <c r="Y8" s="15">
        <v>0.4</v>
      </c>
      <c r="Z8" s="24">
        <f t="shared" ref="Z8:Z10" si="16">Y8*M8</f>
        <v>6085.6</v>
      </c>
      <c r="AA8" s="145">
        <v>2.3700000000000001E-3</v>
      </c>
      <c r="AB8" s="18">
        <f>M8*AA8</f>
        <v>36.057180000000002</v>
      </c>
      <c r="AC8" s="16">
        <v>2.3400000000000001E-3</v>
      </c>
      <c r="AD8" s="17">
        <f t="shared" ref="AD8:AD10" si="17">M8*AC8</f>
        <v>35.600760000000001</v>
      </c>
      <c r="AE8" s="26">
        <f>IF(M8&gt;0,(AG8+AP8)/M8,0)</f>
        <v>2.4819161298803741E-3</v>
      </c>
      <c r="AF8" s="16">
        <v>2.7999999999999998E-4</v>
      </c>
      <c r="AG8" s="23">
        <f t="shared" ref="AG8:AG10" si="18">AF8*M8</f>
        <v>4.2599199999999993</v>
      </c>
      <c r="AH8" s="114">
        <v>0.216</v>
      </c>
      <c r="AI8" s="29">
        <f t="shared" ref="AI8:AI10" si="19">AL8*(1-AM8)*AH8</f>
        <v>32.448384000000004</v>
      </c>
      <c r="AJ8" s="27">
        <f t="shared" ref="AJ8:AJ10" si="20">IF(AND(AH8&gt;0,AF8&gt;0,AC8&gt;0),((AC8-AF8)*AH8)/((AH8-AF8)*AC8),0)</f>
        <v>0.8814845454934459</v>
      </c>
      <c r="AK8" s="59">
        <f t="shared" si="6"/>
        <v>0.8882992929789254</v>
      </c>
      <c r="AL8" s="11">
        <v>164</v>
      </c>
      <c r="AM8" s="13">
        <v>8.4000000000000005E-2</v>
      </c>
      <c r="AN8" s="14">
        <v>0.223</v>
      </c>
      <c r="AO8" s="130">
        <v>0.2213</v>
      </c>
      <c r="AP8" s="29">
        <f>AL8*(1-AM8)*AN8</f>
        <v>33.499952000000008</v>
      </c>
      <c r="AQ8" s="131">
        <f t="shared" ref="AQ8:AQ14" si="21">AL8*(1-AM8)*AO8</f>
        <v>33.244571200000003</v>
      </c>
      <c r="AR8" s="18">
        <v>1.6</v>
      </c>
      <c r="AS8" s="18"/>
      <c r="AT8" s="98">
        <f>AT6+AL8-AS8</f>
        <v>2165.6799999999994</v>
      </c>
      <c r="AU8" s="99"/>
      <c r="AV8" s="11"/>
      <c r="AW8" s="30"/>
      <c r="AX8" s="19"/>
      <c r="AY8" s="19"/>
      <c r="AZ8" s="19"/>
      <c r="BA8" s="19"/>
    </row>
    <row r="9" spans="1:53" s="31" customFormat="1" ht="12.75" x14ac:dyDescent="0.2">
      <c r="A9" s="184"/>
      <c r="B9" s="32">
        <v>2</v>
      </c>
      <c r="C9" s="45" t="s">
        <v>50</v>
      </c>
      <c r="D9" s="33">
        <v>20300</v>
      </c>
      <c r="E9" s="33">
        <v>3</v>
      </c>
      <c r="F9" s="33">
        <v>18577</v>
      </c>
      <c r="G9" s="34">
        <v>0.6</v>
      </c>
      <c r="H9" s="34">
        <v>7.6</v>
      </c>
      <c r="I9" s="33">
        <v>17959</v>
      </c>
      <c r="J9" s="34">
        <v>1.7</v>
      </c>
      <c r="K9" s="33">
        <v>16115</v>
      </c>
      <c r="L9" s="35">
        <v>6.0999999999999999E-2</v>
      </c>
      <c r="M9" s="36">
        <f>ROUND(K9*(1-L9),0)</f>
        <v>15132</v>
      </c>
      <c r="N9" s="37">
        <v>0.65600000000000003</v>
      </c>
      <c r="O9" s="24">
        <f t="shared" si="11"/>
        <v>9926.5920000000006</v>
      </c>
      <c r="P9" s="35">
        <v>0.27700000000000002</v>
      </c>
      <c r="Q9" s="24">
        <f t="shared" si="12"/>
        <v>4191.5640000000003</v>
      </c>
      <c r="R9" s="38">
        <v>6.7000000000000004E-2</v>
      </c>
      <c r="S9" s="134">
        <v>0.19289999999999999</v>
      </c>
      <c r="T9" s="24">
        <f t="shared" si="13"/>
        <v>1013.8440000000001</v>
      </c>
      <c r="U9" s="27">
        <v>0.22500000000000001</v>
      </c>
      <c r="V9" s="24">
        <f t="shared" si="14"/>
        <v>3404.7000000000003</v>
      </c>
      <c r="W9" s="38">
        <v>0.49199999999999999</v>
      </c>
      <c r="X9" s="24">
        <f t="shared" si="15"/>
        <v>7444.9439999999995</v>
      </c>
      <c r="Y9" s="38">
        <v>0.4</v>
      </c>
      <c r="Z9" s="24">
        <f t="shared" si="16"/>
        <v>6052.8</v>
      </c>
      <c r="AA9" s="146">
        <v>2.4299999999999999E-3</v>
      </c>
      <c r="AB9" s="18">
        <f t="shared" ref="AB9:AB10" si="22">M9*AA9</f>
        <v>36.770759999999996</v>
      </c>
      <c r="AC9" s="39">
        <v>2.3800000000000002E-3</v>
      </c>
      <c r="AD9" s="17">
        <f t="shared" si="17"/>
        <v>36.014160000000004</v>
      </c>
      <c r="AE9" s="26">
        <f>IF(M9&gt;0,(AG9+AP9)/M9,0)</f>
        <v>2.6426415543219662E-3</v>
      </c>
      <c r="AF9" s="39">
        <v>2.7E-4</v>
      </c>
      <c r="AG9" s="36">
        <f t="shared" si="18"/>
        <v>4.0856399999999997</v>
      </c>
      <c r="AH9" s="27">
        <v>0.21340000000000001</v>
      </c>
      <c r="AI9" s="40">
        <f t="shared" si="19"/>
        <v>33.901150799999996</v>
      </c>
      <c r="AJ9" s="27">
        <f t="shared" si="20"/>
        <v>0.88767773801210992</v>
      </c>
      <c r="AK9" s="28">
        <f t="shared" si="6"/>
        <v>0.89890341453658473</v>
      </c>
      <c r="AL9" s="33">
        <v>174</v>
      </c>
      <c r="AM9" s="35">
        <v>8.6999999999999994E-2</v>
      </c>
      <c r="AN9" s="37">
        <v>0.22600000000000001</v>
      </c>
      <c r="AO9" s="132">
        <v>0.22689999999999999</v>
      </c>
      <c r="AP9" s="40">
        <f>AL9*(1-AM9)*AN9</f>
        <v>35.902811999999997</v>
      </c>
      <c r="AQ9" s="133">
        <f t="shared" si="21"/>
        <v>36.045787799999999</v>
      </c>
      <c r="AR9" s="41">
        <v>1.55</v>
      </c>
      <c r="AS9" s="41"/>
      <c r="AT9" s="110">
        <f>AT8+AL9-AS9</f>
        <v>2339.6799999999994</v>
      </c>
      <c r="AU9" s="101"/>
      <c r="AV9" s="42"/>
      <c r="AW9" s="43"/>
      <c r="AX9" s="44"/>
      <c r="AY9" s="44"/>
      <c r="AZ9" s="44"/>
      <c r="BA9" s="44"/>
    </row>
    <row r="10" spans="1:53" s="31" customFormat="1" ht="12.75" x14ac:dyDescent="0.2">
      <c r="A10" s="184"/>
      <c r="B10" s="32">
        <v>3</v>
      </c>
      <c r="C10" s="45" t="s">
        <v>48</v>
      </c>
      <c r="D10" s="42">
        <v>17200</v>
      </c>
      <c r="E10" s="42">
        <v>2</v>
      </c>
      <c r="F10" s="42">
        <v>17602</v>
      </c>
      <c r="G10" s="36">
        <v>0.8</v>
      </c>
      <c r="H10" s="36">
        <v>7.5</v>
      </c>
      <c r="I10" s="42">
        <v>17201</v>
      </c>
      <c r="J10" s="36">
        <v>1.5</v>
      </c>
      <c r="K10" s="42">
        <v>16096</v>
      </c>
      <c r="L10" s="38">
        <v>6.0999999999999999E-2</v>
      </c>
      <c r="M10" s="36">
        <f>ROUND(K10*(1-L10),0)</f>
        <v>15114</v>
      </c>
      <c r="N10" s="27">
        <v>0.66800000000000004</v>
      </c>
      <c r="O10" s="24">
        <f t="shared" si="11"/>
        <v>10096.152</v>
      </c>
      <c r="P10" s="38">
        <v>0.30399999999999999</v>
      </c>
      <c r="Q10" s="24">
        <f t="shared" si="12"/>
        <v>4594.6559999999999</v>
      </c>
      <c r="R10" s="38">
        <v>2.8000000000000001E-2</v>
      </c>
      <c r="S10" s="134">
        <v>0.21079999999999999</v>
      </c>
      <c r="T10" s="24">
        <f t="shared" si="13"/>
        <v>423.19200000000001</v>
      </c>
      <c r="U10" s="27">
        <v>0.22600000000000001</v>
      </c>
      <c r="V10" s="24">
        <f t="shared" si="14"/>
        <v>3415.7640000000001</v>
      </c>
      <c r="W10" s="38">
        <v>0.49199999999999999</v>
      </c>
      <c r="X10" s="24">
        <f t="shared" si="15"/>
        <v>7436.0879999999997</v>
      </c>
      <c r="Y10" s="38">
        <v>0.4</v>
      </c>
      <c r="Z10" s="24">
        <f t="shared" si="16"/>
        <v>6045.6</v>
      </c>
      <c r="AA10" s="147">
        <v>2.3900000000000002E-3</v>
      </c>
      <c r="AB10" s="148">
        <f t="shared" si="22"/>
        <v>36.122460000000004</v>
      </c>
      <c r="AC10" s="46">
        <v>2.4299999999999999E-3</v>
      </c>
      <c r="AD10" s="17">
        <f t="shared" si="17"/>
        <v>36.727019999999996</v>
      </c>
      <c r="AE10" s="26">
        <f>IF(M10&gt;0,(AG10+AP10)/M10,0)</f>
        <v>2.5840060606060608E-3</v>
      </c>
      <c r="AF10" s="46">
        <v>2.7E-4</v>
      </c>
      <c r="AG10" s="36">
        <f t="shared" si="18"/>
        <v>4.0807799999999999</v>
      </c>
      <c r="AH10" s="27">
        <v>0.20979999999999999</v>
      </c>
      <c r="AI10" s="40">
        <f t="shared" si="19"/>
        <v>33.246586399999998</v>
      </c>
      <c r="AJ10" s="27">
        <f t="shared" si="20"/>
        <v>0.89003430959236818</v>
      </c>
      <c r="AK10" s="28">
        <f t="shared" si="6"/>
        <v>0.89660797338597031</v>
      </c>
      <c r="AL10" s="42">
        <v>173</v>
      </c>
      <c r="AM10" s="38">
        <v>8.4000000000000005E-2</v>
      </c>
      <c r="AN10" s="27">
        <v>0.22070000000000001</v>
      </c>
      <c r="AO10" s="134">
        <v>0.22650000000000001</v>
      </c>
      <c r="AP10" s="40">
        <f>AL10*(1-AM10)*AN10</f>
        <v>34.973887600000005</v>
      </c>
      <c r="AQ10" s="135">
        <f t="shared" si="21"/>
        <v>35.893002000000003</v>
      </c>
      <c r="AR10" s="17">
        <v>1.56</v>
      </c>
      <c r="AS10" s="17"/>
      <c r="AT10" s="110">
        <f>AT9+AL10-AS10</f>
        <v>2512.6799999999994</v>
      </c>
      <c r="AU10" s="101"/>
      <c r="AV10" s="42"/>
      <c r="AW10" s="47"/>
      <c r="AX10" s="40"/>
      <c r="AY10" s="40"/>
      <c r="AZ10" s="40"/>
      <c r="BA10" s="40"/>
    </row>
    <row r="11" spans="1:53" s="21" customFormat="1" ht="13.5" thickBot="1" x14ac:dyDescent="0.25">
      <c r="A11" s="185"/>
      <c r="B11" s="48" t="s">
        <v>35</v>
      </c>
      <c r="C11" s="49"/>
      <c r="D11" s="50">
        <f t="shared" ref="D11" si="23">SUM(D8:D10)</f>
        <v>48200</v>
      </c>
      <c r="E11" s="50"/>
      <c r="F11" s="50">
        <f t="shared" ref="F11" si="24">SUM(F8:F10)</f>
        <v>49678</v>
      </c>
      <c r="G11" s="51"/>
      <c r="H11" s="51"/>
      <c r="I11" s="50">
        <f t="shared" ref="I11:K11" si="25">SUM(I8:I10)</f>
        <v>47870</v>
      </c>
      <c r="J11" s="51"/>
      <c r="K11" s="50">
        <f t="shared" si="25"/>
        <v>48328</v>
      </c>
      <c r="L11" s="20">
        <f t="shared" ref="L11" si="26">IF(K11&gt;0,(K8*L8+K9*L9+K10*L10)/K11,0)</f>
        <v>5.9332540142360529E-2</v>
      </c>
      <c r="M11" s="51">
        <f t="shared" ref="M11" si="27">M8+M9+M10</f>
        <v>45460</v>
      </c>
      <c r="N11" s="52">
        <f t="shared" ref="N11" si="28">IF(M11&gt;0,O11/M11,0)</f>
        <v>0.68040435547734268</v>
      </c>
      <c r="O11" s="53">
        <f t="shared" ref="O11" si="29">O8+O9+O10</f>
        <v>30931.182000000001</v>
      </c>
      <c r="P11" s="20">
        <f t="shared" ref="P11" si="30">IF(M11&gt;0,Q11/M11,0)</f>
        <v>0.27493260008798948</v>
      </c>
      <c r="Q11" s="53">
        <f t="shared" ref="Q11" si="31">Q8+Q9+Q10</f>
        <v>12498.436000000002</v>
      </c>
      <c r="R11" s="20">
        <f t="shared" ref="R11" si="32">IF(M11&gt;0,T11/M11,0)</f>
        <v>4.4663044434667842E-2</v>
      </c>
      <c r="S11" s="136"/>
      <c r="T11" s="53">
        <f t="shared" ref="T11" si="33">T8+T9+T10</f>
        <v>2030.3820000000001</v>
      </c>
      <c r="U11" s="20">
        <f t="shared" ref="U11" si="34">IF(M11&gt;0,V11/M11,0)</f>
        <v>0.22232045754509464</v>
      </c>
      <c r="V11" s="53">
        <f t="shared" ref="V11" si="35">V8+V9+V10</f>
        <v>10106.688000000002</v>
      </c>
      <c r="W11" s="20">
        <f t="shared" ref="W11" si="36">IF(M11&gt;0,X11/M11,0)</f>
        <v>0.49367333919929607</v>
      </c>
      <c r="X11" s="53">
        <f t="shared" ref="X11" si="37">X8+X9+X10</f>
        <v>22442.39</v>
      </c>
      <c r="Y11" s="20">
        <f t="shared" ref="Y11" si="38">IF(M11&gt;0,Z11/M11,0)</f>
        <v>0.4</v>
      </c>
      <c r="Z11" s="53">
        <f t="shared" ref="Z11" si="39">Z8+Z9+Z10</f>
        <v>18184</v>
      </c>
      <c r="AA11" s="152">
        <f>IF(M11&gt;0,AB11/M11,0)</f>
        <v>2.3966212054553453E-3</v>
      </c>
      <c r="AB11" s="55">
        <f t="shared" ref="AB11" si="40">SUM(AB8:AB10)</f>
        <v>108.9504</v>
      </c>
      <c r="AC11" s="54">
        <f t="shared" ref="AC11" si="41">IF(M11&gt;0,AD11/M11,0)</f>
        <v>2.3832366915970083E-3</v>
      </c>
      <c r="AD11" s="55">
        <f t="shared" ref="AD11" si="42">SUM(AD8:AD10)</f>
        <v>108.34194000000001</v>
      </c>
      <c r="AE11" s="54">
        <f t="shared" ref="AE11" si="43">IF(M11&gt;0,(AE8*M8+AE9*M9+AE10*M10)/M11,0)</f>
        <v>2.569357492300924E-3</v>
      </c>
      <c r="AF11" s="54">
        <f t="shared" ref="AF11" si="44">IF(K11&gt;0,(K8*AF8+K9*AF9+K10*AF10)/K11,0)</f>
        <v>2.7333491971527895E-4</v>
      </c>
      <c r="AG11" s="51">
        <f t="shared" ref="AG11" si="45">SUM(AG8:AG10)</f>
        <v>12.42634</v>
      </c>
      <c r="AH11" s="52">
        <f t="shared" ref="AH11" si="46">IF(K11&gt;0,(K8*AH8+K9*AH9+K10*AH10)/K11,0)</f>
        <v>0.21306807233901673</v>
      </c>
      <c r="AI11" s="57">
        <f t="shared" ref="AI11" si="47">SUM(AI8:AI10)</f>
        <v>99.596121199999999</v>
      </c>
      <c r="AJ11" s="52">
        <f t="shared" ref="AJ11" si="48">IF(AND(AD11&gt;0),((AD8*AJ8+AD9*AJ9+AD10*AJ10)/AD11),0)</f>
        <v>0.88644153614115218</v>
      </c>
      <c r="AK11" s="56">
        <f t="shared" si="6"/>
        <v>0.89471291796907304</v>
      </c>
      <c r="AL11" s="50">
        <f t="shared" ref="AL11" si="49">SUM(AL8:AL10)</f>
        <v>511</v>
      </c>
      <c r="AM11" s="20">
        <f t="shared" ref="AM11" si="50">IF(AL11&gt;0,(AM8*AL8+AM9*AL9+AM10*AL10)/AL11,0)</f>
        <v>8.5021526418786686E-2</v>
      </c>
      <c r="AN11" s="52">
        <f>IF(K11&gt;0,(AN8*K8+AN9*K9+AN10*K10)/K11,0)</f>
        <v>0.22323431964906471</v>
      </c>
      <c r="AO11" s="136">
        <f>IF(K11&gt;0,(AO8*K8+AO9*K9+AO10*K10)/K11,0)</f>
        <v>0.22489922198311538</v>
      </c>
      <c r="AP11" s="57">
        <f t="shared" ref="AP11" si="51">SUM(AP8:AP10)</f>
        <v>104.3766516</v>
      </c>
      <c r="AQ11" s="137">
        <f t="shared" ref="AQ11:AQ15" si="52">SUM(AQ8:AQ10)</f>
        <v>105.18336099999999</v>
      </c>
      <c r="AR11" s="55"/>
      <c r="AS11" s="55">
        <f t="shared" ref="AS11" si="53">SUM(AS8:AS10)</f>
        <v>0</v>
      </c>
      <c r="AT11" s="102"/>
      <c r="AU11" s="103">
        <f>AT10</f>
        <v>2512.6799999999994</v>
      </c>
      <c r="AV11" s="50">
        <f t="shared" ref="AV11" si="54">SUM(AV8:AV10)</f>
        <v>0</v>
      </c>
      <c r="AW11" s="58"/>
      <c r="AX11" s="57"/>
      <c r="AY11" s="57"/>
      <c r="AZ11" s="57"/>
      <c r="BA11" s="57"/>
    </row>
    <row r="12" spans="1:53" s="31" customFormat="1" ht="13.5" thickBot="1" x14ac:dyDescent="0.25">
      <c r="A12" s="186">
        <v>3</v>
      </c>
      <c r="B12" s="22">
        <v>1</v>
      </c>
      <c r="C12" s="10" t="s">
        <v>51</v>
      </c>
      <c r="D12" s="11">
        <v>4646</v>
      </c>
      <c r="E12" s="11">
        <v>1</v>
      </c>
      <c r="F12" s="11">
        <v>11191</v>
      </c>
      <c r="G12" s="12">
        <v>1.1000000000000001</v>
      </c>
      <c r="H12" s="12">
        <v>5.9</v>
      </c>
      <c r="I12" s="11">
        <v>10953</v>
      </c>
      <c r="J12" s="12">
        <v>3.8</v>
      </c>
      <c r="K12" s="11">
        <v>15805</v>
      </c>
      <c r="L12" s="13">
        <v>5.8999999999999997E-2</v>
      </c>
      <c r="M12" s="23">
        <f>ROUND(K12*(1-L12),0)</f>
        <v>14873</v>
      </c>
      <c r="N12" s="14">
        <v>0.61699999999999999</v>
      </c>
      <c r="O12" s="24">
        <f t="shared" ref="O12:O14" si="55">M12*N12</f>
        <v>9176.6409999999996</v>
      </c>
      <c r="P12" s="13">
        <v>0.34799999999999998</v>
      </c>
      <c r="Q12" s="24">
        <f t="shared" ref="Q12:Q14" si="56">M12*P12</f>
        <v>5175.8040000000001</v>
      </c>
      <c r="R12" s="15">
        <v>3.5000000000000003E-2</v>
      </c>
      <c r="S12" s="143">
        <v>0.1923</v>
      </c>
      <c r="T12" s="24">
        <f t="shared" ref="T12:T14" si="57">M12*R12</f>
        <v>520.55500000000006</v>
      </c>
      <c r="U12" s="25">
        <v>0.219</v>
      </c>
      <c r="V12" s="24">
        <f t="shared" ref="V12:V14" si="58">M12*U12</f>
        <v>3257.1869999999999</v>
      </c>
      <c r="W12" s="15">
        <v>0.495</v>
      </c>
      <c r="X12" s="24">
        <f t="shared" ref="X12:X14" si="59">M12*W12</f>
        <v>7362.1350000000002</v>
      </c>
      <c r="Y12" s="15">
        <v>0.41</v>
      </c>
      <c r="Z12" s="24">
        <f t="shared" ref="Z12:Z14" si="60">Y12*M12</f>
        <v>6097.9299999999994</v>
      </c>
      <c r="AA12" s="145">
        <v>2.4599999999999999E-3</v>
      </c>
      <c r="AB12" s="18">
        <f t="shared" ref="AB12:AB14" si="61">M12*AA12</f>
        <v>36.587580000000003</v>
      </c>
      <c r="AC12" s="16">
        <v>2.4499999999999999E-3</v>
      </c>
      <c r="AD12" s="17">
        <f t="shared" ref="AD12:AD14" si="62">M12*AC12</f>
        <v>36.438850000000002</v>
      </c>
      <c r="AE12" s="26">
        <f>IF(M12&gt;0,(AG12+AP12)/M12,0)</f>
        <v>2.5714959994621125E-3</v>
      </c>
      <c r="AF12" s="16">
        <v>2.7E-4</v>
      </c>
      <c r="AG12" s="23">
        <f t="shared" ref="AG12:AG14" si="63">AF12*M12</f>
        <v>4.0157100000000003</v>
      </c>
      <c r="AH12" s="114">
        <v>0.21049999999999999</v>
      </c>
      <c r="AI12" s="29">
        <f t="shared" ref="AI12:AI14" si="64">AL12*(1-AM12)*AH12</f>
        <v>33.513705000000002</v>
      </c>
      <c r="AJ12" s="27">
        <f t="shared" ref="AJ12:AJ14" si="65">IF(AND(AH12&gt;0,AF12&gt;0,AC12&gt;0),((AC12-AF12)*AH12)/((AH12-AF12)*AC12),0)</f>
        <v>0.89093869008384396</v>
      </c>
      <c r="AK12" s="59">
        <f t="shared" si="6"/>
        <v>0.89612812344070425</v>
      </c>
      <c r="AL12" s="11">
        <v>174</v>
      </c>
      <c r="AM12" s="13">
        <v>8.5000000000000006E-2</v>
      </c>
      <c r="AN12" s="14">
        <v>0.215</v>
      </c>
      <c r="AO12" s="130">
        <v>0.2213</v>
      </c>
      <c r="AP12" s="29">
        <f>AL12*(1-AM12)*AN12</f>
        <v>34.230150000000002</v>
      </c>
      <c r="AQ12" s="131">
        <f t="shared" ref="AQ12" si="66">AL12*(1-AM12)*AO12</f>
        <v>35.233173000000001</v>
      </c>
      <c r="AR12" s="18">
        <v>1.6</v>
      </c>
      <c r="AS12" s="18">
        <v>1128.68</v>
      </c>
      <c r="AT12" s="98">
        <f>AT10+AL12-AS12</f>
        <v>1557.9999999999993</v>
      </c>
      <c r="AU12" s="99"/>
      <c r="AV12" s="11"/>
      <c r="AW12" s="30"/>
      <c r="AX12" s="19"/>
      <c r="AY12" s="19"/>
      <c r="AZ12" s="19"/>
      <c r="BA12" s="19"/>
    </row>
    <row r="13" spans="1:53" s="31" customFormat="1" ht="12.75" x14ac:dyDescent="0.2">
      <c r="A13" s="184"/>
      <c r="B13" s="32">
        <v>2</v>
      </c>
      <c r="C13" s="10" t="s">
        <v>50</v>
      </c>
      <c r="D13" s="33">
        <v>20259</v>
      </c>
      <c r="E13" s="33">
        <v>4</v>
      </c>
      <c r="F13" s="33">
        <v>16350</v>
      </c>
      <c r="G13" s="34">
        <v>1.2</v>
      </c>
      <c r="H13" s="34">
        <v>6.3</v>
      </c>
      <c r="I13" s="33">
        <v>16541</v>
      </c>
      <c r="J13" s="34">
        <v>3.4</v>
      </c>
      <c r="K13" s="33">
        <v>15764</v>
      </c>
      <c r="L13" s="35">
        <v>0.05</v>
      </c>
      <c r="M13" s="36">
        <f>ROUND(K13*(1-L13),0)</f>
        <v>14976</v>
      </c>
      <c r="N13" s="37">
        <v>0.71799999999999997</v>
      </c>
      <c r="O13" s="24">
        <f t="shared" si="55"/>
        <v>10752.768</v>
      </c>
      <c r="P13" s="35">
        <v>0.22900000000000001</v>
      </c>
      <c r="Q13" s="24">
        <f t="shared" si="56"/>
        <v>3429.5040000000004</v>
      </c>
      <c r="R13" s="38">
        <v>5.2999999999999999E-2</v>
      </c>
      <c r="S13" s="134">
        <v>0.1951</v>
      </c>
      <c r="T13" s="24">
        <f t="shared" si="57"/>
        <v>793.72799999999995</v>
      </c>
      <c r="U13" s="27">
        <v>0.20899999999999999</v>
      </c>
      <c r="V13" s="24">
        <f t="shared" si="58"/>
        <v>3129.9839999999999</v>
      </c>
      <c r="W13" s="38">
        <v>0.503</v>
      </c>
      <c r="X13" s="24">
        <f t="shared" si="59"/>
        <v>7532.9279999999999</v>
      </c>
      <c r="Y13" s="38">
        <v>0.4</v>
      </c>
      <c r="Z13" s="24">
        <f t="shared" si="60"/>
        <v>5990.4000000000005</v>
      </c>
      <c r="AA13" s="146">
        <v>2.4299999999999999E-3</v>
      </c>
      <c r="AB13" s="18">
        <f t="shared" si="61"/>
        <v>36.391680000000001</v>
      </c>
      <c r="AC13" s="39">
        <v>2.3900000000000002E-3</v>
      </c>
      <c r="AD13" s="17">
        <f t="shared" si="62"/>
        <v>35.792640000000006</v>
      </c>
      <c r="AE13" s="26">
        <f>IF(M13&gt;0,(AG13+AP13)/M13,0)</f>
        <v>2.6668802083333336E-3</v>
      </c>
      <c r="AF13" s="39">
        <v>2.7E-4</v>
      </c>
      <c r="AG13" s="36">
        <f t="shared" si="63"/>
        <v>4.04352</v>
      </c>
      <c r="AH13" s="27">
        <v>0.21110000000000001</v>
      </c>
      <c r="AI13" s="40">
        <f t="shared" si="64"/>
        <v>33.425574000000005</v>
      </c>
      <c r="AJ13" s="27">
        <f t="shared" si="65"/>
        <v>0.88816526511970917</v>
      </c>
      <c r="AK13" s="28">
        <f t="shared" si="6"/>
        <v>0.89982980575036675</v>
      </c>
      <c r="AL13" s="33">
        <v>174</v>
      </c>
      <c r="AM13" s="35">
        <v>0.09</v>
      </c>
      <c r="AN13" s="37">
        <v>0.22670000000000001</v>
      </c>
      <c r="AO13" s="132">
        <v>0.22720000000000001</v>
      </c>
      <c r="AP13" s="40">
        <f>AL13*(1-AM13)*AN13</f>
        <v>35.895678000000004</v>
      </c>
      <c r="AQ13" s="133">
        <f t="shared" si="21"/>
        <v>35.974848000000001</v>
      </c>
      <c r="AR13" s="41">
        <v>1.55</v>
      </c>
      <c r="AS13" s="41"/>
      <c r="AT13" s="110">
        <f>AT12+AL13-AS13</f>
        <v>1731.9999999999993</v>
      </c>
      <c r="AU13" s="101"/>
      <c r="AV13" s="42"/>
      <c r="AW13" s="43"/>
      <c r="AX13" s="44"/>
      <c r="AY13" s="44"/>
      <c r="AZ13" s="44"/>
      <c r="BA13" s="44"/>
    </row>
    <row r="14" spans="1:53" s="31" customFormat="1" ht="12.75" x14ac:dyDescent="0.2">
      <c r="A14" s="184"/>
      <c r="B14" s="32">
        <v>3</v>
      </c>
      <c r="C14" s="45" t="s">
        <v>48</v>
      </c>
      <c r="D14" s="42">
        <v>19900</v>
      </c>
      <c r="E14" s="42">
        <v>2</v>
      </c>
      <c r="F14" s="42">
        <v>18625</v>
      </c>
      <c r="G14" s="36">
        <v>1.9</v>
      </c>
      <c r="H14" s="36">
        <v>7.4</v>
      </c>
      <c r="I14" s="42">
        <v>17558</v>
      </c>
      <c r="J14" s="36">
        <v>2.4</v>
      </c>
      <c r="K14" s="42">
        <v>15798</v>
      </c>
      <c r="L14" s="38">
        <v>6.6000000000000003E-2</v>
      </c>
      <c r="M14" s="36">
        <f>ROUND(K14*(1-L14),0)</f>
        <v>14755</v>
      </c>
      <c r="N14" s="27">
        <v>0.57699999999999996</v>
      </c>
      <c r="O14" s="24">
        <f t="shared" si="55"/>
        <v>8513.6350000000002</v>
      </c>
      <c r="P14" s="38">
        <v>0.38400000000000001</v>
      </c>
      <c r="Q14" s="24">
        <f t="shared" si="56"/>
        <v>5665.92</v>
      </c>
      <c r="R14" s="38">
        <v>3.9E-2</v>
      </c>
      <c r="S14" s="134">
        <v>0.18509999999999999</v>
      </c>
      <c r="T14" s="24">
        <f t="shared" si="57"/>
        <v>575.44500000000005</v>
      </c>
      <c r="U14" s="27">
        <v>0.215</v>
      </c>
      <c r="V14" s="24">
        <f t="shared" si="58"/>
        <v>3172.3249999999998</v>
      </c>
      <c r="W14" s="38">
        <v>0.502</v>
      </c>
      <c r="X14" s="24">
        <f t="shared" si="59"/>
        <v>7407.01</v>
      </c>
      <c r="Y14" s="38">
        <v>0.4</v>
      </c>
      <c r="Z14" s="24">
        <f t="shared" si="60"/>
        <v>5902</v>
      </c>
      <c r="AA14" s="147">
        <v>2.2599999999999999E-3</v>
      </c>
      <c r="AB14" s="148">
        <f t="shared" si="61"/>
        <v>33.346299999999999</v>
      </c>
      <c r="AC14" s="46">
        <v>2.32E-3</v>
      </c>
      <c r="AD14" s="17">
        <f t="shared" si="62"/>
        <v>34.2316</v>
      </c>
      <c r="AE14" s="26">
        <f>IF(M14&gt;0,(AG14+AP14)/M14,0)</f>
        <v>2.5493639105388E-3</v>
      </c>
      <c r="AF14" s="46">
        <v>2.7E-4</v>
      </c>
      <c r="AG14" s="36">
        <f t="shared" si="63"/>
        <v>3.9838499999999999</v>
      </c>
      <c r="AH14" s="27">
        <v>0.2172</v>
      </c>
      <c r="AI14" s="40">
        <f t="shared" si="64"/>
        <v>31.996818000000001</v>
      </c>
      <c r="AJ14" s="27">
        <f t="shared" si="65"/>
        <v>0.88472048030748851</v>
      </c>
      <c r="AK14" s="28">
        <f t="shared" si="6"/>
        <v>0.89514988139741081</v>
      </c>
      <c r="AL14" s="42">
        <v>161</v>
      </c>
      <c r="AM14" s="38">
        <v>8.5000000000000006E-2</v>
      </c>
      <c r="AN14" s="27">
        <v>0.2283</v>
      </c>
      <c r="AO14" s="134">
        <v>0.2301</v>
      </c>
      <c r="AP14" s="40">
        <f>AL14*(1-AM14)*AN14</f>
        <v>33.632014499999997</v>
      </c>
      <c r="AQ14" s="135">
        <f t="shared" si="21"/>
        <v>33.897181500000002</v>
      </c>
      <c r="AR14" s="17">
        <v>1.6</v>
      </c>
      <c r="AS14" s="17"/>
      <c r="AT14" s="110">
        <f>AT13+AL14-AS14</f>
        <v>1892.9999999999993</v>
      </c>
      <c r="AU14" s="101"/>
      <c r="AV14" s="42"/>
      <c r="AW14" s="47"/>
      <c r="AX14" s="40"/>
      <c r="AY14" s="40"/>
      <c r="AZ14" s="40"/>
      <c r="BA14" s="40"/>
    </row>
    <row r="15" spans="1:53" s="21" customFormat="1" ht="13.5" thickBot="1" x14ac:dyDescent="0.25">
      <c r="A15" s="185"/>
      <c r="B15" s="48" t="s">
        <v>35</v>
      </c>
      <c r="C15" s="49"/>
      <c r="D15" s="50">
        <f t="shared" ref="D15" si="67">SUM(D12:D14)</f>
        <v>44805</v>
      </c>
      <c r="E15" s="50"/>
      <c r="F15" s="50">
        <f t="shared" ref="F15" si="68">SUM(F12:F14)</f>
        <v>46166</v>
      </c>
      <c r="G15" s="51"/>
      <c r="H15" s="51"/>
      <c r="I15" s="50">
        <f t="shared" ref="I15:K15" si="69">SUM(I12:I14)</f>
        <v>45052</v>
      </c>
      <c r="J15" s="51"/>
      <c r="K15" s="50">
        <f t="shared" si="69"/>
        <v>47367</v>
      </c>
      <c r="L15" s="20">
        <f t="shared" ref="L15" si="70">IF(K15&gt;0,(K12*L12+K13*L13+K14*L14)/K15,0)</f>
        <v>5.8339413515738812E-2</v>
      </c>
      <c r="M15" s="51">
        <f t="shared" ref="M15" si="71">M12+M13+M14</f>
        <v>44604</v>
      </c>
      <c r="N15" s="52">
        <f t="shared" ref="N15" si="72">IF(M15&gt;0,O15/M15,0)</f>
        <v>0.63767922159447588</v>
      </c>
      <c r="O15" s="53">
        <f t="shared" ref="O15" si="73">O12+O13+O14</f>
        <v>28443.044000000002</v>
      </c>
      <c r="P15" s="20">
        <f t="shared" ref="P15" si="74">IF(M15&gt;0,Q15/M15,0)</f>
        <v>0.31995399515738498</v>
      </c>
      <c r="Q15" s="53">
        <f t="shared" ref="Q15" si="75">Q12+Q13+Q14</f>
        <v>14271.228000000001</v>
      </c>
      <c r="R15" s="20">
        <f t="shared" ref="R15" si="76">IF(M15&gt;0,T15/M15,0)</f>
        <v>4.2366783248139181E-2</v>
      </c>
      <c r="S15" s="136"/>
      <c r="T15" s="53">
        <f t="shared" ref="T15" si="77">T12+T13+T14</f>
        <v>1889.7280000000001</v>
      </c>
      <c r="U15" s="20">
        <f t="shared" ref="U15" si="78">IF(M15&gt;0,V15/M15,0)</f>
        <v>0.21431925387857589</v>
      </c>
      <c r="V15" s="53">
        <f t="shared" ref="V15" si="79">V12+V13+V14</f>
        <v>9559.4959999999992</v>
      </c>
      <c r="W15" s="20">
        <f t="shared" ref="W15" si="80">IF(M15&gt;0,X15/M15,0)</f>
        <v>0.50000163662451802</v>
      </c>
      <c r="X15" s="53">
        <f t="shared" ref="X15" si="81">X12+X13+X14</f>
        <v>22302.073</v>
      </c>
      <c r="Y15" s="20">
        <f t="shared" ref="Y15" si="82">IF(M15&gt;0,Z15/M15,0)</f>
        <v>0.40333445430903064</v>
      </c>
      <c r="Z15" s="53">
        <f t="shared" ref="Z15" si="83">Z12+Z13+Z14</f>
        <v>17990.330000000002</v>
      </c>
      <c r="AA15" s="152">
        <f>IF(M15&gt;0,AB15/M15,0)</f>
        <v>2.3837673751233076E-3</v>
      </c>
      <c r="AB15" s="55">
        <f t="shared" ref="AB15" si="84">SUM(AB12:AB14)</f>
        <v>106.32556000000001</v>
      </c>
      <c r="AC15" s="54">
        <f t="shared" ref="AC15" si="85">IF(M15&gt;0,AD15/M15,0)</f>
        <v>2.386850730876155E-3</v>
      </c>
      <c r="AD15" s="55">
        <f t="shared" ref="AD15" si="86">SUM(AD12:AD14)</f>
        <v>106.46309000000001</v>
      </c>
      <c r="AE15" s="54">
        <f t="shared" ref="AE15" si="87">IF(M15&gt;0,(AE12*M12+AE13*M13+AE14*M14)/M15,0)</f>
        <v>2.5962003968253967E-3</v>
      </c>
      <c r="AF15" s="54">
        <f t="shared" ref="AF15" si="88">IF(K15&gt;0,(K12*AF12+K13*AF13+K14*AF14)/K15,0)</f>
        <v>2.7000000000000006E-4</v>
      </c>
      <c r="AG15" s="51">
        <f t="shared" ref="AG15" si="89">SUM(AG12:AG14)</f>
        <v>12.04308</v>
      </c>
      <c r="AH15" s="52">
        <f t="shared" ref="AH15" si="90">IF(K15&gt;0,(K12*AH12+K13*AH13+K14*AH14)/K15,0)</f>
        <v>0.21293428969535752</v>
      </c>
      <c r="AI15" s="57">
        <f t="shared" ref="AI15" si="91">SUM(AI12:AI14)</f>
        <v>98.936097000000004</v>
      </c>
      <c r="AJ15" s="52">
        <f t="shared" ref="AJ15" si="92">IF(AND(AD15&gt;0),((AD12*AJ12+AD13*AJ13+AD14*AJ14)/AD15),0)</f>
        <v>0.88800689962868629</v>
      </c>
      <c r="AK15" s="56">
        <f t="shared" si="6"/>
        <v>0.89708641978146075</v>
      </c>
      <c r="AL15" s="50">
        <f t="shared" ref="AL15" si="93">SUM(AL12:AL14)</f>
        <v>509</v>
      </c>
      <c r="AM15" s="20">
        <f t="shared" ref="AM15" si="94">IF(AL15&gt;0,(AM12*AL12+AM13*AL13+AM14*AL14)/AL15,0)</f>
        <v>8.6709233791748538E-2</v>
      </c>
      <c r="AN15" s="52">
        <f>IF(K15&gt;0,(AN12*K12+AN13*K13+AN14*K14)/K15,0)</f>
        <v>0.22332968522389007</v>
      </c>
      <c r="AO15" s="136">
        <f>IF(K15&gt;0,(AO12*K12+AO13*K13+AO14*K14)/K15,0)</f>
        <v>0.22619855806785316</v>
      </c>
      <c r="AP15" s="57">
        <f t="shared" ref="AP15" si="95">SUM(AP12:AP14)</f>
        <v>103.75784250000001</v>
      </c>
      <c r="AQ15" s="137">
        <f t="shared" si="52"/>
        <v>105.1052025</v>
      </c>
      <c r="AR15" s="55"/>
      <c r="AS15" s="55">
        <f t="shared" ref="AS15" si="96">SUM(AS12:AS14)</f>
        <v>1128.68</v>
      </c>
      <c r="AT15" s="102"/>
      <c r="AU15" s="103">
        <f>AT14</f>
        <v>1892.9999999999993</v>
      </c>
      <c r="AV15" s="50">
        <f t="shared" ref="AV15" si="97">SUM(AV12:AV14)</f>
        <v>0</v>
      </c>
      <c r="AW15" s="58"/>
      <c r="AX15" s="57"/>
      <c r="AY15" s="57"/>
      <c r="AZ15" s="57"/>
      <c r="BA15" s="57"/>
    </row>
    <row r="16" spans="1:53" s="31" customFormat="1" ht="13.5" thickBot="1" x14ac:dyDescent="0.25">
      <c r="A16" s="186">
        <v>4</v>
      </c>
      <c r="B16" s="22">
        <v>1</v>
      </c>
      <c r="C16" s="10" t="s">
        <v>51</v>
      </c>
      <c r="D16" s="11">
        <v>6000</v>
      </c>
      <c r="E16" s="11">
        <v>1</v>
      </c>
      <c r="F16" s="11">
        <v>5736</v>
      </c>
      <c r="G16" s="12">
        <v>1.2</v>
      </c>
      <c r="H16" s="12">
        <v>6.5</v>
      </c>
      <c r="I16" s="11">
        <v>5760</v>
      </c>
      <c r="J16" s="12">
        <v>6.4</v>
      </c>
      <c r="K16" s="11">
        <v>15416</v>
      </c>
      <c r="L16" s="13">
        <v>0.06</v>
      </c>
      <c r="M16" s="23">
        <f>ROUND(K16*(1-L16),0)</f>
        <v>14491</v>
      </c>
      <c r="N16" s="14">
        <v>0.59499999999999997</v>
      </c>
      <c r="O16" s="24">
        <f t="shared" ref="O16:O18" si="98">M16*N16</f>
        <v>8622.1450000000004</v>
      </c>
      <c r="P16" s="13">
        <v>0.35199999999999998</v>
      </c>
      <c r="Q16" s="24">
        <f t="shared" ref="Q16:Q18" si="99">M16*P16</f>
        <v>5100.8319999999994</v>
      </c>
      <c r="R16" s="15">
        <v>5.2999999999999999E-2</v>
      </c>
      <c r="S16" s="143">
        <v>0.18909999999999999</v>
      </c>
      <c r="T16" s="24">
        <f t="shared" ref="T16:T18" si="100">M16*R16</f>
        <v>768.02300000000002</v>
      </c>
      <c r="U16" s="25">
        <v>0.21299999999999999</v>
      </c>
      <c r="V16" s="24">
        <f t="shared" ref="V16:V18" si="101">M16*U16</f>
        <v>3086.5830000000001</v>
      </c>
      <c r="W16" s="15">
        <v>0.49399999999999999</v>
      </c>
      <c r="X16" s="24">
        <f t="shared" ref="X16:X18" si="102">M16*W16</f>
        <v>7158.5540000000001</v>
      </c>
      <c r="Y16" s="15">
        <v>0.41</v>
      </c>
      <c r="Z16" s="24">
        <f t="shared" ref="Z16:Z18" si="103">Y16*M16</f>
        <v>5941.3099999999995</v>
      </c>
      <c r="AA16" s="145">
        <v>2.4499999999999999E-3</v>
      </c>
      <c r="AB16" s="18">
        <f t="shared" ref="AB16:AB38" si="104">M16*AA16</f>
        <v>35.502949999999998</v>
      </c>
      <c r="AC16" s="16">
        <v>2.3400000000000001E-3</v>
      </c>
      <c r="AD16" s="17">
        <f t="shared" ref="AD16:AD18" si="105">M16*AC16</f>
        <v>33.908940000000001</v>
      </c>
      <c r="AE16" s="26">
        <f>IF(M16&gt;0,(AG16+AP16)/M16,0)</f>
        <v>2.6731400869505211E-3</v>
      </c>
      <c r="AF16" s="16">
        <v>2.5999999999999998E-4</v>
      </c>
      <c r="AG16" s="23">
        <f t="shared" ref="AG16:AG18" si="106">AF16*M16</f>
        <v>3.7676599999999998</v>
      </c>
      <c r="AH16" s="114">
        <v>0.2069</v>
      </c>
      <c r="AI16" s="29">
        <f t="shared" ref="AI16:AI18" si="107">AL16*(1-AM16)*AH16</f>
        <v>32.112949</v>
      </c>
      <c r="AJ16" s="27">
        <f t="shared" ref="AJ16:AJ18" si="108">IF(AND(AH16&gt;0,AF16&gt;0,AC16&gt;0),((AC16-AF16)*AH16)/((AH16-AF16)*AC16),0)</f>
        <v>0.89000731277154055</v>
      </c>
      <c r="AK16" s="59">
        <f t="shared" si="6"/>
        <v>0.90377908757190073</v>
      </c>
      <c r="AL16" s="11">
        <v>170</v>
      </c>
      <c r="AM16" s="13">
        <v>8.6999999999999994E-2</v>
      </c>
      <c r="AN16" s="14">
        <v>0.2253</v>
      </c>
      <c r="AO16" s="130">
        <v>0.2258</v>
      </c>
      <c r="AP16" s="29">
        <f>AL16*(1-AM16)*AN16</f>
        <v>34.968813000000004</v>
      </c>
      <c r="AQ16" s="131">
        <f t="shared" ref="AQ16:AQ38" si="109">AL16*(1-AM16)*AO16</f>
        <v>35.046418000000003</v>
      </c>
      <c r="AR16" s="18">
        <v>1.5</v>
      </c>
      <c r="AS16" s="18">
        <v>455.26</v>
      </c>
      <c r="AT16" s="98">
        <f>AT14+AL16-AS16</f>
        <v>1607.7399999999991</v>
      </c>
      <c r="AU16" s="99"/>
      <c r="AV16" s="11"/>
      <c r="AW16" s="30"/>
      <c r="AX16" s="19"/>
      <c r="AY16" s="19"/>
      <c r="AZ16" s="19"/>
      <c r="BA16" s="19"/>
    </row>
    <row r="17" spans="1:53" s="31" customFormat="1" ht="12.75" x14ac:dyDescent="0.2">
      <c r="A17" s="184"/>
      <c r="B17" s="32">
        <v>2</v>
      </c>
      <c r="C17" s="10" t="s">
        <v>49</v>
      </c>
      <c r="D17" s="33">
        <v>16800</v>
      </c>
      <c r="E17" s="33">
        <v>3</v>
      </c>
      <c r="F17" s="33">
        <v>17163</v>
      </c>
      <c r="G17" s="34">
        <v>0.9</v>
      </c>
      <c r="H17" s="34">
        <v>7.6</v>
      </c>
      <c r="I17" s="33">
        <v>16813</v>
      </c>
      <c r="J17" s="34">
        <v>4.4000000000000004</v>
      </c>
      <c r="K17" s="33">
        <v>15117</v>
      </c>
      <c r="L17" s="35">
        <v>5.1999999999999998E-2</v>
      </c>
      <c r="M17" s="36">
        <f>ROUND(K17*(1-L17),0)</f>
        <v>14331</v>
      </c>
      <c r="N17" s="37">
        <v>0.66100000000000003</v>
      </c>
      <c r="O17" s="24">
        <f t="shared" si="98"/>
        <v>9472.7910000000011</v>
      </c>
      <c r="P17" s="35">
        <v>0.30099999999999999</v>
      </c>
      <c r="Q17" s="24">
        <f t="shared" si="99"/>
        <v>4313.6309999999994</v>
      </c>
      <c r="R17" s="38">
        <v>3.7999999999999999E-2</v>
      </c>
      <c r="S17" s="134">
        <v>0.17369999999999999</v>
      </c>
      <c r="T17" s="24">
        <f t="shared" si="100"/>
        <v>544.57799999999997</v>
      </c>
      <c r="U17" s="27">
        <v>0.19700000000000001</v>
      </c>
      <c r="V17" s="24">
        <f t="shared" si="101"/>
        <v>2823.2070000000003</v>
      </c>
      <c r="W17" s="38">
        <v>0.50700000000000001</v>
      </c>
      <c r="X17" s="24">
        <f t="shared" si="102"/>
        <v>7265.817</v>
      </c>
      <c r="Y17" s="38">
        <v>0.4</v>
      </c>
      <c r="Z17" s="24">
        <f t="shared" si="103"/>
        <v>5732.4000000000005</v>
      </c>
      <c r="AA17" s="146">
        <v>2.47E-3</v>
      </c>
      <c r="AB17" s="18">
        <f t="shared" si="104"/>
        <v>35.397570000000002</v>
      </c>
      <c r="AC17" s="39">
        <v>2.3600000000000001E-3</v>
      </c>
      <c r="AD17" s="17">
        <f t="shared" si="105"/>
        <v>33.821159999999999</v>
      </c>
      <c r="AE17" s="26">
        <f>IF(M17&gt;0,(AG17+AP17)/M17,0)</f>
        <v>2.7272476449654599E-3</v>
      </c>
      <c r="AF17" s="39">
        <v>2.7E-4</v>
      </c>
      <c r="AG17" s="36">
        <f t="shared" si="106"/>
        <v>3.86937</v>
      </c>
      <c r="AH17" s="27">
        <v>0.21179999999999999</v>
      </c>
      <c r="AI17" s="40">
        <f t="shared" si="107"/>
        <v>33.536411999999999</v>
      </c>
      <c r="AJ17" s="27">
        <f t="shared" si="108"/>
        <v>0.88672360453740195</v>
      </c>
      <c r="AK17" s="28">
        <f t="shared" si="6"/>
        <v>0.90209425789250086</v>
      </c>
      <c r="AL17" s="33">
        <v>174</v>
      </c>
      <c r="AM17" s="35">
        <v>0.09</v>
      </c>
      <c r="AN17" s="37">
        <v>0.22239999999999999</v>
      </c>
      <c r="AO17" s="132">
        <v>0.222</v>
      </c>
      <c r="AP17" s="40">
        <f>AL17*(1-AM17)*AN17</f>
        <v>35.214815999999999</v>
      </c>
      <c r="AQ17" s="133">
        <f t="shared" si="109"/>
        <v>35.151479999999999</v>
      </c>
      <c r="AR17" s="41">
        <v>1.55</v>
      </c>
      <c r="AS17" s="41"/>
      <c r="AT17" s="110">
        <f>AT16+AL17-AS17</f>
        <v>1781.7399999999991</v>
      </c>
      <c r="AU17" s="101"/>
      <c r="AV17" s="42"/>
      <c r="AW17" s="43"/>
      <c r="AX17" s="44"/>
      <c r="AY17" s="44"/>
      <c r="AZ17" s="44"/>
      <c r="BA17" s="44"/>
    </row>
    <row r="18" spans="1:53" s="31" customFormat="1" ht="12.75" x14ac:dyDescent="0.2">
      <c r="A18" s="184"/>
      <c r="B18" s="32">
        <v>3</v>
      </c>
      <c r="C18" s="45" t="s">
        <v>48</v>
      </c>
      <c r="D18" s="42">
        <v>17300</v>
      </c>
      <c r="E18" s="42">
        <v>0</v>
      </c>
      <c r="F18" s="42">
        <v>17587</v>
      </c>
      <c r="G18" s="36">
        <v>0.9</v>
      </c>
      <c r="H18" s="36">
        <v>6</v>
      </c>
      <c r="I18" s="42">
        <v>16636</v>
      </c>
      <c r="J18" s="36">
        <v>3.9</v>
      </c>
      <c r="K18" s="42">
        <v>15173</v>
      </c>
      <c r="L18" s="38">
        <v>5.5E-2</v>
      </c>
      <c r="M18" s="36">
        <f>ROUND(K18*(1-L18),0)</f>
        <v>14338</v>
      </c>
      <c r="N18" s="27">
        <v>0.56699999999999995</v>
      </c>
      <c r="O18" s="24">
        <f t="shared" si="98"/>
        <v>8129.6459999999988</v>
      </c>
      <c r="P18" s="38">
        <v>0.40200000000000002</v>
      </c>
      <c r="Q18" s="24">
        <f t="shared" si="99"/>
        <v>5763.8760000000002</v>
      </c>
      <c r="R18" s="38">
        <v>3.1E-2</v>
      </c>
      <c r="S18" s="134">
        <v>0.1772</v>
      </c>
      <c r="T18" s="24">
        <f t="shared" si="100"/>
        <v>444.47800000000001</v>
      </c>
      <c r="U18" s="27">
        <v>0.193</v>
      </c>
      <c r="V18" s="24">
        <f t="shared" si="101"/>
        <v>2767.2339999999999</v>
      </c>
      <c r="W18" s="38">
        <v>0.51800000000000002</v>
      </c>
      <c r="X18" s="24">
        <f t="shared" si="102"/>
        <v>7427.0839999999998</v>
      </c>
      <c r="Y18" s="38">
        <v>0.39</v>
      </c>
      <c r="Z18" s="24">
        <f t="shared" si="103"/>
        <v>5591.8200000000006</v>
      </c>
      <c r="AA18" s="147">
        <v>2.4399999999999999E-3</v>
      </c>
      <c r="AB18" s="148">
        <f t="shared" si="104"/>
        <v>34.984719999999996</v>
      </c>
      <c r="AC18" s="46">
        <v>2.3999999999999998E-3</v>
      </c>
      <c r="AD18" s="17">
        <f t="shared" si="105"/>
        <v>34.411199999999994</v>
      </c>
      <c r="AE18" s="26">
        <f>IF(M18&gt;0,(AG18+AP18)/M18,0)</f>
        <v>2.5423318454456689E-3</v>
      </c>
      <c r="AF18" s="46">
        <v>2.7999999999999998E-4</v>
      </c>
      <c r="AG18" s="36">
        <f t="shared" si="106"/>
        <v>4.01464</v>
      </c>
      <c r="AH18" s="27">
        <v>0.21010000000000001</v>
      </c>
      <c r="AI18" s="40">
        <f t="shared" si="107"/>
        <v>30.781751</v>
      </c>
      <c r="AJ18" s="27">
        <f t="shared" si="108"/>
        <v>0.88451212150096925</v>
      </c>
      <c r="AK18" s="28">
        <f t="shared" si="6"/>
        <v>0.89099170778011105</v>
      </c>
      <c r="AL18" s="42">
        <v>161</v>
      </c>
      <c r="AM18" s="38">
        <v>0.09</v>
      </c>
      <c r="AN18" s="27">
        <v>0.22140000000000001</v>
      </c>
      <c r="AO18" s="134">
        <v>0.2258</v>
      </c>
      <c r="AP18" s="40">
        <f>AL18*(1-AM18)*AN18</f>
        <v>32.437314000000001</v>
      </c>
      <c r="AQ18" s="135">
        <f t="shared" si="109"/>
        <v>33.081958</v>
      </c>
      <c r="AR18" s="17">
        <v>1.55</v>
      </c>
      <c r="AS18" s="17"/>
      <c r="AT18" s="110">
        <f>AT17+AL18-AS18</f>
        <v>1942.7399999999991</v>
      </c>
      <c r="AU18" s="101"/>
      <c r="AV18" s="42"/>
      <c r="AW18" s="47"/>
      <c r="AX18" s="40"/>
      <c r="AY18" s="40"/>
      <c r="AZ18" s="40"/>
      <c r="BA18" s="40"/>
    </row>
    <row r="19" spans="1:53" s="21" customFormat="1" ht="13.5" thickBot="1" x14ac:dyDescent="0.25">
      <c r="A19" s="185"/>
      <c r="B19" s="48" t="s">
        <v>35</v>
      </c>
      <c r="C19" s="49"/>
      <c r="D19" s="50">
        <f t="shared" ref="D19" si="110">SUM(D16:D18)</f>
        <v>40100</v>
      </c>
      <c r="E19" s="50"/>
      <c r="F19" s="50">
        <f t="shared" ref="F19" si="111">SUM(F16:F18)</f>
        <v>40486</v>
      </c>
      <c r="G19" s="51"/>
      <c r="H19" s="51"/>
      <c r="I19" s="50">
        <f t="shared" ref="I19:K19" si="112">SUM(I16:I18)</f>
        <v>39209</v>
      </c>
      <c r="J19" s="51"/>
      <c r="K19" s="50">
        <f t="shared" si="112"/>
        <v>45706</v>
      </c>
      <c r="L19" s="20">
        <f t="shared" ref="L19" si="113">IF(K19&gt;0,(K16*L16+K17*L17+K18*L18)/K19,0)</f>
        <v>5.5694197698332816E-2</v>
      </c>
      <c r="M19" s="51">
        <f t="shared" ref="M19" si="114">M16+M17+M18</f>
        <v>43160</v>
      </c>
      <c r="N19" s="52">
        <f t="shared" ref="N19" si="115">IF(M19&gt;0,O19/M19,0)</f>
        <v>0.60761311399443929</v>
      </c>
      <c r="O19" s="53">
        <f t="shared" ref="O19" si="116">O16+O17+O18</f>
        <v>26224.582000000002</v>
      </c>
      <c r="P19" s="20">
        <f t="shared" ref="P19" si="117">IF(M19&gt;0,Q19/M19,0)</f>
        <v>0.35167606580166821</v>
      </c>
      <c r="Q19" s="53">
        <f t="shared" ref="Q19" si="118">Q16+Q17+Q18</f>
        <v>15178.339</v>
      </c>
      <c r="R19" s="20">
        <f t="shared" ref="R19" si="119">IF(M19&gt;0,T19/M19,0)</f>
        <v>4.0710820203892495E-2</v>
      </c>
      <c r="S19" s="136"/>
      <c r="T19" s="53">
        <f t="shared" ref="T19" si="120">T16+T17+T18</f>
        <v>1757.0790000000002</v>
      </c>
      <c r="U19" s="20">
        <f t="shared" ref="U19" si="121">IF(M19&gt;0,V19/M19,0)</f>
        <v>0.20104318813716407</v>
      </c>
      <c r="V19" s="53">
        <f t="shared" ref="V19" si="122">V16+V17+V18</f>
        <v>8677.0240000000013</v>
      </c>
      <c r="W19" s="20">
        <f t="shared" ref="W19" si="123">IF(M19&gt;0,X19/M19,0)</f>
        <v>0.5062895041705282</v>
      </c>
      <c r="X19" s="53">
        <f t="shared" ref="X19" si="124">X16+X17+X18</f>
        <v>21851.454999999998</v>
      </c>
      <c r="Y19" s="20">
        <f t="shared" ref="Y19" si="125">IF(M19&gt;0,Z19/M19,0)</f>
        <v>0.40003544949026876</v>
      </c>
      <c r="Z19" s="53">
        <f t="shared" ref="Z19" si="126">Z16+Z17+Z18</f>
        <v>17265.53</v>
      </c>
      <c r="AA19" s="152">
        <f>IF(M19&gt;0,AB19/M19,0)</f>
        <v>2.4533188137164041E-3</v>
      </c>
      <c r="AB19" s="55">
        <f t="shared" ref="AB19" si="127">SUM(AB16:AB18)</f>
        <v>105.88524</v>
      </c>
      <c r="AC19" s="54">
        <f t="shared" ref="AC19" si="128">IF(M19&gt;0,AD19/M19,0)</f>
        <v>2.3665732159406853E-3</v>
      </c>
      <c r="AD19" s="55">
        <f t="shared" ref="AD19" si="129">SUM(AD16:AD18)</f>
        <v>102.14129999999999</v>
      </c>
      <c r="AE19" s="54">
        <f t="shared" ref="AE19" si="130">IF(M19&gt;0,(AE16*M16+AE17*M17+AE18*M18)/M19,0)</f>
        <v>2.6476509036144581E-3</v>
      </c>
      <c r="AF19" s="54">
        <f t="shared" ref="AF19" si="131">IF(K19&gt;0,(K16*AF16+K17*AF17+K18*AF18)/K19,0)</f>
        <v>2.6994683411368304E-4</v>
      </c>
      <c r="AG19" s="51">
        <f t="shared" ref="AG19" si="132">SUM(AG16:AG18)</f>
        <v>11.651669999999999</v>
      </c>
      <c r="AH19" s="52">
        <f t="shared" ref="AH19" si="133">IF(K19&gt;0,(K16*AH16+K17*AH17+K18*AH18)/K19,0)</f>
        <v>0.20958294972213715</v>
      </c>
      <c r="AI19" s="57">
        <f t="shared" ref="AI19" si="134">SUM(AI16:AI18)</f>
        <v>96.431111999999999</v>
      </c>
      <c r="AJ19" s="52">
        <f t="shared" ref="AJ19" si="135">IF(AND(AD19&gt;0),((AD16*AJ16+AD17*AJ17+AD18*AJ18)/AD19),0)</f>
        <v>0.8870686880680172</v>
      </c>
      <c r="AK19" s="56">
        <f t="shared" si="6"/>
        <v>0.89913108454855817</v>
      </c>
      <c r="AL19" s="50">
        <f t="shared" ref="AL19" si="136">SUM(AL16:AL18)</f>
        <v>505</v>
      </c>
      <c r="AM19" s="20">
        <f t="shared" ref="AM19" si="137">IF(AL19&gt;0,(AM16*AL16+AM17*AL17+AM18*AL18)/AL19,0)</f>
        <v>8.8990099009900986E-2</v>
      </c>
      <c r="AN19" s="52">
        <f>IF(K19&gt;0,(AN16*K16+AN17*K17+AN18*K18)/K19,0)</f>
        <v>0.22304616024154378</v>
      </c>
      <c r="AO19" s="136">
        <f>IF(K19&gt;0,(AO16*K16+AO17*K17+AO18*K18)/K19,0)</f>
        <v>0.22454317157484793</v>
      </c>
      <c r="AP19" s="57">
        <f t="shared" ref="AP19" si="138">SUM(AP16:AP18)</f>
        <v>102.620943</v>
      </c>
      <c r="AQ19" s="137">
        <f t="shared" ref="AQ19:AQ39" si="139">SUM(AQ16:AQ18)</f>
        <v>103.27985600000001</v>
      </c>
      <c r="AR19" s="55"/>
      <c r="AS19" s="55">
        <f t="shared" ref="AS19" si="140">SUM(AS16:AS18)</f>
        <v>455.26</v>
      </c>
      <c r="AT19" s="102"/>
      <c r="AU19" s="103">
        <f>AT18</f>
        <v>1942.7399999999991</v>
      </c>
      <c r="AV19" s="50">
        <f t="shared" ref="AV19" si="141">SUM(AV16:AV18)</f>
        <v>0</v>
      </c>
      <c r="AW19" s="58"/>
      <c r="AX19" s="57"/>
      <c r="AY19" s="57"/>
      <c r="AZ19" s="57"/>
      <c r="BA19" s="57"/>
    </row>
    <row r="20" spans="1:53" s="31" customFormat="1" ht="13.5" thickBot="1" x14ac:dyDescent="0.25">
      <c r="A20" s="186">
        <v>5</v>
      </c>
      <c r="B20" s="22">
        <v>1</v>
      </c>
      <c r="C20" s="10" t="s">
        <v>52</v>
      </c>
      <c r="D20" s="11">
        <v>5500</v>
      </c>
      <c r="E20" s="11">
        <v>1</v>
      </c>
      <c r="F20" s="11">
        <v>14161</v>
      </c>
      <c r="G20" s="12">
        <v>1</v>
      </c>
      <c r="H20" s="12">
        <v>7</v>
      </c>
      <c r="I20" s="11">
        <v>13865</v>
      </c>
      <c r="J20" s="12">
        <v>4.4000000000000004</v>
      </c>
      <c r="K20" s="11">
        <v>14898</v>
      </c>
      <c r="L20" s="13">
        <v>6.2E-2</v>
      </c>
      <c r="M20" s="23">
        <f>ROUND(K20*(1-L20),0)</f>
        <v>13974</v>
      </c>
      <c r="N20" s="14">
        <v>0.66600000000000004</v>
      </c>
      <c r="O20" s="24">
        <f t="shared" ref="O20:O22" si="142">M20*N20</f>
        <v>9306.6840000000011</v>
      </c>
      <c r="P20" s="13">
        <v>0.28899999999999998</v>
      </c>
      <c r="Q20" s="24">
        <f t="shared" ref="Q20:Q22" si="143">M20*P20</f>
        <v>4038.4859999999999</v>
      </c>
      <c r="R20" s="15">
        <v>4.4999999999999998E-2</v>
      </c>
      <c r="S20" s="143">
        <v>0.1656</v>
      </c>
      <c r="T20" s="24">
        <f t="shared" ref="T20:T22" si="144">M20*R20</f>
        <v>628.82999999999993</v>
      </c>
      <c r="U20" s="25">
        <v>0.17799999999999999</v>
      </c>
      <c r="V20" s="24">
        <f t="shared" ref="V20:V22" si="145">M20*U20</f>
        <v>2487.3719999999998</v>
      </c>
      <c r="W20" s="15">
        <v>0.52100000000000002</v>
      </c>
      <c r="X20" s="24">
        <f t="shared" ref="X20:X22" si="146">M20*W20</f>
        <v>7280.4540000000006</v>
      </c>
      <c r="Y20" s="15">
        <v>0.39</v>
      </c>
      <c r="Z20" s="24">
        <f t="shared" ref="Z20:Z22" si="147">Y20*M20</f>
        <v>5449.8600000000006</v>
      </c>
      <c r="AA20" s="145">
        <v>2.3800000000000002E-3</v>
      </c>
      <c r="AB20" s="18">
        <f t="shared" ref="AB20" si="148">M20*AA20</f>
        <v>33.258120000000005</v>
      </c>
      <c r="AC20" s="16">
        <v>2.31E-3</v>
      </c>
      <c r="AD20" s="17">
        <f t="shared" ref="AD20:AD22" si="149">M20*AC20</f>
        <v>32.279939999999996</v>
      </c>
      <c r="AE20" s="26">
        <f>IF(M20&gt;0,(AG20+AP20)/M20,0)</f>
        <v>2.4167717761557177E-3</v>
      </c>
      <c r="AF20" s="16">
        <v>2.7E-4</v>
      </c>
      <c r="AG20" s="23">
        <f t="shared" ref="AG20:AG22" si="150">AF20*M20</f>
        <v>3.77298</v>
      </c>
      <c r="AH20" s="114">
        <v>0.20269999999999999</v>
      </c>
      <c r="AI20" s="29">
        <f t="shared" ref="AI20:AI22" si="151">AL20*(1-AM20)*AH20</f>
        <v>27.944830099999997</v>
      </c>
      <c r="AJ20" s="27">
        <f t="shared" ref="AJ20:AJ22" si="152">IF(AND(AH20&gt;0,AF20&gt;0,AC20&gt;0),((AC20-AF20)*AH20)/((AH20-AF20)*AC20),0)</f>
        <v>0.88429477946841972</v>
      </c>
      <c r="AK20" s="59">
        <f t="shared" si="6"/>
        <v>0.88938427699895395</v>
      </c>
      <c r="AL20" s="11">
        <v>151</v>
      </c>
      <c r="AM20" s="13">
        <v>8.6999999999999994E-2</v>
      </c>
      <c r="AN20" s="14">
        <v>0.21759999999999999</v>
      </c>
      <c r="AO20" s="130">
        <v>0.2172</v>
      </c>
      <c r="AP20" s="29">
        <f>AL20*(1-AM20)*AN20</f>
        <v>29.998988799999999</v>
      </c>
      <c r="AQ20" s="131">
        <f t="shared" ref="AQ20" si="153">AL20*(1-AM20)*AO20</f>
        <v>29.943843600000001</v>
      </c>
      <c r="AR20" s="18">
        <v>1.55</v>
      </c>
      <c r="AS20" s="18">
        <v>455.46</v>
      </c>
      <c r="AT20" s="98">
        <f>AT18+AL20-AS20</f>
        <v>1638.2799999999988</v>
      </c>
      <c r="AU20" s="99"/>
      <c r="AV20" s="11"/>
      <c r="AW20" s="30"/>
      <c r="AX20" s="19"/>
      <c r="AY20" s="19"/>
      <c r="AZ20" s="19"/>
      <c r="BA20" s="19"/>
    </row>
    <row r="21" spans="1:53" s="31" customFormat="1" ht="12.75" x14ac:dyDescent="0.2">
      <c r="A21" s="184"/>
      <c r="B21" s="32">
        <v>2</v>
      </c>
      <c r="C21" s="10" t="s">
        <v>49</v>
      </c>
      <c r="D21" s="33">
        <v>20835</v>
      </c>
      <c r="E21" s="33">
        <v>4</v>
      </c>
      <c r="F21" s="33">
        <v>16863</v>
      </c>
      <c r="G21" s="34">
        <v>0.8</v>
      </c>
      <c r="H21" s="34">
        <v>6.2</v>
      </c>
      <c r="I21" s="33">
        <v>16245</v>
      </c>
      <c r="J21" s="34">
        <v>4.0999999999999996</v>
      </c>
      <c r="K21" s="33">
        <v>15893</v>
      </c>
      <c r="L21" s="35">
        <v>5.3999999999999999E-2</v>
      </c>
      <c r="M21" s="36">
        <f>ROUND(K21*(1-L21),0)</f>
        <v>15035</v>
      </c>
      <c r="N21" s="37">
        <v>0.75700000000000001</v>
      </c>
      <c r="O21" s="24">
        <f t="shared" si="142"/>
        <v>11381.495000000001</v>
      </c>
      <c r="P21" s="35">
        <v>0.218</v>
      </c>
      <c r="Q21" s="24">
        <f t="shared" si="143"/>
        <v>3277.63</v>
      </c>
      <c r="R21" s="38">
        <v>2.5000000000000001E-2</v>
      </c>
      <c r="S21" s="134">
        <v>0.1953</v>
      </c>
      <c r="T21" s="24">
        <f t="shared" si="144"/>
        <v>375.875</v>
      </c>
      <c r="U21" s="27">
        <v>0.21199999999999999</v>
      </c>
      <c r="V21" s="24">
        <f t="shared" si="145"/>
        <v>3187.42</v>
      </c>
      <c r="W21" s="38">
        <v>0.49299999999999999</v>
      </c>
      <c r="X21" s="24">
        <f t="shared" si="146"/>
        <v>7412.2550000000001</v>
      </c>
      <c r="Y21" s="38">
        <v>0.4</v>
      </c>
      <c r="Z21" s="24">
        <f t="shared" si="147"/>
        <v>6014</v>
      </c>
      <c r="AA21" s="146">
        <v>2.2799999999999999E-3</v>
      </c>
      <c r="AB21" s="18">
        <f t="shared" si="104"/>
        <v>34.279800000000002</v>
      </c>
      <c r="AC21" s="39">
        <v>2.2200000000000002E-3</v>
      </c>
      <c r="AD21" s="17">
        <f t="shared" si="149"/>
        <v>33.377700000000004</v>
      </c>
      <c r="AE21" s="26">
        <f>IF(M21&gt;0,(AG21+AP21)/M21,0)</f>
        <v>2.5278444429664114E-3</v>
      </c>
      <c r="AF21" s="39">
        <v>2.7E-4</v>
      </c>
      <c r="AG21" s="36">
        <f t="shared" si="150"/>
        <v>4.05945</v>
      </c>
      <c r="AH21" s="27">
        <v>0.2074</v>
      </c>
      <c r="AI21" s="40">
        <f t="shared" si="151"/>
        <v>31.657121200000002</v>
      </c>
      <c r="AJ21" s="27">
        <f t="shared" si="152"/>
        <v>0.87952337022968985</v>
      </c>
      <c r="AK21" s="28">
        <f t="shared" si="6"/>
        <v>0.8942753060572427</v>
      </c>
      <c r="AL21" s="33">
        <v>167</v>
      </c>
      <c r="AM21" s="35">
        <v>8.5999999999999993E-2</v>
      </c>
      <c r="AN21" s="37">
        <v>0.22239999999999999</v>
      </c>
      <c r="AO21" s="132">
        <v>0.21859999999999999</v>
      </c>
      <c r="AP21" s="40">
        <f>AL21*(1-AM21)*AN21</f>
        <v>33.946691199999997</v>
      </c>
      <c r="AQ21" s="133">
        <f t="shared" si="109"/>
        <v>33.366666799999997</v>
      </c>
      <c r="AR21" s="41">
        <v>1.6</v>
      </c>
      <c r="AS21" s="41"/>
      <c r="AT21" s="117">
        <f>AT20+AL21-AS21</f>
        <v>1805.2799999999988</v>
      </c>
      <c r="AU21" s="101"/>
      <c r="AV21" s="42"/>
      <c r="AW21" s="43"/>
      <c r="AX21" s="44"/>
      <c r="AY21" s="44"/>
      <c r="AZ21" s="44"/>
      <c r="BA21" s="44"/>
    </row>
    <row r="22" spans="1:53" s="31" customFormat="1" ht="12.75" x14ac:dyDescent="0.2">
      <c r="A22" s="184"/>
      <c r="B22" s="32">
        <v>3</v>
      </c>
      <c r="C22" s="10" t="s">
        <v>63</v>
      </c>
      <c r="D22" s="42">
        <v>22600</v>
      </c>
      <c r="E22" s="42">
        <v>1</v>
      </c>
      <c r="F22" s="42">
        <v>18569</v>
      </c>
      <c r="G22" s="36">
        <v>0.5</v>
      </c>
      <c r="H22" s="36">
        <v>6.6</v>
      </c>
      <c r="I22" s="42">
        <v>18037</v>
      </c>
      <c r="J22" s="36">
        <v>2.8</v>
      </c>
      <c r="K22" s="42">
        <v>16007</v>
      </c>
      <c r="L22" s="38">
        <v>5.8999999999999997E-2</v>
      </c>
      <c r="M22" s="36">
        <f>ROUND(K22*(1-L22),0)</f>
        <v>15063</v>
      </c>
      <c r="N22" s="27">
        <v>0.70699999999999996</v>
      </c>
      <c r="O22" s="24">
        <f t="shared" si="142"/>
        <v>10649.540999999999</v>
      </c>
      <c r="P22" s="38">
        <v>0.26700000000000002</v>
      </c>
      <c r="Q22" s="24">
        <f t="shared" si="143"/>
        <v>4021.8210000000004</v>
      </c>
      <c r="R22" s="38">
        <v>2.5999999999999999E-2</v>
      </c>
      <c r="S22" s="134">
        <v>0.184</v>
      </c>
      <c r="T22" s="24">
        <f t="shared" si="144"/>
        <v>391.63799999999998</v>
      </c>
      <c r="U22" s="27">
        <v>0.214</v>
      </c>
      <c r="V22" s="24">
        <f t="shared" si="145"/>
        <v>3223.482</v>
      </c>
      <c r="W22" s="38">
        <v>0.499</v>
      </c>
      <c r="X22" s="24">
        <f t="shared" si="146"/>
        <v>7516.4369999999999</v>
      </c>
      <c r="Y22" s="38">
        <v>0.41</v>
      </c>
      <c r="Z22" s="24">
        <f t="shared" si="147"/>
        <v>6175.83</v>
      </c>
      <c r="AA22" s="147">
        <v>2.2200000000000002E-3</v>
      </c>
      <c r="AB22" s="148">
        <f t="shared" si="104"/>
        <v>33.439860000000003</v>
      </c>
      <c r="AC22" s="46">
        <v>2.3E-3</v>
      </c>
      <c r="AD22" s="17">
        <f t="shared" si="149"/>
        <v>34.6449</v>
      </c>
      <c r="AE22" s="26">
        <f>IF(M22&gt;0,(AG22+AP22)/M22,0)</f>
        <v>2.4148873132842064E-3</v>
      </c>
      <c r="AF22" s="46">
        <v>2.7E-4</v>
      </c>
      <c r="AG22" s="36">
        <f t="shared" si="150"/>
        <v>4.0670099999999998</v>
      </c>
      <c r="AH22" s="27">
        <v>0.20849999999999999</v>
      </c>
      <c r="AI22" s="40">
        <f t="shared" si="151"/>
        <v>30.872178000000002</v>
      </c>
      <c r="AJ22" s="27">
        <f t="shared" si="152"/>
        <v>0.88375312415827811</v>
      </c>
      <c r="AK22" s="28">
        <f t="shared" si="6"/>
        <v>0.88929395030693248</v>
      </c>
      <c r="AL22" s="42">
        <v>162</v>
      </c>
      <c r="AM22" s="38">
        <v>8.5999999999999993E-2</v>
      </c>
      <c r="AN22" s="27">
        <v>0.21820000000000001</v>
      </c>
      <c r="AO22" s="134">
        <v>0.22309999999999999</v>
      </c>
      <c r="AP22" s="40">
        <f>AL22*(1-AM22)*AN22</f>
        <v>32.308437600000005</v>
      </c>
      <c r="AQ22" s="135">
        <f t="shared" si="109"/>
        <v>33.033970799999999</v>
      </c>
      <c r="AR22" s="17">
        <v>1.6</v>
      </c>
      <c r="AS22" s="17"/>
      <c r="AT22" s="117">
        <f>AT21+AL22-AS22</f>
        <v>1967.2799999999988</v>
      </c>
      <c r="AU22" s="101"/>
      <c r="AV22" s="42"/>
      <c r="AW22" s="47"/>
      <c r="AX22" s="40"/>
      <c r="AY22" s="40"/>
      <c r="AZ22" s="40"/>
      <c r="BA22" s="40"/>
    </row>
    <row r="23" spans="1:53" s="21" customFormat="1" ht="13.5" thickBot="1" x14ac:dyDescent="0.25">
      <c r="A23" s="185"/>
      <c r="B23" s="48" t="s">
        <v>35</v>
      </c>
      <c r="C23" s="49"/>
      <c r="D23" s="50">
        <f t="shared" ref="D23" si="154">SUM(D20:D22)</f>
        <v>48935</v>
      </c>
      <c r="E23" s="50"/>
      <c r="F23" s="50">
        <f t="shared" ref="F23" si="155">SUM(F20:F22)</f>
        <v>49593</v>
      </c>
      <c r="G23" s="51"/>
      <c r="H23" s="51"/>
      <c r="I23" s="50">
        <f t="shared" ref="I23:K23" si="156">SUM(I20:I22)</f>
        <v>48147</v>
      </c>
      <c r="J23" s="51"/>
      <c r="K23" s="50">
        <f t="shared" si="156"/>
        <v>46798</v>
      </c>
      <c r="L23" s="20">
        <f t="shared" ref="L23" si="157">IF(K23&gt;0,(K20*L20+K21*L21+K22*L22)/K23,0)</f>
        <v>5.8256998162314631E-2</v>
      </c>
      <c r="M23" s="51">
        <f t="shared" ref="M23" si="158">M20+M21+M22</f>
        <v>44072</v>
      </c>
      <c r="N23" s="52">
        <f t="shared" ref="N23" si="159">IF(M23&gt;0,O23/M23,0)</f>
        <v>0.71105736068251957</v>
      </c>
      <c r="O23" s="53">
        <f t="shared" ref="O23" si="160">O20+O21+O22</f>
        <v>31337.72</v>
      </c>
      <c r="P23" s="20">
        <f t="shared" ref="P23" si="161">IF(M23&gt;0,Q23/M23,0)</f>
        <v>0.25725941640951172</v>
      </c>
      <c r="Q23" s="53">
        <f t="shared" ref="Q23" si="162">Q20+Q21+Q22</f>
        <v>11337.937</v>
      </c>
      <c r="R23" s="20">
        <f t="shared" ref="R23" si="163">IF(M23&gt;0,T23/M23,0)</f>
        <v>3.1683222907968774E-2</v>
      </c>
      <c r="S23" s="136"/>
      <c r="T23" s="53">
        <f t="shared" ref="T23" si="164">T20+T21+T22</f>
        <v>1396.3429999999998</v>
      </c>
      <c r="U23" s="20">
        <f t="shared" ref="U23" si="165">IF(M23&gt;0,V23/M23,0)</f>
        <v>0.2019031130876747</v>
      </c>
      <c r="V23" s="53">
        <f t="shared" ref="V23" si="166">V20+V21+V22</f>
        <v>8898.2739999999994</v>
      </c>
      <c r="W23" s="20">
        <f t="shared" ref="W23" si="167">IF(M23&gt;0,X23/M23,0)</f>
        <v>0.50392870756943187</v>
      </c>
      <c r="X23" s="53">
        <f t="shared" ref="X23" si="168">X20+X21+X22</f>
        <v>22209.146000000001</v>
      </c>
      <c r="Y23" s="20">
        <f t="shared" ref="Y23" si="169">IF(M23&gt;0,Z23/M23,0)</f>
        <v>0.40024709566164463</v>
      </c>
      <c r="Z23" s="53">
        <f t="shared" ref="Z23" si="170">Z20+Z21+Z22</f>
        <v>17639.690000000002</v>
      </c>
      <c r="AA23" s="152">
        <f>IF(M23&gt;0,AB23/M23,0)</f>
        <v>2.2912003085859508E-3</v>
      </c>
      <c r="AB23" s="55">
        <f t="shared" ref="AB23" si="171">SUM(AB20:AB22)</f>
        <v>100.97778000000002</v>
      </c>
      <c r="AC23" s="54">
        <f t="shared" ref="AC23" si="172">IF(M23&gt;0,AD23/M23,0)</f>
        <v>2.2758790161553819E-3</v>
      </c>
      <c r="AD23" s="55">
        <f t="shared" ref="AD23" si="173">SUM(AD20:AD22)</f>
        <v>100.30253999999999</v>
      </c>
      <c r="AE23" s="54">
        <f t="shared" ref="AE23" si="174">IF(M23&gt;0,(AE20*M20+AE21*M21+AE22*M22)/M23,0)</f>
        <v>2.4540197313487021E-3</v>
      </c>
      <c r="AF23" s="54">
        <f t="shared" ref="AF23" si="175">IF(K23&gt;0,(K20*AF20+K21*AF21+K22*AF22)/K23,0)</f>
        <v>2.6999999999999995E-4</v>
      </c>
      <c r="AG23" s="51">
        <f t="shared" ref="AG23" si="176">SUM(AG20:AG22)</f>
        <v>11.89944</v>
      </c>
      <c r="AH23" s="52">
        <f t="shared" ref="AH23" si="177">IF(K23&gt;0,(K20*AH20+K21*AH21+K22*AH22)/K23,0)</f>
        <v>0.2062800183768537</v>
      </c>
      <c r="AI23" s="57">
        <f t="shared" ref="AI23" si="178">SUM(AI20:AI22)</f>
        <v>90.474129300000001</v>
      </c>
      <c r="AJ23" s="52">
        <f t="shared" ref="AJ23" si="179">IF(AND(AD23&gt;0),((AD20*AJ20+AD21*AJ21+AD22*AJ22)/AD23),0)</f>
        <v>0.88251990656687729</v>
      </c>
      <c r="AK23" s="56">
        <f t="shared" si="6"/>
        <v>0.89107283818802807</v>
      </c>
      <c r="AL23" s="50">
        <f t="shared" ref="AL23" si="180">SUM(AL20:AL22)</f>
        <v>480</v>
      </c>
      <c r="AM23" s="20">
        <f t="shared" ref="AM23" si="181">IF(AL23&gt;0,(AM20*AL20+AM21*AL21+AM22*AL22)/AL23,0)</f>
        <v>8.6314583333333333E-2</v>
      </c>
      <c r="AN23" s="52">
        <f>IF(K23&gt;0,(AN20*K20+AN21*K21+AN22*K22)/K23,0)</f>
        <v>0.2194353476644301</v>
      </c>
      <c r="AO23" s="136">
        <f>IF(K23&gt;0,(AO20*K20+AO21*K21+AO22*K22)/K23,0)</f>
        <v>0.21969351468011453</v>
      </c>
      <c r="AP23" s="57">
        <f t="shared" ref="AP23" si="182">SUM(AP20:AP22)</f>
        <v>96.254117600000001</v>
      </c>
      <c r="AQ23" s="137">
        <f t="shared" si="139"/>
        <v>96.34448119999999</v>
      </c>
      <c r="AR23" s="55"/>
      <c r="AS23" s="55">
        <f t="shared" ref="AS23" si="183">SUM(AS20:AS22)</f>
        <v>455.46</v>
      </c>
      <c r="AT23" s="102"/>
      <c r="AU23" s="103">
        <f>AT22</f>
        <v>1967.2799999999988</v>
      </c>
      <c r="AV23" s="50">
        <f t="shared" ref="AV23" si="184">SUM(AV20:AV22)</f>
        <v>0</v>
      </c>
      <c r="AW23" s="58"/>
      <c r="AX23" s="57"/>
      <c r="AY23" s="57"/>
      <c r="AZ23" s="57"/>
      <c r="BA23" s="57"/>
    </row>
    <row r="24" spans="1:53" s="31" customFormat="1" ht="13.5" thickBot="1" x14ac:dyDescent="0.25">
      <c r="A24" s="186">
        <v>6</v>
      </c>
      <c r="B24" s="22">
        <v>1</v>
      </c>
      <c r="C24" s="10" t="s">
        <v>50</v>
      </c>
      <c r="D24" s="11">
        <v>3500</v>
      </c>
      <c r="E24" s="11">
        <v>1</v>
      </c>
      <c r="F24" s="11">
        <v>12866</v>
      </c>
      <c r="G24" s="12">
        <v>1</v>
      </c>
      <c r="H24" s="12">
        <v>7</v>
      </c>
      <c r="I24" s="11">
        <v>12404</v>
      </c>
      <c r="J24" s="12">
        <v>4.5</v>
      </c>
      <c r="K24" s="11">
        <v>15935</v>
      </c>
      <c r="L24" s="13">
        <v>4.9000000000000002E-2</v>
      </c>
      <c r="M24" s="23">
        <f>ROUND(K24*(1-L24),0)</f>
        <v>15154</v>
      </c>
      <c r="N24" s="14">
        <v>0.75</v>
      </c>
      <c r="O24" s="24">
        <f t="shared" ref="O24:O26" si="185">M24*N24</f>
        <v>11365.5</v>
      </c>
      <c r="P24" s="13">
        <v>0.20599999999999999</v>
      </c>
      <c r="Q24" s="24">
        <f t="shared" ref="Q24:Q26" si="186">M24*P24</f>
        <v>3121.7239999999997</v>
      </c>
      <c r="R24" s="15">
        <v>4.3999999999999997E-2</v>
      </c>
      <c r="S24" s="143">
        <v>0.18090000000000001</v>
      </c>
      <c r="T24" s="24">
        <f t="shared" ref="T24:T26" si="187">M24*R24</f>
        <v>666.77599999999995</v>
      </c>
      <c r="U24" s="25">
        <v>0.21299999999999999</v>
      </c>
      <c r="V24" s="24">
        <f t="shared" ref="V24:V26" si="188">M24*U24</f>
        <v>3227.8020000000001</v>
      </c>
      <c r="W24" s="15">
        <v>0.50600000000000001</v>
      </c>
      <c r="X24" s="24">
        <f t="shared" ref="X24:X26" si="189">M24*W24</f>
        <v>7667.924</v>
      </c>
      <c r="Y24" s="15">
        <v>0.4</v>
      </c>
      <c r="Z24" s="24">
        <f t="shared" ref="Z24:Z26" si="190">Y24*M24</f>
        <v>6061.6</v>
      </c>
      <c r="AA24" s="145">
        <v>2.33E-3</v>
      </c>
      <c r="AB24" s="18">
        <f t="shared" ref="AB24" si="191">M24*AA24</f>
        <v>35.308819999999997</v>
      </c>
      <c r="AC24" s="16">
        <v>2.3600000000000001E-3</v>
      </c>
      <c r="AD24" s="17">
        <f t="shared" ref="AD24:AD26" si="192">M24*AC24</f>
        <v>35.763440000000003</v>
      </c>
      <c r="AE24" s="26">
        <f>IF(M24&gt;0,(AG24+AP24)/M24,0)</f>
        <v>2.5913006202982715E-3</v>
      </c>
      <c r="AF24" s="16">
        <v>2.7E-4</v>
      </c>
      <c r="AG24" s="23">
        <f t="shared" ref="AG24:AG26" si="193">AF24*M24</f>
        <v>4.0915800000000004</v>
      </c>
      <c r="AH24" s="114">
        <v>0.21909999999999999</v>
      </c>
      <c r="AI24" s="29">
        <f t="shared" ref="AI24:AI26" si="194">AL24*(1-AM24)*AH24</f>
        <v>34.530817300000002</v>
      </c>
      <c r="AJ24" s="27">
        <f t="shared" ref="AJ24:AJ26" si="195">IF(AND(AH24&gt;0,AF24&gt;0,AC24&gt;0),((AC24-AF24)*AH24)/((AH24-AF24)*AC24),0)</f>
        <v>0.88668589579249291</v>
      </c>
      <c r="AK24" s="59">
        <f t="shared" si="6"/>
        <v>0.89689016702857327</v>
      </c>
      <c r="AL24" s="11">
        <v>173</v>
      </c>
      <c r="AM24" s="13">
        <v>8.8999999999999996E-2</v>
      </c>
      <c r="AN24" s="14">
        <v>0.22320000000000001</v>
      </c>
      <c r="AO24" s="130">
        <v>0.21970000000000001</v>
      </c>
      <c r="AP24" s="29">
        <f>AL24*(1-AM24)*AN24</f>
        <v>35.176989600000006</v>
      </c>
      <c r="AQ24" s="131">
        <f t="shared" ref="AQ24" si="196">AL24*(1-AM24)*AO24</f>
        <v>34.625379100000004</v>
      </c>
      <c r="AR24" s="18">
        <v>1.55</v>
      </c>
      <c r="AS24" s="18">
        <v>507.94</v>
      </c>
      <c r="AT24" s="98">
        <f>AT22+AL24-AS24</f>
        <v>1632.3399999999988</v>
      </c>
      <c r="AU24" s="99"/>
      <c r="AV24" s="11"/>
      <c r="AW24" s="30"/>
      <c r="AX24" s="19"/>
      <c r="AY24" s="19"/>
      <c r="AZ24" s="19"/>
      <c r="BA24" s="19"/>
    </row>
    <row r="25" spans="1:53" s="31" customFormat="1" ht="12.75" x14ac:dyDescent="0.2">
      <c r="A25" s="184"/>
      <c r="B25" s="32">
        <v>2</v>
      </c>
      <c r="C25" s="10" t="s">
        <v>49</v>
      </c>
      <c r="D25" s="33">
        <v>19310</v>
      </c>
      <c r="E25" s="33">
        <v>4</v>
      </c>
      <c r="F25" s="33">
        <v>16054</v>
      </c>
      <c r="G25" s="34">
        <v>0.6</v>
      </c>
      <c r="H25" s="34">
        <v>7.9</v>
      </c>
      <c r="I25" s="33">
        <v>15999</v>
      </c>
      <c r="J25" s="34">
        <v>4.9000000000000004</v>
      </c>
      <c r="K25" s="33">
        <v>16492</v>
      </c>
      <c r="L25" s="35">
        <v>0.05</v>
      </c>
      <c r="M25" s="36">
        <f>ROUND(K25*(1-L25),0)</f>
        <v>15667</v>
      </c>
      <c r="N25" s="37">
        <v>0.72599999999999998</v>
      </c>
      <c r="O25" s="24">
        <f t="shared" si="185"/>
        <v>11374.242</v>
      </c>
      <c r="P25" s="35">
        <v>0.23799999999999999</v>
      </c>
      <c r="Q25" s="24">
        <f t="shared" si="186"/>
        <v>3728.7459999999996</v>
      </c>
      <c r="R25" s="38">
        <v>3.5999999999999997E-2</v>
      </c>
      <c r="S25" s="134">
        <v>0.1782</v>
      </c>
      <c r="T25" s="24">
        <f t="shared" si="187"/>
        <v>564.01199999999994</v>
      </c>
      <c r="U25" s="27">
        <v>0.224</v>
      </c>
      <c r="V25" s="24">
        <f t="shared" si="188"/>
        <v>3509.4079999999999</v>
      </c>
      <c r="W25" s="38">
        <v>0.498</v>
      </c>
      <c r="X25" s="24">
        <f t="shared" si="189"/>
        <v>7802.1660000000002</v>
      </c>
      <c r="Y25" s="38">
        <v>0.41</v>
      </c>
      <c r="Z25" s="24">
        <f t="shared" si="190"/>
        <v>6423.4699999999993</v>
      </c>
      <c r="AA25" s="146">
        <v>2.48E-3</v>
      </c>
      <c r="AB25" s="18">
        <f t="shared" si="104"/>
        <v>38.85416</v>
      </c>
      <c r="AC25" s="39">
        <v>2.3900000000000002E-3</v>
      </c>
      <c r="AD25" s="17">
        <f t="shared" si="192"/>
        <v>37.444130000000001</v>
      </c>
      <c r="AE25" s="26">
        <f>IF(M25&gt;0,(AG25+AP25)/M25,0)</f>
        <v>2.4529175974979259E-3</v>
      </c>
      <c r="AF25" s="39">
        <v>2.7999999999999998E-4</v>
      </c>
      <c r="AG25" s="36">
        <f t="shared" si="193"/>
        <v>4.3867599999999998</v>
      </c>
      <c r="AH25" s="27">
        <v>0.21229999999999999</v>
      </c>
      <c r="AI25" s="40">
        <f t="shared" si="194"/>
        <v>33.229196000000002</v>
      </c>
      <c r="AJ25" s="27">
        <f t="shared" si="195"/>
        <v>0.88401110023961582</v>
      </c>
      <c r="AK25" s="28">
        <f t="shared" si="6"/>
        <v>0.88699209655950906</v>
      </c>
      <c r="AL25" s="33">
        <v>172</v>
      </c>
      <c r="AM25" s="35">
        <v>0.09</v>
      </c>
      <c r="AN25" s="37">
        <v>0.2175</v>
      </c>
      <c r="AO25" s="132">
        <v>0.22170000000000001</v>
      </c>
      <c r="AP25" s="40">
        <f>AL25*(1-AM25)*AN25</f>
        <v>34.043100000000003</v>
      </c>
      <c r="AQ25" s="133">
        <f t="shared" si="109"/>
        <v>34.700484000000003</v>
      </c>
      <c r="AR25" s="41">
        <v>1.55</v>
      </c>
      <c r="AS25" s="41"/>
      <c r="AT25" s="117">
        <f>AT24+AL25-AS25</f>
        <v>1804.3399999999988</v>
      </c>
      <c r="AU25" s="101"/>
      <c r="AV25" s="42"/>
      <c r="AW25" s="43"/>
      <c r="AX25" s="44"/>
      <c r="AY25" s="44"/>
      <c r="AZ25" s="44"/>
      <c r="BA25" s="44"/>
    </row>
    <row r="26" spans="1:53" s="31" customFormat="1" ht="12.75" x14ac:dyDescent="0.2">
      <c r="A26" s="184"/>
      <c r="B26" s="32">
        <v>3</v>
      </c>
      <c r="C26" s="10" t="s">
        <v>63</v>
      </c>
      <c r="D26" s="42">
        <v>19900</v>
      </c>
      <c r="E26" s="42">
        <v>2</v>
      </c>
      <c r="F26" s="42">
        <v>18122</v>
      </c>
      <c r="G26" s="36">
        <v>0.6</v>
      </c>
      <c r="H26" s="36">
        <v>7.6</v>
      </c>
      <c r="I26" s="42">
        <v>17523</v>
      </c>
      <c r="J26" s="36">
        <v>4.5</v>
      </c>
      <c r="K26" s="42">
        <v>16386</v>
      </c>
      <c r="L26" s="38">
        <v>0.05</v>
      </c>
      <c r="M26" s="36">
        <f>ROUND(K26*(1-L26),0)</f>
        <v>15567</v>
      </c>
      <c r="N26" s="27">
        <v>0.76500000000000001</v>
      </c>
      <c r="O26" s="24">
        <f t="shared" si="185"/>
        <v>11908.755000000001</v>
      </c>
      <c r="P26" s="38">
        <v>0.214</v>
      </c>
      <c r="Q26" s="24">
        <f t="shared" si="186"/>
        <v>3331.3379999999997</v>
      </c>
      <c r="R26" s="38">
        <v>2.1000000000000001E-2</v>
      </c>
      <c r="S26" s="134">
        <v>0.17449999999999999</v>
      </c>
      <c r="T26" s="24">
        <f t="shared" si="187"/>
        <v>326.90700000000004</v>
      </c>
      <c r="U26" s="27">
        <v>0.22700000000000001</v>
      </c>
      <c r="V26" s="24">
        <f t="shared" si="188"/>
        <v>3533.7090000000003</v>
      </c>
      <c r="W26" s="38">
        <v>0.48599999999999999</v>
      </c>
      <c r="X26" s="24">
        <f t="shared" si="189"/>
        <v>7565.5619999999999</v>
      </c>
      <c r="Y26" s="38">
        <v>0.4</v>
      </c>
      <c r="Z26" s="24">
        <f t="shared" si="190"/>
        <v>6226.8</v>
      </c>
      <c r="AA26" s="147">
        <v>2.4199999999999998E-3</v>
      </c>
      <c r="AB26" s="148">
        <f t="shared" si="104"/>
        <v>37.672139999999999</v>
      </c>
      <c r="AC26" s="46">
        <v>2.3400000000000001E-3</v>
      </c>
      <c r="AD26" s="17">
        <f t="shared" si="192"/>
        <v>36.426780000000001</v>
      </c>
      <c r="AE26" s="26">
        <f>IF(M26&gt;0,(AG26+AP26)/M26,0)</f>
        <v>2.3954824693261387E-3</v>
      </c>
      <c r="AF26" s="46">
        <v>2.7E-4</v>
      </c>
      <c r="AG26" s="36">
        <f t="shared" si="193"/>
        <v>4.2030900000000004</v>
      </c>
      <c r="AH26" s="27">
        <v>0.20849999999999999</v>
      </c>
      <c r="AI26" s="40">
        <f t="shared" si="194"/>
        <v>31.703676000000002</v>
      </c>
      <c r="AJ26" s="27">
        <f t="shared" si="195"/>
        <v>0.88576241508095699</v>
      </c>
      <c r="AK26" s="28">
        <f t="shared" si="6"/>
        <v>0.88839016375651703</v>
      </c>
      <c r="AL26" s="42">
        <v>166</v>
      </c>
      <c r="AM26" s="38">
        <v>8.4000000000000005E-2</v>
      </c>
      <c r="AN26" s="27">
        <v>0.21759999999999999</v>
      </c>
      <c r="AO26" s="134">
        <v>0.2213</v>
      </c>
      <c r="AP26" s="40">
        <f>AL26*(1-AM26)*AN26</f>
        <v>33.087385599999998</v>
      </c>
      <c r="AQ26" s="135">
        <f t="shared" si="109"/>
        <v>33.6499928</v>
      </c>
      <c r="AR26" s="17">
        <v>1.58</v>
      </c>
      <c r="AS26" s="17"/>
      <c r="AT26" s="117">
        <f>AT25+AL26-AS26</f>
        <v>1970.3399999999988</v>
      </c>
      <c r="AU26" s="101"/>
      <c r="AV26" s="42"/>
      <c r="AW26" s="47"/>
      <c r="AX26" s="40"/>
      <c r="AY26" s="40"/>
      <c r="AZ26" s="40"/>
      <c r="BA26" s="40"/>
    </row>
    <row r="27" spans="1:53" s="21" customFormat="1" ht="13.5" thickBot="1" x14ac:dyDescent="0.25">
      <c r="A27" s="185"/>
      <c r="B27" s="48" t="s">
        <v>35</v>
      </c>
      <c r="C27" s="49"/>
      <c r="D27" s="50">
        <f t="shared" ref="D27" si="197">SUM(D24:D26)</f>
        <v>42710</v>
      </c>
      <c r="E27" s="50"/>
      <c r="F27" s="50">
        <f t="shared" ref="F27" si="198">SUM(F24:F26)</f>
        <v>47042</v>
      </c>
      <c r="G27" s="51"/>
      <c r="H27" s="51"/>
      <c r="I27" s="50">
        <f t="shared" ref="I27:K27" si="199">SUM(I24:I26)</f>
        <v>45926</v>
      </c>
      <c r="J27" s="51"/>
      <c r="K27" s="50">
        <f t="shared" si="199"/>
        <v>48813</v>
      </c>
      <c r="L27" s="20">
        <f t="shared" ref="L27" si="200">IF(K27&gt;0,(K24*L24+K25*L25+K26*L26)/K27,0)</f>
        <v>4.9673550078872433E-2</v>
      </c>
      <c r="M27" s="51">
        <f t="shared" ref="M27" si="201">M24+M25+M26</f>
        <v>46388</v>
      </c>
      <c r="N27" s="52">
        <f t="shared" ref="N27" si="202">IF(M27&gt;0,O27/M27,0)</f>
        <v>0.74692802017763216</v>
      </c>
      <c r="O27" s="53">
        <f t="shared" ref="O27" si="203">O24+O25+O26</f>
        <v>34648.497000000003</v>
      </c>
      <c r="P27" s="20">
        <f t="shared" ref="P27" si="204">IF(M27&gt;0,Q27/M27,0)</f>
        <v>0.21949228248685002</v>
      </c>
      <c r="Q27" s="53">
        <f t="shared" ref="Q27" si="205">Q24+Q25+Q26</f>
        <v>10181.807999999999</v>
      </c>
      <c r="R27" s="20">
        <f t="shared" ref="R27" si="206">IF(M27&gt;0,T27/M27,0)</f>
        <v>3.3579697335517807E-2</v>
      </c>
      <c r="S27" s="136"/>
      <c r="T27" s="53">
        <f t="shared" ref="T27" si="207">T24+T25+T26</f>
        <v>1557.6950000000002</v>
      </c>
      <c r="U27" s="20">
        <f t="shared" ref="U27" si="208">IF(M27&gt;0,V27/M27,0)</f>
        <v>0.2214132749849099</v>
      </c>
      <c r="V27" s="53">
        <f t="shared" ref="V27" si="209">V24+V25+V26</f>
        <v>10270.919</v>
      </c>
      <c r="W27" s="20">
        <f t="shared" ref="W27" si="210">IF(M27&gt;0,X27/M27,0)</f>
        <v>0.49658644477019925</v>
      </c>
      <c r="X27" s="53">
        <f t="shared" ref="X27" si="211">X24+X25+X26</f>
        <v>23035.652000000002</v>
      </c>
      <c r="Y27" s="20">
        <f t="shared" ref="Y27" si="212">IF(M27&gt;0,Z27/M27,0)</f>
        <v>0.40337738208157281</v>
      </c>
      <c r="Z27" s="53">
        <f t="shared" ref="Z27" si="213">Z24+Z25+Z26</f>
        <v>18711.87</v>
      </c>
      <c r="AA27" s="152">
        <f>IF(M27&gt;0,AB27/M27,0)</f>
        <v>2.4108631542640339E-3</v>
      </c>
      <c r="AB27" s="55">
        <f t="shared" ref="AB27" si="214">SUM(AB24:AB26)</f>
        <v>111.83512</v>
      </c>
      <c r="AC27" s="54">
        <f t="shared" ref="AC27" si="215">IF(M27&gt;0,AD27/M27,0)</f>
        <v>2.3634204966801763E-3</v>
      </c>
      <c r="AD27" s="55">
        <f t="shared" ref="AD27" si="216">SUM(AD24:AD26)</f>
        <v>109.63435000000001</v>
      </c>
      <c r="AE27" s="54">
        <f t="shared" ref="AE27" si="217">IF(M27&gt;0,(AE24*M24+AE25*M25+AE26*M26)/M27,0)</f>
        <v>2.4788502457532119E-3</v>
      </c>
      <c r="AF27" s="54">
        <f t="shared" ref="AF27" si="218">IF(K27&gt;0,(K24*AF24+K25*AF25+K26*AF26)/K27,0)</f>
        <v>2.7337860815766291E-4</v>
      </c>
      <c r="AG27" s="51">
        <f t="shared" ref="AG27" si="219">SUM(AG24:AG26)</f>
        <v>12.681429999999999</v>
      </c>
      <c r="AH27" s="52">
        <f t="shared" ref="AH27" si="220">IF(K27&gt;0,(K24*AH24+K25*AH25+K26*AH26)/K27,0)</f>
        <v>0.21324424026386413</v>
      </c>
      <c r="AI27" s="57">
        <f t="shared" ref="AI27" si="221">SUM(AI24:AI26)</f>
        <v>99.463689299999999</v>
      </c>
      <c r="AJ27" s="52">
        <f t="shared" ref="AJ27" si="222">IF(AND(AD27&gt;0),((AD24*AJ24+AD25*AJ25+AD26*AJ26)/AD27),0)</f>
        <v>0.88546552260545153</v>
      </c>
      <c r="AK27" s="56">
        <f t="shared" si="6"/>
        <v>0.89082558377921484</v>
      </c>
      <c r="AL27" s="50">
        <f t="shared" ref="AL27" si="223">SUM(AL24:AL26)</f>
        <v>511</v>
      </c>
      <c r="AM27" s="20">
        <f t="shared" ref="AM27" si="224">IF(AL27&gt;0,(AM24*AL24+AM25*AL25+AM26*AL26)/AL27,0)</f>
        <v>8.7712328767123288E-2</v>
      </c>
      <c r="AN27" s="52">
        <f>IF(K27&gt;0,(AN24*K24+AN25*K25+AN26*K26)/K27,0)</f>
        <v>0.21939433347673773</v>
      </c>
      <c r="AO27" s="136">
        <f>IF(K27&gt;0,(AO24*K24+AO25*K25+AO26*K26)/K27,0)</f>
        <v>0.2209128244525024</v>
      </c>
      <c r="AP27" s="57">
        <f t="shared" ref="AP27" si="225">SUM(AP24:AP26)</f>
        <v>102.3074752</v>
      </c>
      <c r="AQ27" s="137">
        <f t="shared" si="139"/>
        <v>102.9758559</v>
      </c>
      <c r="AR27" s="55"/>
      <c r="AS27" s="55">
        <f t="shared" ref="AS27" si="226">SUM(AS24:AS26)</f>
        <v>507.94</v>
      </c>
      <c r="AT27" s="102"/>
      <c r="AU27" s="103">
        <f>AT26</f>
        <v>1970.3399999999988</v>
      </c>
      <c r="AV27" s="50">
        <f t="shared" ref="AV27" si="227">SUM(AV24:AV26)</f>
        <v>0</v>
      </c>
      <c r="AW27" s="58"/>
      <c r="AX27" s="57"/>
      <c r="AY27" s="57"/>
      <c r="AZ27" s="57"/>
      <c r="BA27" s="57"/>
    </row>
    <row r="28" spans="1:53" s="31" customFormat="1" ht="13.5" thickBot="1" x14ac:dyDescent="0.25">
      <c r="A28" s="186">
        <v>7</v>
      </c>
      <c r="B28" s="22">
        <v>1</v>
      </c>
      <c r="C28" s="10" t="s">
        <v>50</v>
      </c>
      <c r="D28" s="11">
        <v>5600</v>
      </c>
      <c r="E28" s="11">
        <v>2</v>
      </c>
      <c r="F28" s="11">
        <v>11167</v>
      </c>
      <c r="G28" s="12">
        <v>0.9</v>
      </c>
      <c r="H28" s="12">
        <v>7.1</v>
      </c>
      <c r="I28" s="11">
        <v>10807</v>
      </c>
      <c r="J28" s="12">
        <v>6.5</v>
      </c>
      <c r="K28" s="11">
        <v>16240</v>
      </c>
      <c r="L28" s="13">
        <v>5.6000000000000001E-2</v>
      </c>
      <c r="M28" s="23">
        <f>ROUND(K28*(1-L28),0)</f>
        <v>15331</v>
      </c>
      <c r="N28" s="14">
        <v>0.67600000000000005</v>
      </c>
      <c r="O28" s="24">
        <f t="shared" ref="O28:O30" si="228">M28*N28</f>
        <v>10363.756000000001</v>
      </c>
      <c r="P28" s="13">
        <v>0.27200000000000002</v>
      </c>
      <c r="Q28" s="24">
        <f t="shared" ref="Q28:Q30" si="229">M28*P28</f>
        <v>4170.0320000000002</v>
      </c>
      <c r="R28" s="15">
        <v>5.1999999999999998E-2</v>
      </c>
      <c r="S28" s="143"/>
      <c r="T28" s="24">
        <f t="shared" ref="T28:T30" si="230">M28*R28</f>
        <v>797.21199999999999</v>
      </c>
      <c r="U28" s="25">
        <v>0.217</v>
      </c>
      <c r="V28" s="24">
        <f t="shared" ref="V28:V30" si="231">M28*U28</f>
        <v>3326.8269999999998</v>
      </c>
      <c r="W28" s="15">
        <v>0.49299999999999999</v>
      </c>
      <c r="X28" s="24">
        <f t="shared" ref="X28:X30" si="232">M28*W28</f>
        <v>7558.183</v>
      </c>
      <c r="Y28" s="15">
        <v>0.4</v>
      </c>
      <c r="Z28" s="24">
        <f t="shared" ref="Z28:Z30" si="233">Y28*M28</f>
        <v>6132.4000000000005</v>
      </c>
      <c r="AA28" s="145">
        <v>2.31E-3</v>
      </c>
      <c r="AB28" s="18">
        <f t="shared" ref="AB28" si="234">M28*AA28</f>
        <v>35.414610000000003</v>
      </c>
      <c r="AC28" s="16">
        <v>2.3E-3</v>
      </c>
      <c r="AD28" s="17">
        <f t="shared" ref="AD28:AD30" si="235">M28*AC28</f>
        <v>35.261299999999999</v>
      </c>
      <c r="AE28" s="26">
        <f>IF(M28&gt;0,(AG28+AP28)/M28,0)</f>
        <v>2.4996972474072145E-3</v>
      </c>
      <c r="AF28" s="16">
        <v>2.9E-4</v>
      </c>
      <c r="AG28" s="23">
        <f t="shared" ref="AG28:AG30" si="236">AF28*M28</f>
        <v>4.4459900000000001</v>
      </c>
      <c r="AH28" s="114">
        <v>0.21049999999999999</v>
      </c>
      <c r="AI28" s="29">
        <f t="shared" ref="AI28:AI30" si="237">AL28*(1-AM28)*AH28</f>
        <v>32.165452500000001</v>
      </c>
      <c r="AJ28" s="27">
        <f t="shared" ref="AJ28:AJ30" si="238">IF(AND(AH28&gt;0,AF28&gt;0,AC28&gt;0),((AC28-AF28)*AH28)/((AH28-AF28)*AC28),0)</f>
        <v>0.87511867014972622</v>
      </c>
      <c r="AK28" s="59">
        <f t="shared" si="6"/>
        <v>0.88514378412541461</v>
      </c>
      <c r="AL28" s="11">
        <v>167</v>
      </c>
      <c r="AM28" s="13">
        <v>8.5000000000000006E-2</v>
      </c>
      <c r="AN28" s="14">
        <v>0.22170000000000001</v>
      </c>
      <c r="AO28" s="130">
        <v>0.224</v>
      </c>
      <c r="AP28" s="29">
        <f>AL28*(1-AM28)*AN28</f>
        <v>33.8768685</v>
      </c>
      <c r="AQ28" s="131">
        <f t="shared" ref="AQ28" si="239">AL28*(1-AM28)*AO28</f>
        <v>34.228320000000004</v>
      </c>
      <c r="AR28" s="18">
        <v>1.55</v>
      </c>
      <c r="AS28" s="18">
        <v>502.12</v>
      </c>
      <c r="AT28" s="98">
        <f>AT26+AL28-AS28</f>
        <v>1635.2199999999989</v>
      </c>
      <c r="AU28" s="99"/>
      <c r="AV28" s="11"/>
      <c r="AW28" s="30"/>
      <c r="AX28" s="19"/>
      <c r="AY28" s="19"/>
      <c r="AZ28" s="19"/>
      <c r="BA28" s="19"/>
    </row>
    <row r="29" spans="1:53" s="31" customFormat="1" ht="12.75" x14ac:dyDescent="0.2">
      <c r="A29" s="184"/>
      <c r="B29" s="32">
        <v>2</v>
      </c>
      <c r="C29" s="45" t="s">
        <v>48</v>
      </c>
      <c r="D29" s="33">
        <v>18855</v>
      </c>
      <c r="E29" s="33">
        <v>5</v>
      </c>
      <c r="F29" s="33">
        <v>17305</v>
      </c>
      <c r="G29" s="34">
        <v>1.7</v>
      </c>
      <c r="H29" s="34">
        <v>10</v>
      </c>
      <c r="I29" s="33">
        <v>16679</v>
      </c>
      <c r="J29" s="34">
        <v>5.7</v>
      </c>
      <c r="K29" s="33">
        <v>16299</v>
      </c>
      <c r="L29" s="35">
        <v>0.06</v>
      </c>
      <c r="M29" s="36">
        <f>ROUND(K29*(1-L29),0)</f>
        <v>15321</v>
      </c>
      <c r="N29" s="37">
        <v>0.623</v>
      </c>
      <c r="O29" s="24">
        <f t="shared" si="228"/>
        <v>9544.9830000000002</v>
      </c>
      <c r="P29" s="35">
        <v>0.32700000000000001</v>
      </c>
      <c r="Q29" s="24">
        <f t="shared" si="229"/>
        <v>5009.9670000000006</v>
      </c>
      <c r="R29" s="38">
        <v>0.05</v>
      </c>
      <c r="S29" s="134"/>
      <c r="T29" s="24">
        <f t="shared" si="230"/>
        <v>766.05000000000007</v>
      </c>
      <c r="U29" s="27">
        <v>0.24</v>
      </c>
      <c r="V29" s="24">
        <f t="shared" si="231"/>
        <v>3677.04</v>
      </c>
      <c r="W29" s="38">
        <v>0.47799999999999998</v>
      </c>
      <c r="X29" s="24">
        <f t="shared" si="232"/>
        <v>7323.4380000000001</v>
      </c>
      <c r="Y29" s="38">
        <v>0.4</v>
      </c>
      <c r="Z29" s="24">
        <f t="shared" si="233"/>
        <v>6128.4000000000005</v>
      </c>
      <c r="AA29" s="146">
        <v>2.2799999999999999E-3</v>
      </c>
      <c r="AB29" s="18">
        <f t="shared" si="104"/>
        <v>34.93188</v>
      </c>
      <c r="AC29" s="39">
        <v>2.3700000000000001E-3</v>
      </c>
      <c r="AD29" s="17">
        <f t="shared" si="235"/>
        <v>36.310770000000005</v>
      </c>
      <c r="AE29" s="26">
        <f>IF(M29&gt;0,(AG29+AP29)/M29,0)</f>
        <v>2.5195192872527901E-3</v>
      </c>
      <c r="AF29" s="39">
        <v>2.9E-4</v>
      </c>
      <c r="AG29" s="36">
        <f t="shared" si="236"/>
        <v>4.4430899999999998</v>
      </c>
      <c r="AH29" s="27">
        <v>0.21160000000000001</v>
      </c>
      <c r="AI29" s="40">
        <f t="shared" si="237"/>
        <v>31.911396000000003</v>
      </c>
      <c r="AJ29" s="27">
        <f t="shared" si="238"/>
        <v>0.87884159234128612</v>
      </c>
      <c r="AK29" s="28">
        <f t="shared" si="6"/>
        <v>0.88603311363767423</v>
      </c>
      <c r="AL29" s="33">
        <v>165</v>
      </c>
      <c r="AM29" s="35">
        <v>8.5999999999999993E-2</v>
      </c>
      <c r="AN29" s="37">
        <v>0.22650000000000001</v>
      </c>
      <c r="AO29" s="132">
        <v>0.22939999999999999</v>
      </c>
      <c r="AP29" s="40">
        <f>AL29*(1-AM29)*AN29</f>
        <v>34.158465</v>
      </c>
      <c r="AQ29" s="133">
        <f t="shared" si="109"/>
        <v>34.595813999999997</v>
      </c>
      <c r="AR29" s="41">
        <v>1.55</v>
      </c>
      <c r="AS29" s="41"/>
      <c r="AT29" s="117">
        <f>AT28+AL29-AS29</f>
        <v>1800.2199999999989</v>
      </c>
      <c r="AU29" s="101"/>
      <c r="AV29" s="42"/>
      <c r="AW29" s="43"/>
      <c r="AX29" s="44"/>
      <c r="AY29" s="44"/>
      <c r="AZ29" s="44"/>
      <c r="BA29" s="44"/>
    </row>
    <row r="30" spans="1:53" s="31" customFormat="1" ht="12.75" x14ac:dyDescent="0.2">
      <c r="A30" s="184"/>
      <c r="B30" s="32">
        <v>3</v>
      </c>
      <c r="C30" s="10" t="s">
        <v>63</v>
      </c>
      <c r="D30" s="42">
        <v>16345</v>
      </c>
      <c r="E30" s="42">
        <v>5</v>
      </c>
      <c r="F30" s="42">
        <v>18502</v>
      </c>
      <c r="G30" s="36">
        <v>0.4</v>
      </c>
      <c r="H30" s="36">
        <v>4.9000000000000004</v>
      </c>
      <c r="I30" s="42">
        <v>17653</v>
      </c>
      <c r="J30" s="36">
        <v>4.4000000000000004</v>
      </c>
      <c r="K30" s="42">
        <v>16389</v>
      </c>
      <c r="L30" s="38">
        <v>5.8000000000000003E-2</v>
      </c>
      <c r="M30" s="36">
        <f>ROUND(K30*(1-L30),0)</f>
        <v>15438</v>
      </c>
      <c r="N30" s="27">
        <v>0.69899999999999995</v>
      </c>
      <c r="O30" s="24">
        <f t="shared" si="228"/>
        <v>10791.161999999998</v>
      </c>
      <c r="P30" s="38">
        <v>0.188</v>
      </c>
      <c r="Q30" s="24">
        <f t="shared" si="229"/>
        <v>2902.3440000000001</v>
      </c>
      <c r="R30" s="38">
        <v>0.113</v>
      </c>
      <c r="S30" s="134"/>
      <c r="T30" s="24">
        <f t="shared" si="230"/>
        <v>1744.4940000000001</v>
      </c>
      <c r="U30" s="27">
        <v>0.24199999999999999</v>
      </c>
      <c r="V30" s="24">
        <f t="shared" si="231"/>
        <v>3735.9960000000001</v>
      </c>
      <c r="W30" s="38">
        <v>0.47099999999999997</v>
      </c>
      <c r="X30" s="24">
        <f t="shared" si="232"/>
        <v>7271.2979999999998</v>
      </c>
      <c r="Y30" s="38">
        <v>0.41</v>
      </c>
      <c r="Z30" s="24">
        <f t="shared" si="233"/>
        <v>6329.58</v>
      </c>
      <c r="AA30" s="147">
        <v>2.5200000000000001E-3</v>
      </c>
      <c r="AB30" s="148">
        <f t="shared" si="104"/>
        <v>38.903759999999998</v>
      </c>
      <c r="AC30" s="46">
        <v>2.5300000000000001E-3</v>
      </c>
      <c r="AD30" s="17">
        <f t="shared" si="235"/>
        <v>39.058140000000002</v>
      </c>
      <c r="AE30" s="26">
        <f>IF(M30&gt;0,(AG30+AP30)/M30,0)</f>
        <v>2.8460505376344089E-3</v>
      </c>
      <c r="AF30" s="46">
        <v>2.9999999999999997E-4</v>
      </c>
      <c r="AG30" s="36">
        <f t="shared" si="236"/>
        <v>4.6313999999999993</v>
      </c>
      <c r="AH30" s="27">
        <v>0.21190000000000001</v>
      </c>
      <c r="AI30" s="40">
        <f t="shared" si="237"/>
        <v>36.951757700000002</v>
      </c>
      <c r="AJ30" s="27">
        <f t="shared" si="238"/>
        <v>0.88267257933157495</v>
      </c>
      <c r="AK30" s="28">
        <f t="shared" si="6"/>
        <v>0.89578302629271733</v>
      </c>
      <c r="AL30" s="42">
        <v>191</v>
      </c>
      <c r="AM30" s="38">
        <v>8.6999999999999994E-2</v>
      </c>
      <c r="AN30" s="27">
        <v>0.22539999999999999</v>
      </c>
      <c r="AO30" s="134">
        <v>0.23119999999999999</v>
      </c>
      <c r="AP30" s="40">
        <f>AL30*(1-AM30)*AN30</f>
        <v>39.305928200000004</v>
      </c>
      <c r="AQ30" s="135">
        <f t="shared" si="109"/>
        <v>40.3173496</v>
      </c>
      <c r="AR30" s="17">
        <v>1.6</v>
      </c>
      <c r="AS30" s="17"/>
      <c r="AT30" s="117">
        <f>AT29+AL30-AS30</f>
        <v>1991.2199999999989</v>
      </c>
      <c r="AU30" s="101"/>
      <c r="AV30" s="42"/>
      <c r="AW30" s="47"/>
      <c r="AX30" s="40"/>
      <c r="AY30" s="40"/>
      <c r="AZ30" s="40"/>
      <c r="BA30" s="40"/>
    </row>
    <row r="31" spans="1:53" s="21" customFormat="1" ht="13.5" thickBot="1" x14ac:dyDescent="0.25">
      <c r="A31" s="185"/>
      <c r="B31" s="48" t="s">
        <v>35</v>
      </c>
      <c r="C31" s="49"/>
      <c r="D31" s="50">
        <f t="shared" ref="D31" si="240">SUM(D28:D30)</f>
        <v>40800</v>
      </c>
      <c r="E31" s="50"/>
      <c r="F31" s="50">
        <f t="shared" ref="F31" si="241">SUM(F28:F30)</f>
        <v>46974</v>
      </c>
      <c r="G31" s="51"/>
      <c r="H31" s="51"/>
      <c r="I31" s="50">
        <f t="shared" ref="I31:K31" si="242">SUM(I28:I30)</f>
        <v>45139</v>
      </c>
      <c r="J31" s="51"/>
      <c r="K31" s="50">
        <f t="shared" si="242"/>
        <v>48928</v>
      </c>
      <c r="L31" s="20">
        <f t="shared" ref="L31" si="243">IF(K31&gt;0,(K28*L28+K29*L29+K30*L30)/K31,0)</f>
        <v>5.800241170699804E-2</v>
      </c>
      <c r="M31" s="51">
        <f t="shared" ref="M31" si="244">M28+M29+M30</f>
        <v>46090</v>
      </c>
      <c r="N31" s="52">
        <f t="shared" ref="N31" si="245">IF(M31&gt;0,O31/M31,0)</f>
        <v>0.6660859405510956</v>
      </c>
      <c r="O31" s="53">
        <f t="shared" ref="O31" si="246">O28+O29+O30</f>
        <v>30699.900999999998</v>
      </c>
      <c r="P31" s="20">
        <f t="shared" ref="P31" si="247">IF(M31&gt;0,Q31/M31,0)</f>
        <v>0.26214673464959865</v>
      </c>
      <c r="Q31" s="53">
        <f t="shared" ref="Q31" si="248">Q28+Q29+Q30</f>
        <v>12082.343000000001</v>
      </c>
      <c r="R31" s="20">
        <f t="shared" ref="R31" si="249">IF(M31&gt;0,T31/M31,0)</f>
        <v>7.1767324799305712E-2</v>
      </c>
      <c r="S31" s="136"/>
      <c r="T31" s="53">
        <f t="shared" ref="T31" si="250">T28+T29+T30</f>
        <v>3307.7560000000003</v>
      </c>
      <c r="U31" s="20">
        <f t="shared" ref="U31" si="251">IF(M31&gt;0,V31/M31,0)</f>
        <v>0.23301937513560428</v>
      </c>
      <c r="V31" s="53">
        <f t="shared" ref="V31" si="252">V28+V29+V30</f>
        <v>10739.863000000001</v>
      </c>
      <c r="W31" s="20">
        <f t="shared" ref="W31" si="253">IF(M31&gt;0,X31/M31,0)</f>
        <v>0.48064480364504225</v>
      </c>
      <c r="X31" s="53">
        <f t="shared" ref="X31" si="254">X28+X29+X30</f>
        <v>22152.918999999998</v>
      </c>
      <c r="Y31" s="20">
        <f t="shared" ref="Y31" si="255">IF(M31&gt;0,Z31/M31,0)</f>
        <v>0.40334953352137126</v>
      </c>
      <c r="Z31" s="53">
        <f t="shared" ref="Z31" si="256">Z28+Z29+Z30</f>
        <v>18590.38</v>
      </c>
      <c r="AA31" s="152">
        <f t="shared" ref="AA31" si="257">IF(M31&gt;0,AB31/M31,0)</f>
        <v>2.3703677587329137E-3</v>
      </c>
      <c r="AB31" s="55">
        <f t="shared" ref="AB31" si="258">SUM(AB28:AB30)</f>
        <v>109.25024999999999</v>
      </c>
      <c r="AC31" s="54">
        <f t="shared" ref="AC31" si="259">IF(M31&gt;0,AD31/M31,0)</f>
        <v>2.4003083098285962E-3</v>
      </c>
      <c r="AD31" s="55">
        <f t="shared" ref="AD31" si="260">SUM(AD28:AD30)</f>
        <v>110.63021000000001</v>
      </c>
      <c r="AE31" s="54">
        <f t="shared" ref="AE31" si="261">IF(M31&gt;0,(AE28*M28+AE29*M29+AE30*M30)/M31,0)</f>
        <v>2.6222985832067697E-3</v>
      </c>
      <c r="AF31" s="54">
        <f t="shared" ref="AF31" si="262">IF(K31&gt;0,(K28*AF28+K29*AF29+K30*AF30)/K31,0)</f>
        <v>2.9334961576193584E-4</v>
      </c>
      <c r="AG31" s="51">
        <f t="shared" ref="AG31" si="263">SUM(AG28:AG30)</f>
        <v>13.520479999999999</v>
      </c>
      <c r="AH31" s="52">
        <f t="shared" ref="AH31" si="264">IF(K31&gt;0,(K28*AH28+K29*AH29+K30*AH30)/K31,0)</f>
        <v>0.21133538055918899</v>
      </c>
      <c r="AI31" s="57">
        <f t="shared" ref="AI31" si="265">SUM(AI28:AI30)</f>
        <v>101.02860620000001</v>
      </c>
      <c r="AJ31" s="52">
        <f t="shared" ref="AJ31" si="266">IF(AND(AD31&gt;0),((AD28*AJ28+AD29*AJ29+AD30*AJ30)/AD31),0)</f>
        <v>0.8790075158257632</v>
      </c>
      <c r="AK31" s="56">
        <f t="shared" si="6"/>
        <v>0.88929446615775165</v>
      </c>
      <c r="AL31" s="50">
        <f t="shared" ref="AL31" si="267">SUM(AL28:AL30)</f>
        <v>523</v>
      </c>
      <c r="AM31" s="20">
        <f t="shared" ref="AM31" si="268">IF(AL31&gt;0,(AM28*AL28+AM29*AL29+AM30*AL30)/AL31,0)</f>
        <v>8.6045889101338424E-2</v>
      </c>
      <c r="AN31" s="52">
        <f>IF(K31&gt;0,(AN28*K28+AN29*K29+AN30*K30)/K31,0)</f>
        <v>0.22453834409744933</v>
      </c>
      <c r="AO31" s="136">
        <f>IF(L31&gt;0,(AO28*K28+AO29*K29+AO30*K30)/K31,0)</f>
        <v>0.22821058289731849</v>
      </c>
      <c r="AP31" s="57">
        <f t="shared" ref="AP31" si="269">SUM(AP28:AP30)</f>
        <v>107.34126170000002</v>
      </c>
      <c r="AQ31" s="137">
        <f t="shared" si="139"/>
        <v>109.1414836</v>
      </c>
      <c r="AR31" s="55"/>
      <c r="AS31" s="55">
        <f t="shared" ref="AS31" si="270">SUM(AS28:AS30)</f>
        <v>502.12</v>
      </c>
      <c r="AT31" s="102"/>
      <c r="AU31" s="103">
        <f>AT30</f>
        <v>1991.2199999999989</v>
      </c>
      <c r="AV31" s="50">
        <f t="shared" ref="AV31" si="271">SUM(AV28:AV30)</f>
        <v>0</v>
      </c>
      <c r="AW31" s="58"/>
      <c r="AX31" s="57"/>
      <c r="AY31" s="57"/>
      <c r="AZ31" s="57"/>
      <c r="BA31" s="57"/>
    </row>
    <row r="32" spans="1:53" s="31" customFormat="1" ht="13.5" thickBot="1" x14ac:dyDescent="0.25">
      <c r="A32" s="186">
        <v>8</v>
      </c>
      <c r="B32" s="22">
        <v>1</v>
      </c>
      <c r="C32" s="10" t="s">
        <v>50</v>
      </c>
      <c r="D32" s="11">
        <v>18085</v>
      </c>
      <c r="E32" s="11">
        <v>1</v>
      </c>
      <c r="F32" s="11">
        <v>19515</v>
      </c>
      <c r="G32" s="12">
        <v>1.8</v>
      </c>
      <c r="H32" s="12">
        <v>8</v>
      </c>
      <c r="I32" s="11">
        <v>19258</v>
      </c>
      <c r="J32" s="12">
        <v>3.6</v>
      </c>
      <c r="K32" s="11">
        <v>16267</v>
      </c>
      <c r="L32" s="13">
        <v>5.1999999999999998E-2</v>
      </c>
      <c r="M32" s="23">
        <f>ROUND(K32*(1-L32),0)</f>
        <v>15421</v>
      </c>
      <c r="N32" s="14">
        <v>0.621</v>
      </c>
      <c r="O32" s="24">
        <f t="shared" ref="O32:O34" si="272">M32*N32</f>
        <v>9576.4410000000007</v>
      </c>
      <c r="P32" s="13">
        <v>0.314</v>
      </c>
      <c r="Q32" s="24">
        <f t="shared" ref="Q32:Q34" si="273">M32*P32</f>
        <v>4842.1940000000004</v>
      </c>
      <c r="R32" s="15">
        <v>6.5000000000000002E-2</v>
      </c>
      <c r="S32" s="143"/>
      <c r="T32" s="24">
        <f t="shared" ref="T32:T34" si="274">M32*R32</f>
        <v>1002.365</v>
      </c>
      <c r="U32" s="25">
        <v>0.249</v>
      </c>
      <c r="V32" s="24">
        <f t="shared" ref="V32:V34" si="275">M32*U32</f>
        <v>3839.8290000000002</v>
      </c>
      <c r="W32" s="15">
        <v>0.48299999999999998</v>
      </c>
      <c r="X32" s="24">
        <f t="shared" ref="X32:X34" si="276">M32*W32</f>
        <v>7448.3429999999998</v>
      </c>
      <c r="Y32" s="15">
        <v>0.41</v>
      </c>
      <c r="Z32" s="24">
        <f t="shared" ref="Z32:Z34" si="277">Y32*M32</f>
        <v>6322.61</v>
      </c>
      <c r="AA32" s="145">
        <v>2.47E-3</v>
      </c>
      <c r="AB32" s="18">
        <f t="shared" ref="AB32" si="278">M32*AA32</f>
        <v>38.089869999999998</v>
      </c>
      <c r="AC32" s="16">
        <v>2.47E-3</v>
      </c>
      <c r="AD32" s="17">
        <f t="shared" ref="AD32:AD34" si="279">M32*AC32</f>
        <v>38.089869999999998</v>
      </c>
      <c r="AE32" s="26">
        <f>IF(M32&gt;0,(AG32+AP32)/M32,0)</f>
        <v>2.5582920562868816E-3</v>
      </c>
      <c r="AF32" s="16">
        <v>2.9E-4</v>
      </c>
      <c r="AG32" s="23">
        <f t="shared" ref="AG32:AG34" si="280">AF32*M32</f>
        <v>4.4720899999999997</v>
      </c>
      <c r="AH32" s="114">
        <v>0.2079</v>
      </c>
      <c r="AI32" s="29">
        <f t="shared" ref="AI32:AI34" si="281">AL32*(1-AM32)*AH32</f>
        <v>33.934685399999999</v>
      </c>
      <c r="AJ32" s="27">
        <f t="shared" ref="AJ32:AJ34" si="282">IF(AND(AH32&gt;0,AF32&gt;0,AC32&gt;0),((AC32-AF32)*AH32)/((AH32-AF32)*AC32),0)</f>
        <v>0.88382394036467093</v>
      </c>
      <c r="AK32" s="59">
        <f t="shared" si="6"/>
        <v>0.88784459178338593</v>
      </c>
      <c r="AL32" s="11">
        <v>178</v>
      </c>
      <c r="AM32" s="13">
        <v>8.3000000000000004E-2</v>
      </c>
      <c r="AN32" s="14">
        <v>0.21429999999999999</v>
      </c>
      <c r="AO32" s="130">
        <v>0.21609999999999999</v>
      </c>
      <c r="AP32" s="29">
        <f>AL32*(1-AM32)*AN32</f>
        <v>34.979331799999997</v>
      </c>
      <c r="AQ32" s="131">
        <f t="shared" ref="AQ32" si="283">AL32*(1-AM32)*AO32</f>
        <v>35.273138599999996</v>
      </c>
      <c r="AR32" s="18">
        <v>1.55</v>
      </c>
      <c r="AS32" s="18"/>
      <c r="AT32" s="98">
        <f>AT30+AL32-AS32</f>
        <v>2169.2199999999989</v>
      </c>
      <c r="AU32" s="99"/>
      <c r="AV32" s="11"/>
      <c r="AW32" s="30"/>
      <c r="AX32" s="19"/>
      <c r="AY32" s="19"/>
      <c r="AZ32" s="19"/>
      <c r="BA32" s="19"/>
    </row>
    <row r="33" spans="1:53" s="31" customFormat="1" ht="12.75" x14ac:dyDescent="0.2">
      <c r="A33" s="184"/>
      <c r="B33" s="32">
        <v>2</v>
      </c>
      <c r="C33" s="10" t="s">
        <v>48</v>
      </c>
      <c r="D33" s="33">
        <v>19770</v>
      </c>
      <c r="E33" s="33">
        <v>5</v>
      </c>
      <c r="F33" s="33">
        <v>17756</v>
      </c>
      <c r="G33" s="34">
        <v>3.4</v>
      </c>
      <c r="H33" s="34">
        <v>6.9</v>
      </c>
      <c r="I33" s="33">
        <v>16825</v>
      </c>
      <c r="J33" s="34">
        <v>3</v>
      </c>
      <c r="K33" s="33">
        <v>15944</v>
      </c>
      <c r="L33" s="35">
        <v>5.6000000000000001E-2</v>
      </c>
      <c r="M33" s="36">
        <f>ROUND(K33*(1-L33),0)</f>
        <v>15051</v>
      </c>
      <c r="N33" s="37">
        <v>0.67400000000000004</v>
      </c>
      <c r="O33" s="24">
        <f t="shared" si="272"/>
        <v>10144.374</v>
      </c>
      <c r="P33" s="35">
        <v>0.29499999999999998</v>
      </c>
      <c r="Q33" s="24">
        <f t="shared" si="273"/>
        <v>4440.0450000000001</v>
      </c>
      <c r="R33" s="38">
        <v>3.1E-2</v>
      </c>
      <c r="S33" s="134"/>
      <c r="T33" s="24">
        <f t="shared" si="274"/>
        <v>466.58100000000002</v>
      </c>
      <c r="U33" s="27">
        <v>0.23200000000000001</v>
      </c>
      <c r="V33" s="24">
        <f t="shared" si="275"/>
        <v>3491.8320000000003</v>
      </c>
      <c r="W33" s="38">
        <v>0.48099999999999998</v>
      </c>
      <c r="X33" s="24">
        <f t="shared" si="276"/>
        <v>7239.5309999999999</v>
      </c>
      <c r="Y33" s="38">
        <v>0.4</v>
      </c>
      <c r="Z33" s="24">
        <f t="shared" si="277"/>
        <v>6020.4000000000005</v>
      </c>
      <c r="AA33" s="146">
        <v>2.5500000000000002E-3</v>
      </c>
      <c r="AB33" s="18">
        <f t="shared" si="104"/>
        <v>38.380050000000004</v>
      </c>
      <c r="AC33" s="39">
        <v>2.5300000000000001E-3</v>
      </c>
      <c r="AD33" s="17">
        <f t="shared" si="279"/>
        <v>38.079030000000003</v>
      </c>
      <c r="AE33" s="26">
        <f>IF(M33&gt;0,(AG33+AP33)/M33,0)</f>
        <v>2.7920882599162841E-3</v>
      </c>
      <c r="AF33" s="39">
        <v>2.9E-4</v>
      </c>
      <c r="AG33" s="36">
        <f t="shared" si="280"/>
        <v>4.3647900000000002</v>
      </c>
      <c r="AH33" s="27">
        <v>0.21390000000000001</v>
      </c>
      <c r="AI33" s="40">
        <f t="shared" si="281"/>
        <v>35.737556400000003</v>
      </c>
      <c r="AJ33" s="27">
        <f t="shared" si="282"/>
        <v>0.88657749254163298</v>
      </c>
      <c r="AK33" s="28">
        <f t="shared" si="6"/>
        <v>0.8972895426645795</v>
      </c>
      <c r="AL33" s="33">
        <v>182</v>
      </c>
      <c r="AM33" s="35">
        <v>8.2000000000000003E-2</v>
      </c>
      <c r="AN33" s="37">
        <v>0.22539999999999999</v>
      </c>
      <c r="AO33" s="132">
        <v>0.23219999999999999</v>
      </c>
      <c r="AP33" s="40">
        <f>AL33*(1-AM33)*AN33</f>
        <v>37.658930399999996</v>
      </c>
      <c r="AQ33" s="133">
        <f t="shared" si="109"/>
        <v>38.795047199999999</v>
      </c>
      <c r="AR33" s="41">
        <v>1.55</v>
      </c>
      <c r="AS33" s="41"/>
      <c r="AT33" s="117">
        <f>AT32+AL33-AS33</f>
        <v>2351.2199999999989</v>
      </c>
      <c r="AU33" s="101"/>
      <c r="AV33" s="42"/>
      <c r="AW33" s="43"/>
      <c r="AX33" s="44"/>
      <c r="AY33" s="44"/>
      <c r="AZ33" s="44"/>
      <c r="BA33" s="44"/>
    </row>
    <row r="34" spans="1:53" s="31" customFormat="1" ht="12.75" x14ac:dyDescent="0.2">
      <c r="A34" s="184"/>
      <c r="B34" s="32">
        <v>3</v>
      </c>
      <c r="C34" s="10" t="s">
        <v>51</v>
      </c>
      <c r="D34" s="42">
        <v>17145</v>
      </c>
      <c r="E34" s="42">
        <v>3</v>
      </c>
      <c r="F34" s="42">
        <v>17301</v>
      </c>
      <c r="G34" s="36">
        <v>1.9</v>
      </c>
      <c r="H34" s="36">
        <v>6.6</v>
      </c>
      <c r="I34" s="42">
        <v>17065</v>
      </c>
      <c r="J34" s="36">
        <v>2.8</v>
      </c>
      <c r="K34" s="42">
        <v>16027</v>
      </c>
      <c r="L34" s="38">
        <v>5.0999999999999997E-2</v>
      </c>
      <c r="M34" s="36">
        <f>ROUND(K34*(1-L34),0)</f>
        <v>15210</v>
      </c>
      <c r="N34" s="27">
        <v>0.66100000000000003</v>
      </c>
      <c r="O34" s="24">
        <f t="shared" si="272"/>
        <v>10053.810000000001</v>
      </c>
      <c r="P34" s="38">
        <v>0.27700000000000002</v>
      </c>
      <c r="Q34" s="24">
        <f t="shared" si="273"/>
        <v>4213.17</v>
      </c>
      <c r="R34" s="38">
        <v>6.2E-2</v>
      </c>
      <c r="S34" s="134"/>
      <c r="T34" s="24">
        <f t="shared" si="274"/>
        <v>943.02</v>
      </c>
      <c r="U34" s="27">
        <v>0.23</v>
      </c>
      <c r="V34" s="24">
        <f t="shared" si="275"/>
        <v>3498.3</v>
      </c>
      <c r="W34" s="38">
        <v>0.49099999999999999</v>
      </c>
      <c r="X34" s="24">
        <f t="shared" si="276"/>
        <v>7468.11</v>
      </c>
      <c r="Y34" s="38">
        <v>0.42</v>
      </c>
      <c r="Z34" s="24">
        <f t="shared" si="277"/>
        <v>6388.2</v>
      </c>
      <c r="AA34" s="147">
        <v>2.65E-3</v>
      </c>
      <c r="AB34" s="148">
        <f t="shared" si="104"/>
        <v>40.3065</v>
      </c>
      <c r="AC34" s="46">
        <v>2.5999999999999999E-3</v>
      </c>
      <c r="AD34" s="17">
        <f t="shared" si="279"/>
        <v>39.545999999999999</v>
      </c>
      <c r="AE34" s="26">
        <f>IF(M34&gt;0,(AG34+AP34)/M34,0)</f>
        <v>2.6880665351742272E-3</v>
      </c>
      <c r="AF34" s="46">
        <v>2.9E-4</v>
      </c>
      <c r="AG34" s="36">
        <f t="shared" si="280"/>
        <v>4.4108999999999998</v>
      </c>
      <c r="AH34" s="27">
        <v>0.2142</v>
      </c>
      <c r="AI34" s="40">
        <f t="shared" si="281"/>
        <v>34.570166399999998</v>
      </c>
      <c r="AJ34" s="27">
        <f t="shared" si="282"/>
        <v>0.88966603496078522</v>
      </c>
      <c r="AK34" s="28">
        <f t="shared" si="6"/>
        <v>0.89326198679433366</v>
      </c>
      <c r="AL34" s="42">
        <v>176</v>
      </c>
      <c r="AM34" s="38">
        <v>8.3000000000000004E-2</v>
      </c>
      <c r="AN34" s="27">
        <v>0.22600000000000001</v>
      </c>
      <c r="AO34" s="134">
        <v>0.22720000000000001</v>
      </c>
      <c r="AP34" s="40">
        <f>AL34*(1-AM34)*AN34</f>
        <v>36.474592000000001</v>
      </c>
      <c r="AQ34" s="135">
        <f t="shared" si="109"/>
        <v>36.668262400000003</v>
      </c>
      <c r="AR34" s="17">
        <v>1.6</v>
      </c>
      <c r="AS34" s="17"/>
      <c r="AT34" s="117">
        <f>AT33+AL34-AS34</f>
        <v>2527.2199999999989</v>
      </c>
      <c r="AU34" s="101"/>
      <c r="AV34" s="42"/>
      <c r="AW34" s="47"/>
      <c r="AX34" s="40"/>
      <c r="AY34" s="40"/>
      <c r="AZ34" s="40"/>
      <c r="BA34" s="40"/>
    </row>
    <row r="35" spans="1:53" s="21" customFormat="1" ht="13.5" thickBot="1" x14ac:dyDescent="0.25">
      <c r="A35" s="185"/>
      <c r="B35" s="48" t="s">
        <v>35</v>
      </c>
      <c r="C35" s="49"/>
      <c r="D35" s="50">
        <f t="shared" ref="D35" si="284">SUM(D32:D34)</f>
        <v>55000</v>
      </c>
      <c r="E35" s="50"/>
      <c r="F35" s="50">
        <f t="shared" ref="F35" si="285">SUM(F32:F34)</f>
        <v>54572</v>
      </c>
      <c r="G35" s="51"/>
      <c r="H35" s="51"/>
      <c r="I35" s="50">
        <f t="shared" ref="I35:K35" si="286">SUM(I32:I34)</f>
        <v>53148</v>
      </c>
      <c r="J35" s="51"/>
      <c r="K35" s="50">
        <f t="shared" si="286"/>
        <v>48238</v>
      </c>
      <c r="L35" s="20">
        <f t="shared" ref="L35" si="287">IF(K35&gt;0,(K32*L32+K33*L33+K34*L34)/K35,0)</f>
        <v>5.2989862763796178E-2</v>
      </c>
      <c r="M35" s="51">
        <f t="shared" ref="M35" si="288">M32+M33+M34</f>
        <v>45682</v>
      </c>
      <c r="N35" s="52">
        <f t="shared" ref="N35" si="289">IF(M35&gt;0,O35/M35,0)</f>
        <v>0.65178024167068005</v>
      </c>
      <c r="O35" s="53">
        <f t="shared" ref="O35" si="290">O32+O33+O34</f>
        <v>29774.625000000004</v>
      </c>
      <c r="P35" s="20">
        <f t="shared" ref="P35" si="291">IF(M35&gt;0,Q35/M35,0)</f>
        <v>0.29542071275338211</v>
      </c>
      <c r="Q35" s="53">
        <f t="shared" ref="Q35" si="292">Q32+Q33+Q34</f>
        <v>13495.409000000001</v>
      </c>
      <c r="R35" s="20">
        <f t="shared" ref="R35" si="293">IF(M35&gt;0,T35/M35,0)</f>
        <v>5.2799045575938001E-2</v>
      </c>
      <c r="S35" s="136"/>
      <c r="T35" s="53">
        <f t="shared" ref="T35" si="294">T32+T33+T34</f>
        <v>2411.9659999999999</v>
      </c>
      <c r="U35" s="20">
        <f t="shared" ref="U35" si="295">IF(M35&gt;0,V35/M35,0)</f>
        <v>0.23707282956087736</v>
      </c>
      <c r="V35" s="53">
        <f t="shared" ref="V35" si="296">V32+V33+V34</f>
        <v>10829.960999999999</v>
      </c>
      <c r="W35" s="20">
        <f t="shared" ref="W35" si="297">IF(M35&gt;0,X35/M35,0)</f>
        <v>0.4850046845584694</v>
      </c>
      <c r="X35" s="53">
        <f t="shared" ref="X35" si="298">X32+X33+X34</f>
        <v>22155.984</v>
      </c>
      <c r="Y35" s="20">
        <f t="shared" ref="Y35" si="299">IF(M35&gt;0,Z35/M35,0)</f>
        <v>0.41003480583161855</v>
      </c>
      <c r="Z35" s="53">
        <f t="shared" ref="Z35" si="300">Z32+Z33+Z34</f>
        <v>18731.21</v>
      </c>
      <c r="AA35" s="152">
        <f t="shared" ref="AA35" si="301">IF(M35&gt;0,AB35/M35,0)</f>
        <v>2.5562895670066983E-3</v>
      </c>
      <c r="AB35" s="55">
        <f t="shared" ref="AB35" si="302">SUM(AB32:AB34)</f>
        <v>116.77642</v>
      </c>
      <c r="AC35" s="54">
        <f t="shared" ref="AC35" si="303">IF(M35&gt;0,AD35/M35,0)</f>
        <v>2.5330524057615689E-3</v>
      </c>
      <c r="AD35" s="55">
        <f t="shared" ref="AD35" si="304">SUM(AD32:AD34)</f>
        <v>115.7149</v>
      </c>
      <c r="AE35" s="54">
        <f t="shared" ref="AE35" si="305">IF(M35&gt;0,(AE32*M32+AE33*M33+AE34*M34)/M35,0)</f>
        <v>2.6785305853509037E-3</v>
      </c>
      <c r="AF35" s="54">
        <f t="shared" ref="AF35" si="306">IF(K35&gt;0,(K32*AF32+K33*AF33+K34*AF34)/K35,0)</f>
        <v>2.9E-4</v>
      </c>
      <c r="AG35" s="51">
        <f t="shared" ref="AG35" si="307">SUM(AG32:AG34)</f>
        <v>13.247780000000001</v>
      </c>
      <c r="AH35" s="52">
        <f t="shared" ref="AH35" si="308">IF(K35&gt;0,(K32*AH32+K33*AH33+K34*AH34)/K35,0)</f>
        <v>0.21197633193747667</v>
      </c>
      <c r="AI35" s="57">
        <f t="shared" ref="AI35" si="309">SUM(AI32:AI34)</f>
        <v>104.2424082</v>
      </c>
      <c r="AJ35" s="52">
        <f t="shared" ref="AJ35" si="310">IF(AND(AD35&gt;0),((AD32*AJ32+AD33*AJ33+AD34*AJ34)/AD35),0)</f>
        <v>0.88672662678492475</v>
      </c>
      <c r="AK35" s="56">
        <f t="shared" si="6"/>
        <v>0.89289883803138026</v>
      </c>
      <c r="AL35" s="50">
        <f t="shared" ref="AL35" si="311">SUM(AL32:AL34)</f>
        <v>536</v>
      </c>
      <c r="AM35" s="20">
        <f t="shared" ref="AM35" si="312">IF(AL35&gt;0,(AM32*AL32+AM33*AL33+AM34*AL34)/AL35,0)</f>
        <v>8.2660447761194022E-2</v>
      </c>
      <c r="AN35" s="52">
        <f>IF(K35&gt;0,(AN32*K32+AN33*K33+AN34*K34)/K35,0)</f>
        <v>0.22185616526389981</v>
      </c>
      <c r="AO35" s="136">
        <f>IF(L35&gt;0,(AO32*K32+AO33*K33+AO34*K34)/K35,0)</f>
        <v>0.22510945520129355</v>
      </c>
      <c r="AP35" s="57">
        <f t="shared" ref="AP35" si="313">SUM(AP32:AP34)</f>
        <v>109.11285419999999</v>
      </c>
      <c r="AQ35" s="137">
        <f t="shared" si="139"/>
        <v>110.7364482</v>
      </c>
      <c r="AR35" s="55"/>
      <c r="AS35" s="55">
        <f t="shared" ref="AS35" si="314">SUM(AS32:AS34)</f>
        <v>0</v>
      </c>
      <c r="AT35" s="102"/>
      <c r="AU35" s="103">
        <f>AT34</f>
        <v>2527.2199999999989</v>
      </c>
      <c r="AV35" s="50">
        <f t="shared" ref="AV35" si="315">SUM(AV32:AV34)</f>
        <v>0</v>
      </c>
      <c r="AW35" s="58"/>
      <c r="AX35" s="57"/>
      <c r="AY35" s="57"/>
      <c r="AZ35" s="57"/>
      <c r="BA35" s="57"/>
    </row>
    <row r="36" spans="1:53" s="31" customFormat="1" ht="13.5" thickBot="1" x14ac:dyDescent="0.25">
      <c r="A36" s="186">
        <v>9</v>
      </c>
      <c r="B36" s="22">
        <v>1</v>
      </c>
      <c r="C36" s="10" t="s">
        <v>49</v>
      </c>
      <c r="D36" s="11">
        <v>16047</v>
      </c>
      <c r="E36" s="11">
        <v>0</v>
      </c>
      <c r="F36" s="11">
        <v>15050</v>
      </c>
      <c r="G36" s="12">
        <v>1.2</v>
      </c>
      <c r="H36" s="12">
        <v>7.4</v>
      </c>
      <c r="I36" s="11">
        <v>14713</v>
      </c>
      <c r="J36" s="12">
        <v>3.4</v>
      </c>
      <c r="K36" s="11">
        <v>16047</v>
      </c>
      <c r="L36" s="13">
        <v>5.7000000000000002E-2</v>
      </c>
      <c r="M36" s="23">
        <f>ROUND(K36*(1-L36),0)</f>
        <v>15132</v>
      </c>
      <c r="N36" s="14">
        <v>0.75</v>
      </c>
      <c r="O36" s="24">
        <f t="shared" ref="O36:O38" si="316">M36*N36</f>
        <v>11349</v>
      </c>
      <c r="P36" s="13">
        <v>0.16600000000000001</v>
      </c>
      <c r="Q36" s="24">
        <f t="shared" ref="Q36:Q38" si="317">M36*P36</f>
        <v>2511.9120000000003</v>
      </c>
      <c r="R36" s="15">
        <v>8.4000000000000005E-2</v>
      </c>
      <c r="S36" s="143"/>
      <c r="T36" s="24">
        <f t="shared" ref="T36:T38" si="318">M36*R36</f>
        <v>1271.088</v>
      </c>
      <c r="U36" s="25">
        <v>0.24199999999999999</v>
      </c>
      <c r="V36" s="24">
        <f t="shared" ref="V36:V38" si="319">M36*U36</f>
        <v>3661.944</v>
      </c>
      <c r="W36" s="15">
        <v>0.49299999999999999</v>
      </c>
      <c r="X36" s="24">
        <f t="shared" ref="X36:X38" si="320">M36*W36</f>
        <v>7460.076</v>
      </c>
      <c r="Y36" s="15">
        <v>0.43</v>
      </c>
      <c r="Z36" s="24">
        <f t="shared" ref="Z36:Z38" si="321">Y36*M36</f>
        <v>6506.76</v>
      </c>
      <c r="AA36" s="145">
        <v>2.5400000000000002E-3</v>
      </c>
      <c r="AB36" s="18">
        <f t="shared" ref="AB36" si="322">M36*AA36</f>
        <v>38.435280000000006</v>
      </c>
      <c r="AC36" s="16">
        <v>2.4599999999999999E-3</v>
      </c>
      <c r="AD36" s="17">
        <f t="shared" ref="AD36:AD38" si="323">M36*AC36</f>
        <v>37.224719999999998</v>
      </c>
      <c r="AE36" s="26">
        <f>IF(M36&gt;0,(AG36+AP36)/M36,0)</f>
        <v>2.7964087232355272E-3</v>
      </c>
      <c r="AF36" s="16">
        <v>2.9999999999999997E-4</v>
      </c>
      <c r="AG36" s="23">
        <f t="shared" ref="AG36:AG38" si="324">AF36*M36</f>
        <v>4.5395999999999992</v>
      </c>
      <c r="AH36" s="114">
        <v>0.2049</v>
      </c>
      <c r="AI36" s="29">
        <f t="shared" ref="AI36:AI38" si="325">AL36*(1-AM36)*AH36</f>
        <v>35.473107599999999</v>
      </c>
      <c r="AJ36" s="27">
        <f t="shared" ref="AJ36:AJ38" si="326">IF(AND(AH36&gt;0,AF36&gt;0,AC36&gt;0),((AC36-AF36)*AH36)/((AH36-AF36)*AC36),0)</f>
        <v>0.87933624204277239</v>
      </c>
      <c r="AK36" s="59">
        <f t="shared" si="6"/>
        <v>0.89394862200179148</v>
      </c>
      <c r="AL36" s="11">
        <v>189</v>
      </c>
      <c r="AM36" s="13">
        <v>8.4000000000000005E-2</v>
      </c>
      <c r="AN36" s="14">
        <v>0.21820000000000001</v>
      </c>
      <c r="AO36" s="130">
        <v>0.222</v>
      </c>
      <c r="AP36" s="29">
        <f>AL36*(1-AM36)*AN36</f>
        <v>37.7756568</v>
      </c>
      <c r="AQ36" s="131">
        <f t="shared" ref="AQ36" si="327">AL36*(1-AM36)*AO36</f>
        <v>38.433528000000003</v>
      </c>
      <c r="AR36" s="18">
        <v>1.58</v>
      </c>
      <c r="AS36" s="18"/>
      <c r="AT36" s="98">
        <f>AT34+AL36-AS36</f>
        <v>2716.2199999999989</v>
      </c>
      <c r="AU36" s="99"/>
      <c r="AV36" s="11"/>
      <c r="AW36" s="30"/>
      <c r="AX36" s="19"/>
      <c r="AY36" s="19"/>
      <c r="AZ36" s="19"/>
      <c r="BA36" s="19"/>
    </row>
    <row r="37" spans="1:53" s="31" customFormat="1" ht="12.75" x14ac:dyDescent="0.2">
      <c r="A37" s="184"/>
      <c r="B37" s="32">
        <v>2</v>
      </c>
      <c r="C37" s="10" t="s">
        <v>48</v>
      </c>
      <c r="D37" s="33">
        <v>20608</v>
      </c>
      <c r="E37" s="33">
        <v>4</v>
      </c>
      <c r="F37" s="33">
        <v>18272</v>
      </c>
      <c r="G37" s="34">
        <v>1.2</v>
      </c>
      <c r="H37" s="34">
        <v>6.1</v>
      </c>
      <c r="I37" s="33">
        <v>17645</v>
      </c>
      <c r="J37" s="34">
        <v>2.2999999999999998</v>
      </c>
      <c r="K37" s="33">
        <v>15611</v>
      </c>
      <c r="L37" s="35">
        <v>4.2999999999999997E-2</v>
      </c>
      <c r="M37" s="36">
        <f>ROUND(K37*(1-L37),0)</f>
        <v>14940</v>
      </c>
      <c r="N37" s="37">
        <v>0.54800000000000004</v>
      </c>
      <c r="O37" s="24">
        <f t="shared" si="316"/>
        <v>8187.1200000000008</v>
      </c>
      <c r="P37" s="35">
        <v>0.41399999999999998</v>
      </c>
      <c r="Q37" s="24">
        <f t="shared" si="317"/>
        <v>6185.16</v>
      </c>
      <c r="R37" s="38">
        <v>3.7999999999999999E-2</v>
      </c>
      <c r="S37" s="134"/>
      <c r="T37" s="24">
        <f t="shared" si="318"/>
        <v>567.72</v>
      </c>
      <c r="U37" s="27">
        <v>0.24399999999999999</v>
      </c>
      <c r="V37" s="24">
        <f t="shared" si="319"/>
        <v>3645.36</v>
      </c>
      <c r="W37" s="38">
        <v>0.498</v>
      </c>
      <c r="X37" s="24">
        <f t="shared" si="320"/>
        <v>7440.12</v>
      </c>
      <c r="Y37" s="38">
        <v>0.41</v>
      </c>
      <c r="Z37" s="24">
        <f t="shared" si="321"/>
        <v>6125.4</v>
      </c>
      <c r="AA37" s="146"/>
      <c r="AB37" s="18">
        <f t="shared" si="104"/>
        <v>0</v>
      </c>
      <c r="AC37" s="39">
        <v>2.3600000000000001E-3</v>
      </c>
      <c r="AD37" s="17">
        <f t="shared" si="323"/>
        <v>35.258400000000002</v>
      </c>
      <c r="AE37" s="26">
        <f>IF(M37&gt;0,(AG37+AP37)/M37,0)</f>
        <v>2.5132129585006694E-3</v>
      </c>
      <c r="AF37" s="39">
        <v>2.9999999999999997E-4</v>
      </c>
      <c r="AG37" s="36">
        <f t="shared" si="324"/>
        <v>4.4819999999999993</v>
      </c>
      <c r="AH37" s="27">
        <v>0.20330000000000001</v>
      </c>
      <c r="AI37" s="40">
        <f t="shared" si="325"/>
        <v>32.775212800000006</v>
      </c>
      <c r="AJ37" s="27">
        <f t="shared" si="326"/>
        <v>0.87417132837939382</v>
      </c>
      <c r="AK37" s="28">
        <f t="shared" si="6"/>
        <v>0.88192087430292376</v>
      </c>
      <c r="AL37" s="33">
        <v>176</v>
      </c>
      <c r="AM37" s="35">
        <v>8.4000000000000005E-2</v>
      </c>
      <c r="AN37" s="37">
        <v>0.2051</v>
      </c>
      <c r="AO37" s="132"/>
      <c r="AP37" s="40">
        <f>AL37*(1-AM37)*AN37</f>
        <v>33.065401600000001</v>
      </c>
      <c r="AQ37" s="133">
        <f t="shared" si="109"/>
        <v>0</v>
      </c>
      <c r="AR37" s="41">
        <v>1.57</v>
      </c>
      <c r="AS37" s="41"/>
      <c r="AT37" s="117">
        <f>AT36+AL37-AS37</f>
        <v>2892.2199999999989</v>
      </c>
      <c r="AU37" s="101"/>
      <c r="AV37" s="42"/>
      <c r="AW37" s="43"/>
      <c r="AX37" s="44"/>
      <c r="AY37" s="44"/>
      <c r="AZ37" s="44"/>
      <c r="BA37" s="44"/>
    </row>
    <row r="38" spans="1:53" s="31" customFormat="1" ht="12.75" x14ac:dyDescent="0.2">
      <c r="A38" s="184"/>
      <c r="B38" s="32">
        <v>3</v>
      </c>
      <c r="C38" s="10" t="s">
        <v>51</v>
      </c>
      <c r="D38" s="42">
        <v>17645</v>
      </c>
      <c r="E38" s="42">
        <v>1</v>
      </c>
      <c r="F38" s="42">
        <v>16159</v>
      </c>
      <c r="G38" s="36">
        <v>1.7</v>
      </c>
      <c r="H38" s="36">
        <v>7.8</v>
      </c>
      <c r="I38" s="42">
        <v>15705</v>
      </c>
      <c r="J38" s="36">
        <v>2.6</v>
      </c>
      <c r="K38" s="42">
        <v>15442</v>
      </c>
      <c r="L38" s="38">
        <v>4.5999999999999999E-2</v>
      </c>
      <c r="M38" s="36">
        <f>ROUND(K38*(1-L38),0)</f>
        <v>14732</v>
      </c>
      <c r="N38" s="27">
        <v>0.53600000000000003</v>
      </c>
      <c r="O38" s="24">
        <f t="shared" si="316"/>
        <v>7896.3520000000008</v>
      </c>
      <c r="P38" s="38">
        <v>0.38100000000000001</v>
      </c>
      <c r="Q38" s="24">
        <f t="shared" si="317"/>
        <v>5612.8919999999998</v>
      </c>
      <c r="R38" s="38">
        <v>8.3000000000000004E-2</v>
      </c>
      <c r="S38" s="134"/>
      <c r="T38" s="24">
        <f t="shared" si="318"/>
        <v>1222.7560000000001</v>
      </c>
      <c r="U38" s="27"/>
      <c r="V38" s="24">
        <f t="shared" si="319"/>
        <v>0</v>
      </c>
      <c r="W38" s="38"/>
      <c r="X38" s="24">
        <f t="shared" si="320"/>
        <v>0</v>
      </c>
      <c r="Y38" s="38">
        <v>0.42</v>
      </c>
      <c r="Z38" s="24">
        <f t="shared" si="321"/>
        <v>6187.44</v>
      </c>
      <c r="AA38" s="147"/>
      <c r="AB38" s="148">
        <f t="shared" si="104"/>
        <v>0</v>
      </c>
      <c r="AC38" s="46">
        <v>2.2499999999999998E-3</v>
      </c>
      <c r="AD38" s="17">
        <f t="shared" si="323"/>
        <v>33.146999999999998</v>
      </c>
      <c r="AE38" s="26">
        <f>IF(M38&gt;0,(AG38+AP38)/M38,0)</f>
        <v>2.9999999999999997E-4</v>
      </c>
      <c r="AF38" s="46">
        <v>2.9999999999999997E-4</v>
      </c>
      <c r="AG38" s="36">
        <f t="shared" si="324"/>
        <v>4.4196</v>
      </c>
      <c r="AH38" s="27">
        <v>0.20749999999999999</v>
      </c>
      <c r="AI38" s="40">
        <f t="shared" si="325"/>
        <v>32.2270325</v>
      </c>
      <c r="AJ38" s="27">
        <f t="shared" si="326"/>
        <v>0.86792149292149301</v>
      </c>
      <c r="AK38" s="28">
        <f t="shared" si="6"/>
        <v>0</v>
      </c>
      <c r="AL38" s="42">
        <v>169</v>
      </c>
      <c r="AM38" s="38">
        <v>8.1000000000000003E-2</v>
      </c>
      <c r="AN38" s="27"/>
      <c r="AO38" s="134"/>
      <c r="AP38" s="40">
        <f>AL38*(1-AM38)*AN38</f>
        <v>0</v>
      </c>
      <c r="AQ38" s="135">
        <f t="shared" si="109"/>
        <v>0</v>
      </c>
      <c r="AR38" s="17">
        <v>1.58</v>
      </c>
      <c r="AS38" s="17"/>
      <c r="AT38" s="117">
        <f>AT37+AL38-AS38</f>
        <v>3061.2199999999989</v>
      </c>
      <c r="AU38" s="101"/>
      <c r="AV38" s="42"/>
      <c r="AW38" s="47"/>
      <c r="AX38" s="40"/>
      <c r="AY38" s="40"/>
      <c r="AZ38" s="40"/>
      <c r="BA38" s="40"/>
    </row>
    <row r="39" spans="1:53" s="21" customFormat="1" ht="13.5" thickBot="1" x14ac:dyDescent="0.25">
      <c r="A39" s="185"/>
      <c r="B39" s="48" t="s">
        <v>35</v>
      </c>
      <c r="C39" s="49"/>
      <c r="D39" s="50">
        <f t="shared" ref="D39" si="328">SUM(D36:D38)</f>
        <v>54300</v>
      </c>
      <c r="E39" s="50"/>
      <c r="F39" s="50">
        <f t="shared" ref="F39" si="329">SUM(F36:F38)</f>
        <v>49481</v>
      </c>
      <c r="G39" s="51"/>
      <c r="H39" s="51"/>
      <c r="I39" s="50">
        <f t="shared" ref="I39:K39" si="330">SUM(I36:I38)</f>
        <v>48063</v>
      </c>
      <c r="J39" s="51"/>
      <c r="K39" s="50">
        <f t="shared" si="330"/>
        <v>47100</v>
      </c>
      <c r="L39" s="20">
        <f t="shared" ref="L39" si="331">IF(K39&gt;0,(K36*L36+K37*L37+K38*L38)/K39,0)</f>
        <v>4.8753375796178347E-2</v>
      </c>
      <c r="M39" s="51">
        <f t="shared" ref="M39" si="332">M36+M37+M38</f>
        <v>44804</v>
      </c>
      <c r="N39" s="52">
        <f t="shared" ref="N39" si="333">IF(M39&gt;0,O39/M39,0)</f>
        <v>0.61227729666994024</v>
      </c>
      <c r="O39" s="53">
        <f t="shared" ref="O39" si="334">O36+O37+O38</f>
        <v>27432.472000000002</v>
      </c>
      <c r="P39" s="20">
        <f t="shared" ref="P39" si="335">IF(M39&gt;0,Q39/M39,0)</f>
        <v>0.31939032229265246</v>
      </c>
      <c r="Q39" s="53">
        <f t="shared" ref="Q39" si="336">Q36+Q37+Q38</f>
        <v>14309.964</v>
      </c>
      <c r="R39" s="20">
        <f t="shared" ref="R39" si="337">IF(M39&gt;0,T39/M39,0)</f>
        <v>6.833238103740738E-2</v>
      </c>
      <c r="S39" s="136"/>
      <c r="T39" s="53">
        <f t="shared" ref="T39" si="338">T36+T37+T38</f>
        <v>3061.5640000000003</v>
      </c>
      <c r="U39" s="20">
        <f t="shared" ref="U39" si="339">IF(M39&gt;0,V39/M39,0)</f>
        <v>0.16309490224087136</v>
      </c>
      <c r="V39" s="53">
        <f t="shared" ref="V39" si="340">V36+V37+V38</f>
        <v>7307.3040000000001</v>
      </c>
      <c r="W39" s="20">
        <f t="shared" ref="W39" si="341">IF(M39&gt;0,X39/M39,0)</f>
        <v>0.33256396750290151</v>
      </c>
      <c r="X39" s="53">
        <f t="shared" ref="X39" si="342">X36+X37+X38</f>
        <v>14900.196</v>
      </c>
      <c r="Y39" s="20">
        <f t="shared" ref="Y39" si="343">IF(M39&gt;0,Z39/M39,0)</f>
        <v>0.42004285331666813</v>
      </c>
      <c r="Z39" s="53">
        <f t="shared" ref="Z39" si="344">Z36+Z37+Z38</f>
        <v>18819.599999999999</v>
      </c>
      <c r="AA39" s="152">
        <f t="shared" ref="AA39" si="345">IF(M39&gt;0,AB39/M39,0)</f>
        <v>8.5785376305687008E-4</v>
      </c>
      <c r="AB39" s="55">
        <f t="shared" ref="AB39" si="346">SUM(AB36:AB38)</f>
        <v>38.435280000000006</v>
      </c>
      <c r="AC39" s="54">
        <f t="shared" ref="AC39" si="347">IF(M39&gt;0,AD39/M39,0)</f>
        <v>2.3576046781537364E-3</v>
      </c>
      <c r="AD39" s="55">
        <f t="shared" ref="AD39" si="348">SUM(AD36:AD38)</f>
        <v>105.63012000000001</v>
      </c>
      <c r="AE39" s="54">
        <f t="shared" ref="AE39" si="349">IF(M39&gt;0,(AE36*M36+AE37*M37+AE38*M38)/M39,0)</f>
        <v>1.8811324524596019E-3</v>
      </c>
      <c r="AF39" s="54">
        <f t="shared" ref="AF39" si="350">IF(K39&gt;0,(K36*AF36+K37*AF37+K38*AF38)/K39,0)</f>
        <v>2.9999999999999997E-4</v>
      </c>
      <c r="AG39" s="51">
        <f t="shared" ref="AG39" si="351">SUM(AG36:AG38)</f>
        <v>13.441199999999998</v>
      </c>
      <c r="AH39" s="52">
        <f t="shared" ref="AH39" si="352">IF(K39&gt;0,(K36*AH36+K37*AH37+K38*AH38)/K39,0)</f>
        <v>0.20522211464968154</v>
      </c>
      <c r="AI39" s="57">
        <f t="shared" ref="AI39" si="353">SUM(AI36:AI38)</f>
        <v>100.47535290000002</v>
      </c>
      <c r="AJ39" s="52">
        <f t="shared" ref="AJ39" si="354">IF(AND(AD39&gt;0),((AD36*AJ36+AD37*AJ37+AD38*AJ38)/AD39),0)</f>
        <v>0.87403026226132441</v>
      </c>
      <c r="AK39" s="56">
        <f t="shared" si="6"/>
        <v>0.8422970965687302</v>
      </c>
      <c r="AL39" s="50">
        <f t="shared" ref="AL39" si="355">SUM(AL36:AL38)</f>
        <v>534</v>
      </c>
      <c r="AM39" s="20">
        <f t="shared" ref="AM39" si="356">IF(AL39&gt;0,(AM36*AL36+AM37*AL37+AM38*AL38)/AL39,0)</f>
        <v>8.3050561797752817E-2</v>
      </c>
      <c r="AN39" s="52">
        <f>IF(K39&gt;0,(AN36*K36+AN37*K37+AN38*K38)/K39,0)</f>
        <v>0.14231998938428878</v>
      </c>
      <c r="AO39" s="136">
        <f>IF(L39&gt;0,(AO36*K36+AO37*K37+AO38*K38)/K39,0)</f>
        <v>7.563554140127389E-2</v>
      </c>
      <c r="AP39" s="57">
        <f t="shared" ref="AP39" si="357">SUM(AP36:AP38)</f>
        <v>70.841058400000009</v>
      </c>
      <c r="AQ39" s="137">
        <f t="shared" si="139"/>
        <v>38.433528000000003</v>
      </c>
      <c r="AR39" s="55"/>
      <c r="AS39" s="55">
        <f t="shared" ref="AS39" si="358">SUM(AS36:AS38)</f>
        <v>0</v>
      </c>
      <c r="AT39" s="102"/>
      <c r="AU39" s="103">
        <f>AT38</f>
        <v>3061.2199999999989</v>
      </c>
      <c r="AV39" s="50">
        <f t="shared" ref="AV39" si="359">SUM(AV36:AV38)</f>
        <v>0</v>
      </c>
      <c r="AW39" s="58"/>
      <c r="AX39" s="57"/>
      <c r="AY39" s="57"/>
      <c r="AZ39" s="57"/>
      <c r="BA39" s="57"/>
    </row>
    <row r="40" spans="1:53" s="31" customFormat="1" ht="13.5" thickBot="1" x14ac:dyDescent="0.25">
      <c r="A40" s="186">
        <v>10</v>
      </c>
      <c r="B40" s="22">
        <v>1</v>
      </c>
      <c r="C40" s="10" t="s">
        <v>49</v>
      </c>
      <c r="D40" s="11">
        <v>4600</v>
      </c>
      <c r="E40" s="11">
        <v>0</v>
      </c>
      <c r="F40" s="11">
        <v>11154</v>
      </c>
      <c r="G40" s="12">
        <v>1.2</v>
      </c>
      <c r="H40" s="12">
        <v>8.5</v>
      </c>
      <c r="I40" s="11">
        <v>11349</v>
      </c>
      <c r="J40" s="12">
        <v>3.2</v>
      </c>
      <c r="K40" s="11">
        <v>15154</v>
      </c>
      <c r="L40" s="13">
        <v>4.7E-2</v>
      </c>
      <c r="M40" s="23">
        <f>ROUND(K40*(1-L40),0)</f>
        <v>14442</v>
      </c>
      <c r="N40" s="14">
        <v>0.58399999999999996</v>
      </c>
      <c r="O40" s="24">
        <f t="shared" ref="O40:O42" si="360">M40*N40</f>
        <v>8434.1279999999988</v>
      </c>
      <c r="P40" s="13">
        <v>0.25600000000000001</v>
      </c>
      <c r="Q40" s="24">
        <f t="shared" ref="Q40:Q42" si="361">M40*P40</f>
        <v>3697.152</v>
      </c>
      <c r="R40" s="15">
        <v>0.161</v>
      </c>
      <c r="S40" s="143"/>
      <c r="T40" s="24">
        <f t="shared" ref="T40:T42" si="362">M40*R40</f>
        <v>2325.1620000000003</v>
      </c>
      <c r="U40" s="25">
        <v>0.23799999999999999</v>
      </c>
      <c r="V40" s="24">
        <f t="shared" ref="V40:V42" si="363">M40*U40</f>
        <v>3437.1959999999999</v>
      </c>
      <c r="W40" s="15">
        <v>0.495</v>
      </c>
      <c r="X40" s="24">
        <f t="shared" ref="X40:X42" si="364">M40*W40</f>
        <v>7148.79</v>
      </c>
      <c r="Y40" s="15">
        <v>0.42</v>
      </c>
      <c r="Z40" s="24">
        <f t="shared" ref="Z40:Z42" si="365">Y40*M40</f>
        <v>6065.6399999999994</v>
      </c>
      <c r="AA40" s="145">
        <v>2.3600000000000001E-3</v>
      </c>
      <c r="AB40" s="18">
        <f t="shared" ref="AB40:AB54" si="366">M40*AA40</f>
        <v>34.083120000000001</v>
      </c>
      <c r="AC40" s="16">
        <v>2.2899999999999999E-3</v>
      </c>
      <c r="AD40" s="17">
        <f t="shared" ref="AD40:AD42" si="367">M40*AC40</f>
        <v>33.072179999999996</v>
      </c>
      <c r="AE40" s="26">
        <f>IF(M40&gt;0,(AG40+AP40)/M40,0)</f>
        <v>2.7887448275862071E-3</v>
      </c>
      <c r="AF40" s="16">
        <v>2.9E-4</v>
      </c>
      <c r="AG40" s="23">
        <f t="shared" ref="AG40:AG42" si="368">AF40*M40</f>
        <v>4.18818</v>
      </c>
      <c r="AH40" s="114">
        <v>0.1976</v>
      </c>
      <c r="AI40" s="29">
        <f t="shared" ref="AI40:AI42" si="369">AL40*(1-AM40)*AH40</f>
        <v>31.030313599999999</v>
      </c>
      <c r="AJ40" s="27">
        <f t="shared" ref="AJ40:AJ42" si="370">IF(AND(AH40&gt;0,AF40&gt;0,AC40&gt;0),((AC40-AF40)*AH40)/((AH40-AF40)*AC40),0)</f>
        <v>0.87464608592556792</v>
      </c>
      <c r="AK40" s="59">
        <f t="shared" si="6"/>
        <v>0.89714272908778692</v>
      </c>
      <c r="AL40" s="11">
        <v>172</v>
      </c>
      <c r="AM40" s="13">
        <v>8.6999999999999994E-2</v>
      </c>
      <c r="AN40" s="14">
        <v>0.2298</v>
      </c>
      <c r="AO40" s="130">
        <v>0.2349</v>
      </c>
      <c r="AP40" s="29">
        <f>AL40*(1-AM40)*AN40</f>
        <v>36.086872800000002</v>
      </c>
      <c r="AQ40" s="131">
        <f t="shared" ref="AQ40:AQ54" si="371">AL40*(1-AM40)*AO40</f>
        <v>36.887756400000001</v>
      </c>
      <c r="AR40" s="18">
        <v>1.56</v>
      </c>
      <c r="AS40" s="18">
        <v>1008</v>
      </c>
      <c r="AT40" s="98">
        <f>AT38+AL40-AS40</f>
        <v>2225.2199999999989</v>
      </c>
      <c r="AU40" s="99"/>
      <c r="AV40" s="11"/>
      <c r="AW40" s="30"/>
      <c r="AX40" s="19"/>
      <c r="AY40" s="19"/>
      <c r="AZ40" s="19"/>
      <c r="BA40" s="19"/>
    </row>
    <row r="41" spans="1:53" s="31" customFormat="1" ht="12.75" x14ac:dyDescent="0.2">
      <c r="A41" s="184"/>
      <c r="B41" s="32">
        <v>2</v>
      </c>
      <c r="C41" s="10" t="s">
        <v>63</v>
      </c>
      <c r="D41" s="33">
        <v>20455</v>
      </c>
      <c r="E41" s="33">
        <v>3</v>
      </c>
      <c r="F41" s="33">
        <v>16665</v>
      </c>
      <c r="G41" s="34">
        <v>1.8</v>
      </c>
      <c r="H41" s="34">
        <v>10.1</v>
      </c>
      <c r="I41" s="33">
        <v>15249</v>
      </c>
      <c r="J41" s="34">
        <v>3</v>
      </c>
      <c r="K41" s="33">
        <v>15229</v>
      </c>
      <c r="L41" s="35">
        <v>4.9000000000000002E-2</v>
      </c>
      <c r="M41" s="36">
        <f>ROUND(K41*(1-L41),0)</f>
        <v>14483</v>
      </c>
      <c r="N41" s="37">
        <v>0.59699999999999998</v>
      </c>
      <c r="O41" s="24">
        <f t="shared" si="360"/>
        <v>8646.3509999999987</v>
      </c>
      <c r="P41" s="35">
        <v>0.29199999999999998</v>
      </c>
      <c r="Q41" s="24">
        <f t="shared" si="361"/>
        <v>4229.0360000000001</v>
      </c>
      <c r="R41" s="38">
        <v>0.111</v>
      </c>
      <c r="S41" s="134">
        <v>0.2445</v>
      </c>
      <c r="T41" s="24">
        <f t="shared" si="362"/>
        <v>1607.6130000000001</v>
      </c>
      <c r="U41" s="27">
        <v>0.23100000000000001</v>
      </c>
      <c r="V41" s="24">
        <f t="shared" si="363"/>
        <v>3345.5730000000003</v>
      </c>
      <c r="W41" s="38">
        <v>0.499</v>
      </c>
      <c r="X41" s="24">
        <f t="shared" si="364"/>
        <v>7227.0169999999998</v>
      </c>
      <c r="Y41" s="38">
        <v>0.42</v>
      </c>
      <c r="Z41" s="24">
        <f t="shared" si="365"/>
        <v>6082.86</v>
      </c>
      <c r="AA41" s="146">
        <v>2.5300000000000001E-3</v>
      </c>
      <c r="AB41" s="18">
        <f t="shared" si="366"/>
        <v>36.64199</v>
      </c>
      <c r="AC41" s="39">
        <v>2.3900000000000002E-3</v>
      </c>
      <c r="AD41" s="17">
        <f t="shared" si="367"/>
        <v>34.614370000000001</v>
      </c>
      <c r="AE41" s="26">
        <f>IF(M41&gt;0,(AG41+AP41)/M41,0)</f>
        <v>2.5393008354622666E-3</v>
      </c>
      <c r="AF41" s="39">
        <v>2.9E-4</v>
      </c>
      <c r="AG41" s="36">
        <f t="shared" si="368"/>
        <v>4.2000700000000002</v>
      </c>
      <c r="AH41" s="27">
        <v>0.20660000000000001</v>
      </c>
      <c r="AI41" s="40">
        <f t="shared" si="369"/>
        <v>32.171751999999998</v>
      </c>
      <c r="AJ41" s="27">
        <f t="shared" si="370"/>
        <v>0.87989617930850705</v>
      </c>
      <c r="AK41" s="28">
        <f t="shared" si="6"/>
        <v>0.88702495900067901</v>
      </c>
      <c r="AL41" s="33">
        <v>170</v>
      </c>
      <c r="AM41" s="35">
        <v>8.4000000000000005E-2</v>
      </c>
      <c r="AN41" s="37">
        <v>0.2092</v>
      </c>
      <c r="AO41" s="132">
        <v>0.2127</v>
      </c>
      <c r="AP41" s="40">
        <f>AL41*(1-AM41)*AN41</f>
        <v>32.576624000000002</v>
      </c>
      <c r="AQ41" s="133">
        <f t="shared" si="371"/>
        <v>33.121643999999996</v>
      </c>
      <c r="AR41" s="41">
        <v>1.68</v>
      </c>
      <c r="AS41" s="41"/>
      <c r="AT41" s="117">
        <f>AT40+AL41-AS41</f>
        <v>2395.2199999999989</v>
      </c>
      <c r="AU41" s="101"/>
      <c r="AV41" s="42"/>
      <c r="AW41" s="43"/>
      <c r="AX41" s="44"/>
      <c r="AY41" s="44"/>
      <c r="AZ41" s="44"/>
      <c r="BA41" s="44"/>
    </row>
    <row r="42" spans="1:53" s="31" customFormat="1" ht="12.75" x14ac:dyDescent="0.2">
      <c r="A42" s="184"/>
      <c r="B42" s="32">
        <v>3</v>
      </c>
      <c r="C42" s="10" t="s">
        <v>52</v>
      </c>
      <c r="D42" s="42">
        <v>17500</v>
      </c>
      <c r="E42" s="42">
        <v>2</v>
      </c>
      <c r="F42" s="42">
        <v>17278</v>
      </c>
      <c r="G42" s="36">
        <v>1.6</v>
      </c>
      <c r="H42" s="36">
        <v>8.1</v>
      </c>
      <c r="I42" s="42">
        <v>16443</v>
      </c>
      <c r="J42" s="36">
        <v>3</v>
      </c>
      <c r="K42" s="42">
        <v>15521</v>
      </c>
      <c r="L42" s="38">
        <v>5.0999999999999997E-2</v>
      </c>
      <c r="M42" s="36">
        <f>ROUND(K42*(1-L42),0)</f>
        <v>14729</v>
      </c>
      <c r="N42" s="27">
        <v>0.57899999999999996</v>
      </c>
      <c r="O42" s="24">
        <f t="shared" si="360"/>
        <v>8528.0909999999985</v>
      </c>
      <c r="P42" s="38">
        <v>0.33</v>
      </c>
      <c r="Q42" s="24">
        <f t="shared" si="361"/>
        <v>4860.5700000000006</v>
      </c>
      <c r="R42" s="38">
        <v>9.0999999999999998E-2</v>
      </c>
      <c r="S42" s="134">
        <v>0.20619999999999999</v>
      </c>
      <c r="T42" s="24">
        <f t="shared" si="362"/>
        <v>1340.3389999999999</v>
      </c>
      <c r="U42" s="27">
        <v>0.23499999999999999</v>
      </c>
      <c r="V42" s="24">
        <f t="shared" si="363"/>
        <v>3461.3149999999996</v>
      </c>
      <c r="W42" s="38">
        <v>0.49</v>
      </c>
      <c r="X42" s="24">
        <f t="shared" si="364"/>
        <v>7217.21</v>
      </c>
      <c r="Y42" s="38">
        <v>0.43</v>
      </c>
      <c r="Z42" s="24">
        <f t="shared" si="365"/>
        <v>6333.47</v>
      </c>
      <c r="AA42" s="147">
        <v>2.4599999999999999E-3</v>
      </c>
      <c r="AB42" s="148">
        <f t="shared" si="366"/>
        <v>36.233339999999998</v>
      </c>
      <c r="AC42" s="46">
        <v>2.32E-3</v>
      </c>
      <c r="AD42" s="17">
        <f t="shared" si="367"/>
        <v>34.171280000000003</v>
      </c>
      <c r="AE42" s="26">
        <f>IF(M42&gt;0,(AG42+AP42)/M42,0)</f>
        <v>2.487436716681377E-3</v>
      </c>
      <c r="AF42" s="46">
        <v>2.7999999999999998E-4</v>
      </c>
      <c r="AG42" s="36">
        <f t="shared" si="368"/>
        <v>4.1241199999999996</v>
      </c>
      <c r="AH42" s="27">
        <v>0.20880000000000001</v>
      </c>
      <c r="AI42" s="40">
        <f t="shared" si="369"/>
        <v>32.358362400000004</v>
      </c>
      <c r="AJ42" s="27">
        <f t="shared" si="370"/>
        <v>0.8804910799923269</v>
      </c>
      <c r="AK42" s="28">
        <f t="shared" si="6"/>
        <v>0.88862027871982785</v>
      </c>
      <c r="AL42" s="42">
        <v>169</v>
      </c>
      <c r="AM42" s="38">
        <v>8.3000000000000004E-2</v>
      </c>
      <c r="AN42" s="27">
        <v>0.20979999999999999</v>
      </c>
      <c r="AO42" s="134">
        <v>0.2167</v>
      </c>
      <c r="AP42" s="40">
        <f>AL42*(1-AM42)*AN42</f>
        <v>32.513335400000003</v>
      </c>
      <c r="AQ42" s="135">
        <f t="shared" si="371"/>
        <v>33.582649100000005</v>
      </c>
      <c r="AR42" s="17">
        <v>1.58</v>
      </c>
      <c r="AS42" s="17"/>
      <c r="AT42" s="117">
        <f>AT41+AL42-AS42</f>
        <v>2564.2199999999989</v>
      </c>
      <c r="AU42" s="101"/>
      <c r="AV42" s="42"/>
      <c r="AW42" s="47"/>
      <c r="AX42" s="40"/>
      <c r="AY42" s="40"/>
      <c r="AZ42" s="40"/>
      <c r="BA42" s="40"/>
    </row>
    <row r="43" spans="1:53" s="21" customFormat="1" ht="13.5" thickBot="1" x14ac:dyDescent="0.25">
      <c r="A43" s="185"/>
      <c r="B43" s="48" t="s">
        <v>35</v>
      </c>
      <c r="C43" s="49"/>
      <c r="D43" s="50">
        <f t="shared" ref="D43" si="372">SUM(D40:D42)</f>
        <v>42555</v>
      </c>
      <c r="E43" s="50"/>
      <c r="F43" s="50">
        <f t="shared" ref="F43" si="373">SUM(F40:F42)</f>
        <v>45097</v>
      </c>
      <c r="G43" s="51"/>
      <c r="H43" s="51"/>
      <c r="I43" s="50">
        <f t="shared" ref="I43:K43" si="374">SUM(I40:I42)</f>
        <v>43041</v>
      </c>
      <c r="J43" s="51"/>
      <c r="K43" s="50">
        <f t="shared" si="374"/>
        <v>45904</v>
      </c>
      <c r="L43" s="20">
        <f t="shared" ref="L43" si="375">IF(K43&gt;0,(K40*L40+K41*L41+K42*L42)/K43,0)</f>
        <v>4.9015989891948407E-2</v>
      </c>
      <c r="M43" s="51">
        <f t="shared" ref="M43" si="376">M40+M41+M42</f>
        <v>43654</v>
      </c>
      <c r="N43" s="52">
        <f t="shared" ref="N43" si="377">IF(M43&gt;0,O43/M43,0)</f>
        <v>0.58662596783799881</v>
      </c>
      <c r="O43" s="53">
        <f t="shared" ref="O43" si="378">O40+O41+O42</f>
        <v>25608.57</v>
      </c>
      <c r="P43" s="20">
        <f t="shared" ref="P43" si="379">IF(M43&gt;0,Q43/M43,0)</f>
        <v>0.29291148577449949</v>
      </c>
      <c r="Q43" s="53">
        <f t="shared" ref="Q43" si="380">Q40+Q41+Q42</f>
        <v>12786.758000000002</v>
      </c>
      <c r="R43" s="20">
        <f t="shared" ref="R43" si="381">IF(M43&gt;0,T43/M43,0)</f>
        <v>0.12079337517753243</v>
      </c>
      <c r="S43" s="136"/>
      <c r="T43" s="53">
        <f t="shared" ref="T43" si="382">T40+T41+T42</f>
        <v>5273.1140000000005</v>
      </c>
      <c r="U43" s="20">
        <f t="shared" ref="U43" si="383">IF(M43&gt;0,V43/M43,0)</f>
        <v>0.23466541439501531</v>
      </c>
      <c r="V43" s="53">
        <f t="shared" ref="V43" si="384">V40+V41+V42</f>
        <v>10244.083999999999</v>
      </c>
      <c r="W43" s="20">
        <f t="shared" ref="W43" si="385">IF(M43&gt;0,X43/M43,0)</f>
        <v>0.49464005589407611</v>
      </c>
      <c r="X43" s="53">
        <f t="shared" ref="X43" si="386">X40+X41+X42</f>
        <v>21593.017</v>
      </c>
      <c r="Y43" s="20">
        <f t="shared" ref="Y43" si="387">IF(M43&gt;0,Z43/M43,0)</f>
        <v>0.4233740321620012</v>
      </c>
      <c r="Z43" s="53">
        <f t="shared" ref="Z43" si="388">Z40+Z41+Z42</f>
        <v>18481.97</v>
      </c>
      <c r="AA43" s="152">
        <f t="shared" ref="AA43" si="389">IF(M43&gt;0,AB43/M43,0)</f>
        <v>2.4501408805607731E-3</v>
      </c>
      <c r="AB43" s="55">
        <f t="shared" ref="AB43" si="390">SUM(AB40:AB42)</f>
        <v>106.95845</v>
      </c>
      <c r="AC43" s="54">
        <f t="shared" ref="AC43" si="391">IF(M43&gt;0,AD43/M43,0)</f>
        <v>2.3332988958629222E-3</v>
      </c>
      <c r="AD43" s="55">
        <f t="shared" ref="AD43" si="392">SUM(AD40:AD42)</f>
        <v>101.85783000000001</v>
      </c>
      <c r="AE43" s="54">
        <f t="shared" ref="AE43" si="393">IF(M43&gt;0,(AE40*M40+AE41*M41+AE42*M42)/M43,0)</f>
        <v>2.6043249690749989E-3</v>
      </c>
      <c r="AF43" s="54">
        <f t="shared" ref="AF43" si="394">IF(K43&gt;0,(K40*AF40+K41*AF41+K42*AF42)/K43,0)</f>
        <v>2.8661881317532242E-4</v>
      </c>
      <c r="AG43" s="51">
        <f t="shared" ref="AG43" si="395">SUM(AG40:AG42)</f>
        <v>12.512369999999999</v>
      </c>
      <c r="AH43" s="52">
        <f t="shared" ref="AH43" si="396">IF(K43&gt;0,(K40*AH40+K41*AH41+K42*AH42)/K43,0)</f>
        <v>0.20437274747298712</v>
      </c>
      <c r="AI43" s="57">
        <f t="shared" ref="AI43" si="397">SUM(AI40:AI42)</f>
        <v>95.560428000000002</v>
      </c>
      <c r="AJ43" s="52">
        <f t="shared" ref="AJ43" si="398">IF(AND(AD43&gt;0),((AD40*AJ40+AD41*AJ41+AD42*AJ42)/AD43),0)</f>
        <v>0.87839110585918678</v>
      </c>
      <c r="AK43" s="56">
        <f t="shared" si="6"/>
        <v>0.89112642357882932</v>
      </c>
      <c r="AL43" s="50">
        <f t="shared" ref="AL43" si="399">SUM(AL40:AL42)</f>
        <v>511</v>
      </c>
      <c r="AM43" s="20">
        <f t="shared" ref="AM43" si="400">IF(AL43&gt;0,(AM40*AL40+AM41*AL41+AM42*AL42)/AL43,0)</f>
        <v>8.4679060665362044E-2</v>
      </c>
      <c r="AN43" s="52">
        <f>IF(K43&gt;0,(AN40*K40+AN41*K41+AN42*K42)/K43,0)</f>
        <v>0.21620342018124783</v>
      </c>
      <c r="AO43" s="136">
        <f>IF(L43&gt;0,(AO40*K40+AO41*K41+AO42*K42)/K43,0)</f>
        <v>0.22138122168002786</v>
      </c>
      <c r="AP43" s="57">
        <f t="shared" ref="AP43" si="401">SUM(AP40:AP42)</f>
        <v>101.17683220000001</v>
      </c>
      <c r="AQ43" s="137">
        <f t="shared" ref="AQ43:AQ55" si="402">SUM(AQ40:AQ42)</f>
        <v>103.5920495</v>
      </c>
      <c r="AR43" s="55"/>
      <c r="AS43" s="55">
        <f t="shared" ref="AS43" si="403">SUM(AS40:AS42)</f>
        <v>1008</v>
      </c>
      <c r="AT43" s="102"/>
      <c r="AU43" s="103">
        <f>AT42</f>
        <v>2564.2199999999989</v>
      </c>
      <c r="AV43" s="50">
        <f t="shared" ref="AV43" si="404">SUM(AV40:AV42)</f>
        <v>0</v>
      </c>
      <c r="AW43" s="58"/>
      <c r="AX43" s="57"/>
      <c r="AY43" s="57"/>
      <c r="AZ43" s="57"/>
      <c r="BA43" s="57"/>
    </row>
    <row r="44" spans="1:53" s="31" customFormat="1" ht="13.5" thickBot="1" x14ac:dyDescent="0.25">
      <c r="A44" s="186">
        <v>11</v>
      </c>
      <c r="B44" s="22">
        <v>1</v>
      </c>
      <c r="C44" s="10" t="s">
        <v>49</v>
      </c>
      <c r="D44" s="11">
        <v>5580</v>
      </c>
      <c r="E44" s="11">
        <v>0</v>
      </c>
      <c r="F44" s="11">
        <v>11853</v>
      </c>
      <c r="G44" s="12">
        <v>0.9</v>
      </c>
      <c r="H44" s="12">
        <v>6.5</v>
      </c>
      <c r="I44" s="11">
        <v>11659</v>
      </c>
      <c r="J44" s="12">
        <v>4.3</v>
      </c>
      <c r="K44" s="11">
        <v>15494</v>
      </c>
      <c r="L44" s="13">
        <v>4.4999999999999998E-2</v>
      </c>
      <c r="M44" s="23">
        <f>ROUND(K44*(1-L44),0)</f>
        <v>14797</v>
      </c>
      <c r="N44" s="14">
        <v>0.749</v>
      </c>
      <c r="O44" s="24">
        <f t="shared" ref="O44:O46" si="405">M44*N44</f>
        <v>11082.953</v>
      </c>
      <c r="P44" s="13">
        <v>0.17499999999999999</v>
      </c>
      <c r="Q44" s="24">
        <f t="shared" ref="Q44:Q46" si="406">M44*P44</f>
        <v>2589.4749999999999</v>
      </c>
      <c r="R44" s="15">
        <v>7.5999999999999998E-2</v>
      </c>
      <c r="S44" s="143">
        <v>0.24249999999999999</v>
      </c>
      <c r="T44" s="24">
        <f t="shared" ref="T44:T46" si="407">M44*R44</f>
        <v>1124.5719999999999</v>
      </c>
      <c r="U44" s="25">
        <v>0.23499999999999999</v>
      </c>
      <c r="V44" s="24">
        <f t="shared" ref="V44:V46" si="408">M44*U44</f>
        <v>3477.2949999999996</v>
      </c>
      <c r="W44" s="15">
        <v>0.49</v>
      </c>
      <c r="X44" s="24">
        <f t="shared" ref="X44:X46" si="409">M44*W44</f>
        <v>7250.53</v>
      </c>
      <c r="Y44" s="15">
        <v>0.43</v>
      </c>
      <c r="Z44" s="24">
        <f t="shared" ref="Z44:Z46" si="410">Y44*M44</f>
        <v>6362.71</v>
      </c>
      <c r="AA44" s="145">
        <v>2.5600000000000002E-3</v>
      </c>
      <c r="AB44" s="18">
        <f t="shared" ref="AB44" si="411">M44*AA44</f>
        <v>37.880320000000005</v>
      </c>
      <c r="AC44" s="16">
        <v>2.3E-3</v>
      </c>
      <c r="AD44" s="17">
        <f t="shared" ref="AD44:AD46" si="412">M44*AC44</f>
        <v>34.033099999999997</v>
      </c>
      <c r="AE44" s="26">
        <f>IF(M44&gt;0,(AG44+AP44)/M44,0)</f>
        <v>2.7414901128607156E-3</v>
      </c>
      <c r="AF44" s="16">
        <v>2.9E-4</v>
      </c>
      <c r="AG44" s="23">
        <f t="shared" ref="AG44:AG46" si="413">AF44*M44</f>
        <v>4.2911299999999999</v>
      </c>
      <c r="AH44" s="114">
        <v>0.2112</v>
      </c>
      <c r="AI44" s="29">
        <f t="shared" ref="AI44:AI46" si="414">AL44*(1-AM44)*AH44</f>
        <v>35.403033600000001</v>
      </c>
      <c r="AJ44" s="27">
        <f t="shared" ref="AJ44:AJ46" si="415">IF(AND(AH44&gt;0,AF44&gt;0,AC44&gt;0),((AC44-AF44)*AH44)/((AH44-AF44)*AC44),0)</f>
        <v>0.87511466873362431</v>
      </c>
      <c r="AK44" s="59">
        <f t="shared" si="6"/>
        <v>0.89541807154903896</v>
      </c>
      <c r="AL44" s="11">
        <v>183</v>
      </c>
      <c r="AM44" s="13">
        <v>8.4000000000000005E-2</v>
      </c>
      <c r="AN44" s="14">
        <v>0.21640000000000001</v>
      </c>
      <c r="AO44" s="130">
        <v>0.2208</v>
      </c>
      <c r="AP44" s="29">
        <f>AL44*(1-AM44)*AN44</f>
        <v>36.274699200000008</v>
      </c>
      <c r="AQ44" s="131">
        <f t="shared" ref="AQ44" si="416">AL44*(1-AM44)*AO44</f>
        <v>37.012262400000004</v>
      </c>
      <c r="AR44" s="18">
        <v>1.55</v>
      </c>
      <c r="AS44" s="18">
        <v>996.68</v>
      </c>
      <c r="AT44" s="98">
        <f>AT42+AL44-AS44</f>
        <v>1750.5399999999991</v>
      </c>
      <c r="AU44" s="99"/>
      <c r="AV44" s="11"/>
      <c r="AW44" s="30"/>
      <c r="AX44" s="19"/>
      <c r="AY44" s="19"/>
      <c r="AZ44" s="19"/>
      <c r="BA44" s="19"/>
    </row>
    <row r="45" spans="1:53" s="31" customFormat="1" ht="12.75" x14ac:dyDescent="0.2">
      <c r="A45" s="184"/>
      <c r="B45" s="32">
        <v>2</v>
      </c>
      <c r="C45" s="10" t="s">
        <v>63</v>
      </c>
      <c r="D45" s="33">
        <v>18865</v>
      </c>
      <c r="E45" s="33">
        <v>4</v>
      </c>
      <c r="F45" s="33">
        <v>16762</v>
      </c>
      <c r="G45" s="34">
        <v>0.9</v>
      </c>
      <c r="H45" s="34">
        <v>6.6</v>
      </c>
      <c r="I45" s="33">
        <v>16669</v>
      </c>
      <c r="J45" s="34">
        <v>3.8</v>
      </c>
      <c r="K45" s="33">
        <v>15835</v>
      </c>
      <c r="L45" s="35">
        <v>5.0999999999999997E-2</v>
      </c>
      <c r="M45" s="36">
        <f>ROUND(K45*(1-L45),0)</f>
        <v>15027</v>
      </c>
      <c r="N45" s="37">
        <v>0.621</v>
      </c>
      <c r="O45" s="24">
        <f t="shared" si="405"/>
        <v>9331.7669999999998</v>
      </c>
      <c r="P45" s="35">
        <v>0.30499999999999999</v>
      </c>
      <c r="Q45" s="24">
        <f t="shared" si="406"/>
        <v>4583.2349999999997</v>
      </c>
      <c r="R45" s="38">
        <v>7.3999999999999996E-2</v>
      </c>
      <c r="S45" s="134">
        <v>0.19420000000000001</v>
      </c>
      <c r="T45" s="24">
        <f t="shared" si="407"/>
        <v>1111.998</v>
      </c>
      <c r="U45" s="27">
        <v>0.23100000000000001</v>
      </c>
      <c r="V45" s="24">
        <f t="shared" si="408"/>
        <v>3471.2370000000001</v>
      </c>
      <c r="W45" s="38">
        <v>0.497</v>
      </c>
      <c r="X45" s="24">
        <f t="shared" si="409"/>
        <v>7468.4189999999999</v>
      </c>
      <c r="Y45" s="38">
        <v>0.42</v>
      </c>
      <c r="Z45" s="24">
        <f t="shared" si="410"/>
        <v>6311.34</v>
      </c>
      <c r="AA45" s="146">
        <v>2.5500000000000002E-3</v>
      </c>
      <c r="AB45" s="18">
        <f t="shared" si="366"/>
        <v>38.318850000000005</v>
      </c>
      <c r="AC45" s="39">
        <v>2.4399999999999999E-3</v>
      </c>
      <c r="AD45" s="17">
        <f t="shared" si="412"/>
        <v>36.665880000000001</v>
      </c>
      <c r="AE45" s="26">
        <f>IF(M45&gt;0,(AG45+AP45)/M45,0)</f>
        <v>2.5566904372130166E-3</v>
      </c>
      <c r="AF45" s="39">
        <v>2.9999999999999997E-4</v>
      </c>
      <c r="AG45" s="36">
        <f t="shared" si="413"/>
        <v>4.5080999999999998</v>
      </c>
      <c r="AH45" s="27">
        <v>0.216</v>
      </c>
      <c r="AI45" s="40">
        <f t="shared" si="414"/>
        <v>33.114096000000004</v>
      </c>
      <c r="AJ45" s="27">
        <f t="shared" si="415"/>
        <v>0.87826899838117611</v>
      </c>
      <c r="AK45" s="28">
        <f t="shared" si="6"/>
        <v>0.88385952862284045</v>
      </c>
      <c r="AL45" s="33">
        <v>167</v>
      </c>
      <c r="AM45" s="35">
        <v>8.2000000000000003E-2</v>
      </c>
      <c r="AN45" s="37">
        <v>0.22120000000000001</v>
      </c>
      <c r="AO45" s="132">
        <v>0.22650000000000001</v>
      </c>
      <c r="AP45" s="40">
        <f>AL45*(1-AM45)*AN45</f>
        <v>33.911287200000004</v>
      </c>
      <c r="AQ45" s="133">
        <f t="shared" si="371"/>
        <v>34.723809000000003</v>
      </c>
      <c r="AR45" s="41">
        <v>1.6</v>
      </c>
      <c r="AS45" s="41"/>
      <c r="AT45" s="117">
        <f>AT44+AL45-AS45</f>
        <v>1917.5399999999991</v>
      </c>
      <c r="AU45" s="101"/>
      <c r="AV45" s="42"/>
      <c r="AW45" s="43"/>
      <c r="AX45" s="44"/>
      <c r="AY45" s="44"/>
      <c r="AZ45" s="44"/>
      <c r="BA45" s="44"/>
    </row>
    <row r="46" spans="1:53" s="31" customFormat="1" ht="12.75" x14ac:dyDescent="0.2">
      <c r="A46" s="184"/>
      <c r="B46" s="32">
        <v>3</v>
      </c>
      <c r="C46" s="10" t="s">
        <v>50</v>
      </c>
      <c r="D46" s="42">
        <v>21500</v>
      </c>
      <c r="E46" s="42">
        <v>1</v>
      </c>
      <c r="F46" s="42">
        <v>17976</v>
      </c>
      <c r="G46" s="36">
        <v>1.3</v>
      </c>
      <c r="H46" s="36">
        <v>8.5</v>
      </c>
      <c r="I46" s="42">
        <v>17379</v>
      </c>
      <c r="J46" s="36">
        <v>3.3</v>
      </c>
      <c r="K46" s="42">
        <v>15980</v>
      </c>
      <c r="L46" s="38">
        <v>5.0999999999999997E-2</v>
      </c>
      <c r="M46" s="36">
        <f>ROUND(K46*(1-L46),0)</f>
        <v>15165</v>
      </c>
      <c r="N46" s="27">
        <v>0.68899999999999995</v>
      </c>
      <c r="O46" s="24">
        <f t="shared" si="405"/>
        <v>10448.684999999999</v>
      </c>
      <c r="P46" s="38">
        <v>0.249</v>
      </c>
      <c r="Q46" s="24">
        <f t="shared" si="406"/>
        <v>3776.085</v>
      </c>
      <c r="R46" s="38">
        <v>6.2E-2</v>
      </c>
      <c r="S46" s="134">
        <v>0.22370000000000001</v>
      </c>
      <c r="T46" s="24">
        <f t="shared" si="407"/>
        <v>940.23</v>
      </c>
      <c r="U46" s="27">
        <v>0.22500000000000001</v>
      </c>
      <c r="V46" s="24">
        <f t="shared" si="408"/>
        <v>3412.125</v>
      </c>
      <c r="W46" s="38">
        <v>0.495</v>
      </c>
      <c r="X46" s="24">
        <f t="shared" si="409"/>
        <v>7506.6750000000002</v>
      </c>
      <c r="Y46" s="38">
        <v>0.41</v>
      </c>
      <c r="Z46" s="24">
        <f t="shared" si="410"/>
        <v>6217.65</v>
      </c>
      <c r="AA46" s="147">
        <v>2.49E-3</v>
      </c>
      <c r="AB46" s="148">
        <f t="shared" si="366"/>
        <v>37.760849999999998</v>
      </c>
      <c r="AC46" s="46">
        <v>2.3900000000000002E-3</v>
      </c>
      <c r="AD46" s="17">
        <f t="shared" si="412"/>
        <v>36.244350000000004</v>
      </c>
      <c r="AE46" s="26">
        <f>IF(M46&gt;0,(AG46+AP46)/M46,0)</f>
        <v>2.5816282492581604E-3</v>
      </c>
      <c r="AF46" s="46">
        <v>2.9999999999999997E-4</v>
      </c>
      <c r="AG46" s="36">
        <f t="shared" si="413"/>
        <v>4.5494999999999992</v>
      </c>
      <c r="AH46" s="27">
        <v>0.2102</v>
      </c>
      <c r="AI46" s="40">
        <f t="shared" si="414"/>
        <v>32.924887200000001</v>
      </c>
      <c r="AJ46" s="27">
        <f t="shared" si="415"/>
        <v>0.87572683545262642</v>
      </c>
      <c r="AK46" s="28">
        <f t="shared" si="6"/>
        <v>0.88499616428058536</v>
      </c>
      <c r="AL46" s="42">
        <v>171</v>
      </c>
      <c r="AM46" s="38">
        <v>8.4000000000000005E-2</v>
      </c>
      <c r="AN46" s="27">
        <v>0.22090000000000001</v>
      </c>
      <c r="AO46" s="134">
        <v>0.2281</v>
      </c>
      <c r="AP46" s="40">
        <f>AL46*(1-AM46)*AN46</f>
        <v>34.600892399999999</v>
      </c>
      <c r="AQ46" s="135">
        <f t="shared" si="371"/>
        <v>35.728671599999998</v>
      </c>
      <c r="AR46" s="17">
        <v>1.6</v>
      </c>
      <c r="AS46" s="17"/>
      <c r="AT46" s="117">
        <f>AT45+AL46-AS46</f>
        <v>2088.5399999999991</v>
      </c>
      <c r="AU46" s="101"/>
      <c r="AV46" s="42"/>
      <c r="AW46" s="47"/>
      <c r="AX46" s="40"/>
      <c r="AY46" s="40"/>
      <c r="AZ46" s="40"/>
      <c r="BA46" s="40"/>
    </row>
    <row r="47" spans="1:53" s="21" customFormat="1" ht="13.5" thickBot="1" x14ac:dyDescent="0.25">
      <c r="A47" s="185"/>
      <c r="B47" s="48" t="s">
        <v>35</v>
      </c>
      <c r="C47" s="49"/>
      <c r="D47" s="50">
        <f t="shared" ref="D47" si="417">SUM(D44:D46)</f>
        <v>45945</v>
      </c>
      <c r="E47" s="50"/>
      <c r="F47" s="50">
        <f t="shared" ref="F47" si="418">SUM(F44:F46)</f>
        <v>46591</v>
      </c>
      <c r="G47" s="51"/>
      <c r="H47" s="51"/>
      <c r="I47" s="50">
        <f t="shared" ref="I47:K47" si="419">SUM(I44:I46)</f>
        <v>45707</v>
      </c>
      <c r="J47" s="51"/>
      <c r="K47" s="50">
        <f t="shared" si="419"/>
        <v>47309</v>
      </c>
      <c r="L47" s="20">
        <f t="shared" ref="L47" si="420">IF(K47&gt;0,(K44*L44+K45*L45+K46*L46)/K47,0)</f>
        <v>4.9034961635206833E-2</v>
      </c>
      <c r="M47" s="51">
        <f t="shared" ref="M47" si="421">M44+M45+M46</f>
        <v>44989</v>
      </c>
      <c r="N47" s="52">
        <f t="shared" ref="N47" si="422">IF(M47&gt;0,O47/M47,0)</f>
        <v>0.68602113850052238</v>
      </c>
      <c r="O47" s="53">
        <f t="shared" ref="O47" si="423">O44+O45+O46</f>
        <v>30863.404999999999</v>
      </c>
      <c r="P47" s="20">
        <f t="shared" ref="P47" si="424">IF(M47&gt;0,Q47/M47,0)</f>
        <v>0.24336604503323031</v>
      </c>
      <c r="Q47" s="53">
        <f t="shared" ref="Q47" si="425">Q44+Q45+Q46</f>
        <v>10948.794999999998</v>
      </c>
      <c r="R47" s="20">
        <f t="shared" ref="R47" si="426">IF(M47&gt;0,T47/M47,0)</f>
        <v>7.06128164662473E-2</v>
      </c>
      <c r="S47" s="136"/>
      <c r="T47" s="53">
        <f t="shared" ref="T47" si="427">T44+T45+T46</f>
        <v>3176.7999999999997</v>
      </c>
      <c r="U47" s="20">
        <f t="shared" ref="U47" si="428">IF(M47&gt;0,V47/M47,0)</f>
        <v>0.23029311609504544</v>
      </c>
      <c r="V47" s="53">
        <f t="shared" ref="V47" si="429">V44+V45+V46</f>
        <v>10360.656999999999</v>
      </c>
      <c r="W47" s="20">
        <f t="shared" ref="W47" si="430">IF(M47&gt;0,X47/M47,0)</f>
        <v>0.49402351685967683</v>
      </c>
      <c r="X47" s="53">
        <f t="shared" ref="X47" si="431">X44+X45+X46</f>
        <v>22225.624</v>
      </c>
      <c r="Y47" s="20">
        <f t="shared" ref="Y47" si="432">IF(M47&gt;0,Z47/M47,0)</f>
        <v>0.41991820222721105</v>
      </c>
      <c r="Z47" s="53">
        <f t="shared" ref="Z47" si="433">Z44+Z45+Z46</f>
        <v>18891.699999999997</v>
      </c>
      <c r="AA47" s="152">
        <f t="shared" ref="AA47" si="434">IF(M47&gt;0,AB47/M47,0)</f>
        <v>2.5330640823312367E-3</v>
      </c>
      <c r="AB47" s="55">
        <f t="shared" ref="AB47" si="435">SUM(AB44:AB46)</f>
        <v>113.96002000000001</v>
      </c>
      <c r="AC47" s="54">
        <f t="shared" ref="AC47" si="436">IF(M47&gt;0,AD47/M47,0)</f>
        <v>2.3770995132143414E-3</v>
      </c>
      <c r="AD47" s="55">
        <f t="shared" ref="AD47" si="437">SUM(AD44:AD46)</f>
        <v>106.94333</v>
      </c>
      <c r="AE47" s="54">
        <f t="shared" ref="AE47" si="438">IF(M47&gt;0,(AE44*M44+AE45*M45+AE46*M46)/M47,0)</f>
        <v>2.6258776323101205E-3</v>
      </c>
      <c r="AF47" s="54">
        <f t="shared" ref="AF47" si="439">IF(K47&gt;0,(K44*AF44+K45*AF45+K46*AF46)/K47,0)</f>
        <v>2.96724936058678E-4</v>
      </c>
      <c r="AG47" s="51">
        <f t="shared" ref="AG47" si="440">SUM(AG44:AG46)</f>
        <v>13.34873</v>
      </c>
      <c r="AH47" s="52">
        <f t="shared" ref="AH47" si="441">IF(K47&gt;0,(K44*AH44+K45*AH45+K46*AH46)/K47,0)</f>
        <v>0.2124688494789575</v>
      </c>
      <c r="AI47" s="57">
        <f t="shared" ref="AI47" si="442">SUM(AI44:AI46)</f>
        <v>101.4420168</v>
      </c>
      <c r="AJ47" s="52">
        <f t="shared" ref="AJ47" si="443">IF(AND(AD47&gt;0),((AD44*AJ44+AD45*AJ45+AD46*AJ46)/AD47),0)</f>
        <v>0.87640361173885373</v>
      </c>
      <c r="AK47" s="56">
        <f t="shared" si="6"/>
        <v>0.88820025218744403</v>
      </c>
      <c r="AL47" s="50">
        <f t="shared" ref="AL47" si="444">SUM(AL44:AL46)</f>
        <v>521</v>
      </c>
      <c r="AM47" s="20">
        <f t="shared" ref="AM47" si="445">IF(AL47&gt;0,(AM44*AL44+AM45*AL45+AM46*AL46)/AL47,0)</f>
        <v>8.3358925143953946E-2</v>
      </c>
      <c r="AN47" s="52">
        <f>IF(K47&gt;0,(AN44*K44+AN45*K45+AN46*K46)/K47,0)</f>
        <v>0.21952663552389609</v>
      </c>
      <c r="AO47" s="136">
        <f>IF(L47&gt;0,(AO44*K44+AO45*K45+AO46*K46)/K47,0)</f>
        <v>0.22517366040288317</v>
      </c>
      <c r="AP47" s="57">
        <f t="shared" ref="AP47" si="446">SUM(AP44:AP46)</f>
        <v>104.78687880000001</v>
      </c>
      <c r="AQ47" s="137">
        <f t="shared" si="402"/>
        <v>107.46474300000001</v>
      </c>
      <c r="AR47" s="55"/>
      <c r="AS47" s="55">
        <f t="shared" ref="AS47" si="447">SUM(AS44:AS46)</f>
        <v>996.68</v>
      </c>
      <c r="AT47" s="102"/>
      <c r="AU47" s="103">
        <f>AT46</f>
        <v>2088.5399999999991</v>
      </c>
      <c r="AV47" s="50">
        <f t="shared" ref="AV47" si="448">SUM(AV44:AV46)</f>
        <v>0</v>
      </c>
      <c r="AW47" s="58"/>
      <c r="AX47" s="57"/>
      <c r="AY47" s="57"/>
      <c r="AZ47" s="57"/>
      <c r="BA47" s="57"/>
    </row>
    <row r="48" spans="1:53" s="31" customFormat="1" ht="13.5" thickBot="1" x14ac:dyDescent="0.25">
      <c r="A48" s="186">
        <v>12</v>
      </c>
      <c r="B48" s="22">
        <v>1</v>
      </c>
      <c r="C48" s="10" t="s">
        <v>48</v>
      </c>
      <c r="D48" s="11">
        <v>4160</v>
      </c>
      <c r="E48" s="11">
        <v>0</v>
      </c>
      <c r="F48" s="11">
        <v>13261</v>
      </c>
      <c r="G48" s="12">
        <v>0.9</v>
      </c>
      <c r="H48" s="12">
        <v>7.1</v>
      </c>
      <c r="I48" s="11">
        <v>13259</v>
      </c>
      <c r="J48" s="12">
        <v>4.3</v>
      </c>
      <c r="K48" s="11">
        <v>15843</v>
      </c>
      <c r="L48" s="13">
        <v>0.06</v>
      </c>
      <c r="M48" s="23">
        <f>ROUND(K48*(1-L48),0)</f>
        <v>14892</v>
      </c>
      <c r="N48" s="14">
        <v>0.52600000000000002</v>
      </c>
      <c r="O48" s="24">
        <f t="shared" ref="O48:O50" si="449">M48*N48</f>
        <v>7833.192</v>
      </c>
      <c r="P48" s="13">
        <v>0.4</v>
      </c>
      <c r="Q48" s="24">
        <f t="shared" ref="Q48:Q50" si="450">M48*P48</f>
        <v>5956.8</v>
      </c>
      <c r="R48" s="15">
        <v>7.3999999999999996E-2</v>
      </c>
      <c r="S48" s="143">
        <v>0.2326</v>
      </c>
      <c r="T48" s="24">
        <f t="shared" ref="T48:T50" si="451">M48*R48</f>
        <v>1102.008</v>
      </c>
      <c r="U48" s="25">
        <v>0.246</v>
      </c>
      <c r="V48" s="24">
        <f t="shared" ref="V48:V50" si="452">M48*U48</f>
        <v>3663.4319999999998</v>
      </c>
      <c r="W48" s="15">
        <v>0.48</v>
      </c>
      <c r="X48" s="24">
        <f t="shared" ref="X48:X50" si="453">M48*W48</f>
        <v>7148.16</v>
      </c>
      <c r="Y48" s="15">
        <v>0.43</v>
      </c>
      <c r="Z48" s="24">
        <f t="shared" ref="Z48:Z50" si="454">Y48*M48</f>
        <v>6403.5599999999995</v>
      </c>
      <c r="AA48" s="145">
        <v>2.4299999999999999E-3</v>
      </c>
      <c r="AB48" s="18">
        <f t="shared" ref="AB48" si="455">M48*AA48</f>
        <v>36.187559999999998</v>
      </c>
      <c r="AC48" s="16">
        <v>2.3500000000000001E-3</v>
      </c>
      <c r="AD48" s="17">
        <f t="shared" ref="AD48:AD50" si="456">M48*AC48</f>
        <v>34.996200000000002</v>
      </c>
      <c r="AE48" s="26">
        <f>IF(M48&gt;0,(AG48+AP48)/M48,0)</f>
        <v>2.586384568896052E-3</v>
      </c>
      <c r="AF48" s="16">
        <v>2.9E-4</v>
      </c>
      <c r="AG48" s="23">
        <f t="shared" ref="AG48:AG50" si="457">AF48*M48</f>
        <v>4.3186799999999996</v>
      </c>
      <c r="AH48" s="114">
        <v>0.2094</v>
      </c>
      <c r="AI48" s="29">
        <f t="shared" ref="AI48:AI50" si="458">AL48*(1-AM48)*AH48</f>
        <v>31.997367000000001</v>
      </c>
      <c r="AJ48" s="27">
        <f t="shared" ref="AJ48:AJ50" si="459">IF(AND(AH48&gt;0,AF48&gt;0,AC48&gt;0),((AC48-AF48)*AH48)/((AH48-AF48)*AC48),0)</f>
        <v>0.87781143386815663</v>
      </c>
      <c r="AK48" s="59">
        <f t="shared" si="6"/>
        <v>0.8890263699056844</v>
      </c>
      <c r="AL48" s="11">
        <v>167</v>
      </c>
      <c r="AM48" s="13">
        <v>8.5000000000000006E-2</v>
      </c>
      <c r="AN48" s="14">
        <v>0.2238</v>
      </c>
      <c r="AO48" s="130">
        <v>0.2321</v>
      </c>
      <c r="AP48" s="29">
        <f>AL48*(1-AM48)*AN48</f>
        <v>34.197759000000005</v>
      </c>
      <c r="AQ48" s="131">
        <f t="shared" ref="AQ48" si="460">AL48*(1-AM48)*AO48</f>
        <v>35.466040499999998</v>
      </c>
      <c r="AR48" s="18">
        <v>1.6</v>
      </c>
      <c r="AS48" s="18">
        <v>1008.78</v>
      </c>
      <c r="AT48" s="98">
        <f>AT46+AL48-AS48</f>
        <v>1246.7599999999991</v>
      </c>
      <c r="AU48" s="99"/>
      <c r="AV48" s="11"/>
      <c r="AW48" s="30"/>
      <c r="AX48" s="19"/>
      <c r="AY48" s="19"/>
      <c r="AZ48" s="19"/>
      <c r="BA48" s="19"/>
    </row>
    <row r="49" spans="1:53" s="31" customFormat="1" ht="12.75" x14ac:dyDescent="0.2">
      <c r="A49" s="184"/>
      <c r="B49" s="32">
        <v>2</v>
      </c>
      <c r="C49" s="10" t="s">
        <v>63</v>
      </c>
      <c r="D49" s="33">
        <v>21040</v>
      </c>
      <c r="E49" s="33">
        <v>5</v>
      </c>
      <c r="F49" s="33">
        <v>17545</v>
      </c>
      <c r="G49" s="34">
        <v>0.5</v>
      </c>
      <c r="H49" s="34">
        <v>5</v>
      </c>
      <c r="I49" s="33">
        <v>17642</v>
      </c>
      <c r="J49" s="34">
        <v>3.6</v>
      </c>
      <c r="K49" s="33">
        <v>15775</v>
      </c>
      <c r="L49" s="35">
        <v>5.0999999999999997E-2</v>
      </c>
      <c r="M49" s="36">
        <f>ROUND(K49*(1-L49),0)</f>
        <v>14970</v>
      </c>
      <c r="N49" s="37">
        <v>0.63</v>
      </c>
      <c r="O49" s="24">
        <f t="shared" si="449"/>
        <v>9431.1</v>
      </c>
      <c r="P49" s="35">
        <v>0.23300000000000001</v>
      </c>
      <c r="Q49" s="24">
        <f t="shared" si="450"/>
        <v>3488.01</v>
      </c>
      <c r="R49" s="38">
        <v>0.13700000000000001</v>
      </c>
      <c r="S49" s="134">
        <v>0.22800000000000001</v>
      </c>
      <c r="T49" s="24">
        <f t="shared" si="451"/>
        <v>2050.8900000000003</v>
      </c>
      <c r="U49" s="27">
        <v>0.251</v>
      </c>
      <c r="V49" s="24">
        <f t="shared" si="452"/>
        <v>3757.47</v>
      </c>
      <c r="W49" s="38">
        <v>0.48099999999999998</v>
      </c>
      <c r="X49" s="24">
        <f t="shared" si="453"/>
        <v>7200.57</v>
      </c>
      <c r="Y49" s="38">
        <v>0.42</v>
      </c>
      <c r="Z49" s="24">
        <f t="shared" si="454"/>
        <v>6287.4</v>
      </c>
      <c r="AA49" s="146">
        <v>2.3999999999999998E-3</v>
      </c>
      <c r="AB49" s="18">
        <f t="shared" si="366"/>
        <v>35.927999999999997</v>
      </c>
      <c r="AC49" s="39">
        <v>2.3999999999999998E-3</v>
      </c>
      <c r="AD49" s="17">
        <f t="shared" si="456"/>
        <v>35.927999999999997</v>
      </c>
      <c r="AE49" s="26">
        <f>IF(M49&gt;0,(AG49+AP49)/M49,0)</f>
        <v>2.4467110888443553E-3</v>
      </c>
      <c r="AF49" s="39">
        <v>2.9999999999999997E-4</v>
      </c>
      <c r="AG49" s="36">
        <f t="shared" si="457"/>
        <v>4.4909999999999997</v>
      </c>
      <c r="AH49" s="27">
        <v>0.20449999999999999</v>
      </c>
      <c r="AI49" s="40">
        <f t="shared" si="458"/>
        <v>30.566819499999998</v>
      </c>
      <c r="AJ49" s="27">
        <f t="shared" si="459"/>
        <v>0.87628550440744368</v>
      </c>
      <c r="AK49" s="28">
        <f t="shared" si="6"/>
        <v>0.87861239316350104</v>
      </c>
      <c r="AL49" s="33">
        <v>163</v>
      </c>
      <c r="AM49" s="35">
        <v>8.3000000000000004E-2</v>
      </c>
      <c r="AN49" s="37">
        <v>0.215</v>
      </c>
      <c r="AO49" s="132">
        <v>0.22359999999999999</v>
      </c>
      <c r="AP49" s="40">
        <f>AL49*(1-AM49)*AN49</f>
        <v>32.136265000000002</v>
      </c>
      <c r="AQ49" s="133">
        <f t="shared" si="371"/>
        <v>33.421715599999999</v>
      </c>
      <c r="AR49" s="41">
        <v>1.6</v>
      </c>
      <c r="AS49" s="41"/>
      <c r="AT49" s="117">
        <f>AT48+AL49-AS49</f>
        <v>1409.7599999999991</v>
      </c>
      <c r="AU49" s="101"/>
      <c r="AV49" s="42"/>
      <c r="AW49" s="43"/>
      <c r="AX49" s="44"/>
      <c r="AY49" s="44"/>
      <c r="AZ49" s="44"/>
      <c r="BA49" s="44"/>
    </row>
    <row r="50" spans="1:53" s="31" customFormat="1" ht="12.75" x14ac:dyDescent="0.2">
      <c r="A50" s="184"/>
      <c r="B50" s="32">
        <v>3</v>
      </c>
      <c r="C50" s="10" t="s">
        <v>50</v>
      </c>
      <c r="D50" s="42">
        <v>19500</v>
      </c>
      <c r="E50" s="42">
        <v>0</v>
      </c>
      <c r="F50" s="42">
        <v>17723</v>
      </c>
      <c r="G50" s="36">
        <v>1.1000000000000001</v>
      </c>
      <c r="H50" s="36">
        <v>9.1</v>
      </c>
      <c r="I50" s="42">
        <v>17031</v>
      </c>
      <c r="J50" s="36">
        <v>2.9</v>
      </c>
      <c r="K50" s="42">
        <v>15863</v>
      </c>
      <c r="L50" s="38">
        <v>5.5E-2</v>
      </c>
      <c r="M50" s="36">
        <f>ROUND(K50*(1-L50),0)</f>
        <v>14991</v>
      </c>
      <c r="N50" s="27">
        <v>0.72199999999999998</v>
      </c>
      <c r="O50" s="24">
        <f t="shared" si="449"/>
        <v>10823.502</v>
      </c>
      <c r="P50" s="38">
        <v>0.21</v>
      </c>
      <c r="Q50" s="24">
        <f t="shared" si="450"/>
        <v>3148.1099999999997</v>
      </c>
      <c r="R50" s="38">
        <v>6.8000000000000005E-2</v>
      </c>
      <c r="S50" s="134">
        <v>0.2296</v>
      </c>
      <c r="T50" s="24">
        <f t="shared" si="451"/>
        <v>1019.388</v>
      </c>
      <c r="U50" s="27">
        <v>0.247</v>
      </c>
      <c r="V50" s="24">
        <f t="shared" si="452"/>
        <v>3702.777</v>
      </c>
      <c r="W50" s="38">
        <v>0.49099999999999999</v>
      </c>
      <c r="X50" s="24">
        <f t="shared" si="453"/>
        <v>7360.5810000000001</v>
      </c>
      <c r="Y50" s="38">
        <v>0.42</v>
      </c>
      <c r="Z50" s="24">
        <f t="shared" si="454"/>
        <v>6296.2199999999993</v>
      </c>
      <c r="AA50" s="147">
        <v>2.48E-3</v>
      </c>
      <c r="AB50" s="148">
        <f t="shared" si="366"/>
        <v>37.177680000000002</v>
      </c>
      <c r="AC50" s="46">
        <v>2.5000000000000001E-3</v>
      </c>
      <c r="AD50" s="17">
        <f t="shared" si="456"/>
        <v>37.477499999999999</v>
      </c>
      <c r="AE50" s="26">
        <f>IF(M50&gt;0,(AG50+AP50)/M50,0)</f>
        <v>2.4520536321793076E-3</v>
      </c>
      <c r="AF50" s="46">
        <v>2.9999999999999997E-4</v>
      </c>
      <c r="AG50" s="36">
        <f t="shared" si="457"/>
        <v>4.4972999999999992</v>
      </c>
      <c r="AH50" s="27">
        <v>0.20710000000000001</v>
      </c>
      <c r="AI50" s="40">
        <f t="shared" si="458"/>
        <v>31.456419000000004</v>
      </c>
      <c r="AJ50" s="27">
        <f t="shared" si="459"/>
        <v>0.88127659574468098</v>
      </c>
      <c r="AK50" s="28">
        <f t="shared" si="6"/>
        <v>0.87889495033785348</v>
      </c>
      <c r="AL50" s="42">
        <v>166</v>
      </c>
      <c r="AM50" s="38">
        <v>8.5000000000000006E-2</v>
      </c>
      <c r="AN50" s="27">
        <v>0.21240000000000001</v>
      </c>
      <c r="AO50" s="134">
        <v>0.2208</v>
      </c>
      <c r="AP50" s="40">
        <f>AL50*(1-AM50)*AN50</f>
        <v>32.261436000000003</v>
      </c>
      <c r="AQ50" s="135">
        <f t="shared" si="371"/>
        <v>33.537312</v>
      </c>
      <c r="AR50" s="17">
        <v>1.55</v>
      </c>
      <c r="AS50" s="17"/>
      <c r="AT50" s="117">
        <f>AT49+AL50-AS50</f>
        <v>1575.7599999999991</v>
      </c>
      <c r="AU50" s="101"/>
      <c r="AV50" s="42"/>
      <c r="AW50" s="47"/>
      <c r="AX50" s="40"/>
      <c r="AY50" s="40"/>
      <c r="AZ50" s="40"/>
      <c r="BA50" s="40"/>
    </row>
    <row r="51" spans="1:53" s="21" customFormat="1" ht="13.5" thickBot="1" x14ac:dyDescent="0.25">
      <c r="A51" s="185"/>
      <c r="B51" s="48" t="s">
        <v>35</v>
      </c>
      <c r="C51" s="49"/>
      <c r="D51" s="50">
        <f t="shared" ref="D51" si="461">SUM(D48:D50)</f>
        <v>44700</v>
      </c>
      <c r="E51" s="50"/>
      <c r="F51" s="50">
        <f t="shared" ref="F51" si="462">SUM(F48:F50)</f>
        <v>48529</v>
      </c>
      <c r="G51" s="51"/>
      <c r="H51" s="51"/>
      <c r="I51" s="50">
        <f t="shared" ref="I51:K51" si="463">SUM(I48:I50)</f>
        <v>47932</v>
      </c>
      <c r="J51" s="51"/>
      <c r="K51" s="50">
        <f t="shared" si="463"/>
        <v>47481</v>
      </c>
      <c r="L51" s="20">
        <f t="shared" ref="L51" si="464">IF(K51&gt;0,(K48*L48+K49*L49+K50*L50)/K51,0)</f>
        <v>5.5339398917461723E-2</v>
      </c>
      <c r="M51" s="51">
        <f t="shared" ref="M51" si="465">M48+M49+M50</f>
        <v>44853</v>
      </c>
      <c r="N51" s="52">
        <f t="shared" ref="N51" si="466">IF(M51&gt;0,O51/M51,0)</f>
        <v>0.62621884823757612</v>
      </c>
      <c r="O51" s="53">
        <f t="shared" ref="O51" si="467">O48+O49+O50</f>
        <v>28087.794000000002</v>
      </c>
      <c r="P51" s="20">
        <f t="shared" ref="P51" si="468">IF(M51&gt;0,Q51/M51,0)</f>
        <v>0.28075981539696343</v>
      </c>
      <c r="Q51" s="53">
        <f t="shared" ref="Q51" si="469">Q48+Q49+Q50</f>
        <v>12592.920000000002</v>
      </c>
      <c r="R51" s="20">
        <f t="shared" ref="R51" si="470">IF(M51&gt;0,T51/M51,0)</f>
        <v>9.3021336365460505E-2</v>
      </c>
      <c r="S51" s="136"/>
      <c r="T51" s="53">
        <f t="shared" ref="T51" si="471">T48+T49+T50</f>
        <v>4172.2860000000001</v>
      </c>
      <c r="U51" s="20">
        <f t="shared" ref="U51" si="472">IF(M51&gt;0,V51/M51,0)</f>
        <v>0.24800300983211826</v>
      </c>
      <c r="V51" s="53">
        <f t="shared" ref="V51" si="473">V48+V49+V50</f>
        <v>11123.679</v>
      </c>
      <c r="W51" s="20">
        <f t="shared" ref="W51" si="474">IF(M51&gt;0,X51/M51,0)</f>
        <v>0.48401023342920207</v>
      </c>
      <c r="X51" s="53">
        <f t="shared" ref="X51" si="475">X48+X49+X50</f>
        <v>21709.311000000002</v>
      </c>
      <c r="Y51" s="20">
        <f t="shared" ref="Y51" si="476">IF(M51&gt;0,Z51/M51,0)</f>
        <v>0.42332017925222393</v>
      </c>
      <c r="Z51" s="53">
        <f t="shared" ref="Z51" si="477">Z48+Z49+Z50</f>
        <v>18987.18</v>
      </c>
      <c r="AA51" s="152">
        <f t="shared" ref="AA51" si="478">IF(M51&gt;0,AB51/M51,0)</f>
        <v>2.4366985485920673E-3</v>
      </c>
      <c r="AB51" s="55">
        <f t="shared" ref="AB51" si="479">SUM(AB48:AB50)</f>
        <v>109.29324</v>
      </c>
      <c r="AC51" s="54">
        <f t="shared" ref="AC51" si="480">IF(M51&gt;0,AD51/M51,0)</f>
        <v>2.4168216172831248E-3</v>
      </c>
      <c r="AD51" s="55">
        <f t="shared" ref="AD51" si="481">SUM(AD48:AD50)</f>
        <v>108.40170000000001</v>
      </c>
      <c r="AE51" s="54">
        <f t="shared" ref="AE51" si="482">IF(M51&gt;0,(AE48*M48+AE49*M49+AE50*M50)/M51,0)</f>
        <v>2.4948708001694426E-3</v>
      </c>
      <c r="AF51" s="54">
        <f t="shared" ref="AF51" si="483">IF(K51&gt;0,(K48*AF48+K49*AF49+K50*AF50)/K51,0)</f>
        <v>2.9666329689770647E-4</v>
      </c>
      <c r="AG51" s="51">
        <f t="shared" ref="AG51" si="484">SUM(AG48:AG50)</f>
        <v>13.306979999999999</v>
      </c>
      <c r="AH51" s="52">
        <f t="shared" ref="AH51" si="485">IF(K51&gt;0,(K48*AH48+K49*AH49+K50*AH50)/K51,0)</f>
        <v>0.20700362250163223</v>
      </c>
      <c r="AI51" s="57">
        <f t="shared" ref="AI51" si="486">SUM(AI48:AI50)</f>
        <v>94.020605500000002</v>
      </c>
      <c r="AJ51" s="52">
        <f t="shared" ref="AJ51" si="487">IF(AND(AD51&gt;0),((AD48*AJ48+AD49*AJ49+AD50*AJ50)/AD51),0)</f>
        <v>0.87850369248184024</v>
      </c>
      <c r="AK51" s="56">
        <f t="shared" si="6"/>
        <v>0.88229653963399257</v>
      </c>
      <c r="AL51" s="50">
        <f t="shared" ref="AL51" si="488">SUM(AL48:AL50)</f>
        <v>496</v>
      </c>
      <c r="AM51" s="20">
        <f t="shared" ref="AM51" si="489">IF(AL51&gt;0,(AM48*AL48+AM49*AL49+AM50*AL50)/AL51,0)</f>
        <v>8.4342741935483884E-2</v>
      </c>
      <c r="AN51" s="52">
        <f>IF(K51&gt;0,(AN48*K48+AN49*K49+AN50*K50)/K51,0)</f>
        <v>0.21706766074850992</v>
      </c>
      <c r="AO51" s="136">
        <f>IF(L51&gt;0,(AO48*K48+AO49*K49+AO50*K50)/K51,0)</f>
        <v>0.22550074134917125</v>
      </c>
      <c r="AP51" s="57">
        <f t="shared" ref="AP51" si="490">SUM(AP48:AP50)</f>
        <v>98.595460000000003</v>
      </c>
      <c r="AQ51" s="137">
        <f t="shared" si="402"/>
        <v>102.42506809999999</v>
      </c>
      <c r="AR51" s="55"/>
      <c r="AS51" s="55">
        <f t="shared" ref="AS51" si="491">SUM(AS48:AS50)</f>
        <v>1008.78</v>
      </c>
      <c r="AT51" s="102"/>
      <c r="AU51" s="103">
        <f>AT50</f>
        <v>1575.7599999999991</v>
      </c>
      <c r="AV51" s="50">
        <f t="shared" ref="AV51" si="492">SUM(AV48:AV50)</f>
        <v>0</v>
      </c>
      <c r="AW51" s="58"/>
      <c r="AX51" s="57"/>
      <c r="AY51" s="57"/>
      <c r="AZ51" s="57"/>
      <c r="BA51" s="57"/>
    </row>
    <row r="52" spans="1:53" s="31" customFormat="1" ht="13.5" thickBot="1" x14ac:dyDescent="0.25">
      <c r="A52" s="186">
        <v>13</v>
      </c>
      <c r="B52" s="22">
        <v>1</v>
      </c>
      <c r="C52" s="10" t="s">
        <v>48</v>
      </c>
      <c r="D52" s="11">
        <v>5071</v>
      </c>
      <c r="E52" s="11">
        <v>1</v>
      </c>
      <c r="F52" s="11">
        <v>12282</v>
      </c>
      <c r="G52" s="12">
        <v>1.3</v>
      </c>
      <c r="H52" s="12">
        <v>5.0999999999999996</v>
      </c>
      <c r="I52" s="11">
        <v>12128</v>
      </c>
      <c r="J52" s="12">
        <v>4.3</v>
      </c>
      <c r="K52" s="11">
        <v>15910</v>
      </c>
      <c r="L52" s="13">
        <v>5.5E-2</v>
      </c>
      <c r="M52" s="23">
        <f>ROUND(K52*(1-L52),0)</f>
        <v>15035</v>
      </c>
      <c r="N52" s="14">
        <v>0.53600000000000003</v>
      </c>
      <c r="O52" s="24">
        <f t="shared" ref="O52:O54" si="493">M52*N52</f>
        <v>8058.76</v>
      </c>
      <c r="P52" s="13">
        <v>0.41399999999999998</v>
      </c>
      <c r="Q52" s="24">
        <f t="shared" ref="Q52:Q54" si="494">M52*P52</f>
        <v>6224.49</v>
      </c>
      <c r="R52" s="15">
        <v>0.05</v>
      </c>
      <c r="S52" s="143">
        <v>0.24249999999999999</v>
      </c>
      <c r="T52" s="24">
        <f t="shared" ref="T52:T54" si="495">M52*R52</f>
        <v>751.75</v>
      </c>
      <c r="U52" s="25">
        <v>0.25</v>
      </c>
      <c r="V52" s="24">
        <f t="shared" ref="V52:V54" si="496">M52*U52</f>
        <v>3758.75</v>
      </c>
      <c r="W52" s="15">
        <v>0.48</v>
      </c>
      <c r="X52" s="24">
        <f t="shared" ref="X52:X54" si="497">M52*W52</f>
        <v>7216.8</v>
      </c>
      <c r="Y52" s="15">
        <v>0.42</v>
      </c>
      <c r="Z52" s="24">
        <f t="shared" ref="Z52:Z54" si="498">Y52*M52</f>
        <v>6314.7</v>
      </c>
      <c r="AA52" s="145">
        <v>2.4299999999999999E-3</v>
      </c>
      <c r="AB52" s="18">
        <f t="shared" ref="AB52" si="499">M52*AA52</f>
        <v>36.535049999999998</v>
      </c>
      <c r="AC52" s="16">
        <v>2.5799999999999998E-3</v>
      </c>
      <c r="AD52" s="17">
        <f t="shared" ref="AD52:AD54" si="500">M52*AC52</f>
        <v>38.790299999999995</v>
      </c>
      <c r="AE52" s="26">
        <f>IF(M52&gt;0,(AG52+AP52)/M52,0)</f>
        <v>2.171210974393083E-3</v>
      </c>
      <c r="AF52" s="16">
        <v>2.7999999999999998E-4</v>
      </c>
      <c r="AG52" s="23">
        <f t="shared" ref="AG52:AG54" si="501">AF52*M52</f>
        <v>4.2097999999999995</v>
      </c>
      <c r="AH52" s="114">
        <v>0.2064</v>
      </c>
      <c r="AI52" s="29">
        <f t="shared" ref="AI52:AI54" si="502">AL52*(1-AM52)*AH52</f>
        <v>27.761831999999998</v>
      </c>
      <c r="AJ52" s="27">
        <f t="shared" ref="AJ52:AJ54" si="503">IF(AND(AH52&gt;0,AF52&gt;0,AC52&gt;0),((AC52-AF52)*AH52)/((AH52-AF52)*AC52),0)</f>
        <v>0.89268387347176403</v>
      </c>
      <c r="AK52" s="59">
        <f t="shared" si="6"/>
        <v>0.87219493365401857</v>
      </c>
      <c r="AL52" s="11">
        <v>147</v>
      </c>
      <c r="AM52" s="13">
        <v>8.5000000000000006E-2</v>
      </c>
      <c r="AN52" s="14">
        <v>0.2114</v>
      </c>
      <c r="AO52" s="130">
        <v>0.2208</v>
      </c>
      <c r="AP52" s="29">
        <f>AL52*(1-AM52)*AN52</f>
        <v>28.434356999999999</v>
      </c>
      <c r="AQ52" s="131">
        <f t="shared" ref="AQ52" si="504">AL52*(1-AM52)*AO52</f>
        <v>29.698703999999999</v>
      </c>
      <c r="AR52" s="18">
        <v>1.6</v>
      </c>
      <c r="AS52" s="18">
        <v>1013.06</v>
      </c>
      <c r="AT52" s="98">
        <f>AT50+AL52-AS52+AU52</f>
        <v>686.59999999999911</v>
      </c>
      <c r="AU52" s="144">
        <v>-23.1</v>
      </c>
      <c r="AV52" s="11"/>
      <c r="AW52" s="30"/>
      <c r="AX52" s="19"/>
      <c r="AY52" s="19"/>
      <c r="AZ52" s="19"/>
      <c r="BA52" s="19"/>
    </row>
    <row r="53" spans="1:53" s="31" customFormat="1" ht="12.75" x14ac:dyDescent="0.2">
      <c r="A53" s="184"/>
      <c r="B53" s="32">
        <v>2</v>
      </c>
      <c r="C53" s="10" t="s">
        <v>52</v>
      </c>
      <c r="D53" s="33">
        <v>18179</v>
      </c>
      <c r="E53" s="33">
        <v>5</v>
      </c>
      <c r="F53" s="33">
        <v>16487</v>
      </c>
      <c r="G53" s="34">
        <v>0.6</v>
      </c>
      <c r="H53" s="34">
        <v>7.7</v>
      </c>
      <c r="I53" s="33">
        <v>16569</v>
      </c>
      <c r="J53" s="34">
        <v>3.9</v>
      </c>
      <c r="K53" s="33">
        <v>15712</v>
      </c>
      <c r="L53" s="35">
        <v>5.8000000000000003E-2</v>
      </c>
      <c r="M53" s="36">
        <f>ROUND(K53*(1-L53),0)</f>
        <v>14801</v>
      </c>
      <c r="N53" s="37">
        <v>0.60099999999999998</v>
      </c>
      <c r="O53" s="24">
        <f t="shared" si="493"/>
        <v>8895.4009999999998</v>
      </c>
      <c r="P53" s="35">
        <v>0.32900000000000001</v>
      </c>
      <c r="Q53" s="24">
        <f t="shared" si="494"/>
        <v>4869.5290000000005</v>
      </c>
      <c r="R53" s="38">
        <v>7.0000000000000007E-2</v>
      </c>
      <c r="S53" s="134">
        <v>0.22620000000000001</v>
      </c>
      <c r="T53" s="24">
        <f t="shared" si="495"/>
        <v>1036.0700000000002</v>
      </c>
      <c r="U53" s="27">
        <v>0.23899999999999999</v>
      </c>
      <c r="V53" s="24">
        <f t="shared" si="496"/>
        <v>3537.4389999999999</v>
      </c>
      <c r="W53" s="38">
        <v>0.49299999999999999</v>
      </c>
      <c r="X53" s="24">
        <f t="shared" si="497"/>
        <v>7296.893</v>
      </c>
      <c r="Y53" s="38">
        <v>0.42</v>
      </c>
      <c r="Z53" s="24">
        <f t="shared" si="498"/>
        <v>6216.42</v>
      </c>
      <c r="AA53" s="146">
        <v>2.5200000000000001E-3</v>
      </c>
      <c r="AB53" s="18">
        <f t="shared" si="366"/>
        <v>37.298520000000003</v>
      </c>
      <c r="AC53" s="39">
        <v>2.5699999999999998E-3</v>
      </c>
      <c r="AD53" s="17">
        <f t="shared" si="500"/>
        <v>38.03857</v>
      </c>
      <c r="AE53" s="26">
        <f>IF(M53&gt;0,(AG53+AP53)/M53,0)</f>
        <v>2.7818441997162352E-3</v>
      </c>
      <c r="AF53" s="39">
        <v>2.7999999999999998E-4</v>
      </c>
      <c r="AG53" s="36">
        <f t="shared" si="501"/>
        <v>4.1442799999999993</v>
      </c>
      <c r="AH53" s="27">
        <v>0.21240000000000001</v>
      </c>
      <c r="AI53" s="40">
        <f t="shared" si="502"/>
        <v>36.497116800000001</v>
      </c>
      <c r="AJ53" s="27">
        <f t="shared" si="503"/>
        <v>0.89222677714912124</v>
      </c>
      <c r="AK53" s="28">
        <f t="shared" si="6"/>
        <v>0.90051739241672912</v>
      </c>
      <c r="AL53" s="33">
        <v>188</v>
      </c>
      <c r="AM53" s="35">
        <v>8.5999999999999993E-2</v>
      </c>
      <c r="AN53" s="37">
        <v>0.2155</v>
      </c>
      <c r="AO53" s="132">
        <v>0.22259999999999999</v>
      </c>
      <c r="AP53" s="40">
        <f>AL53*(1-AM53)*AN53</f>
        <v>37.029795999999997</v>
      </c>
      <c r="AQ53" s="133">
        <f t="shared" si="371"/>
        <v>38.249803199999995</v>
      </c>
      <c r="AR53" s="41">
        <v>1.7</v>
      </c>
      <c r="AS53" s="41"/>
      <c r="AT53" s="117">
        <f>AT52+AL53-AS53</f>
        <v>874.59999999999911</v>
      </c>
      <c r="AU53" s="101"/>
      <c r="AV53" s="42"/>
      <c r="AW53" s="43"/>
      <c r="AX53" s="44"/>
      <c r="AY53" s="44"/>
      <c r="AZ53" s="44"/>
      <c r="BA53" s="44"/>
    </row>
    <row r="54" spans="1:53" s="31" customFormat="1" ht="12.75" x14ac:dyDescent="0.2">
      <c r="A54" s="184"/>
      <c r="B54" s="32">
        <v>3</v>
      </c>
      <c r="C54" s="10" t="s">
        <v>50</v>
      </c>
      <c r="D54" s="42">
        <v>21800</v>
      </c>
      <c r="E54" s="42">
        <v>2</v>
      </c>
      <c r="F54" s="42">
        <v>18260</v>
      </c>
      <c r="G54" s="36">
        <v>1.6</v>
      </c>
      <c r="H54" s="36">
        <v>7.7</v>
      </c>
      <c r="I54" s="42">
        <v>17631</v>
      </c>
      <c r="J54" s="36">
        <v>2.6</v>
      </c>
      <c r="K54" s="42">
        <v>15853</v>
      </c>
      <c r="L54" s="38">
        <v>5.1999999999999998E-2</v>
      </c>
      <c r="M54" s="36">
        <f>ROUND(K54*(1-L54),0)</f>
        <v>15029</v>
      </c>
      <c r="N54" s="27">
        <v>0.58099999999999996</v>
      </c>
      <c r="O54" s="24">
        <f t="shared" si="493"/>
        <v>8731.8490000000002</v>
      </c>
      <c r="P54" s="38">
        <v>0.35099999999999998</v>
      </c>
      <c r="Q54" s="24">
        <f t="shared" si="494"/>
        <v>5275.1790000000001</v>
      </c>
      <c r="R54" s="38">
        <v>6.8000000000000005E-2</v>
      </c>
      <c r="S54" s="134">
        <v>0.21629999999999999</v>
      </c>
      <c r="T54" s="24">
        <f t="shared" si="495"/>
        <v>1021.9720000000001</v>
      </c>
      <c r="U54" s="27">
        <v>0.23899999999999999</v>
      </c>
      <c r="V54" s="24">
        <f t="shared" si="496"/>
        <v>3591.931</v>
      </c>
      <c r="W54" s="38">
        <v>0.49399999999999999</v>
      </c>
      <c r="X54" s="24">
        <f t="shared" si="497"/>
        <v>7424.326</v>
      </c>
      <c r="Y54" s="38">
        <v>0.42</v>
      </c>
      <c r="Z54" s="24">
        <f t="shared" si="498"/>
        <v>6312.1799999999994</v>
      </c>
      <c r="AA54" s="147">
        <v>2.49E-3</v>
      </c>
      <c r="AB54" s="148">
        <f t="shared" si="366"/>
        <v>37.42221</v>
      </c>
      <c r="AC54" s="46">
        <v>2.63E-3</v>
      </c>
      <c r="AD54" s="17">
        <f t="shared" si="500"/>
        <v>39.526269999999997</v>
      </c>
      <c r="AE54" s="26">
        <f>IF(M54&gt;0,(AG54+AP54)/M54,0)</f>
        <v>2.5304378202142528E-3</v>
      </c>
      <c r="AF54" s="46">
        <v>2.7E-4</v>
      </c>
      <c r="AG54" s="36">
        <f t="shared" si="501"/>
        <v>4.05783</v>
      </c>
      <c r="AH54" s="27">
        <v>0.2104</v>
      </c>
      <c r="AI54" s="40">
        <f t="shared" si="502"/>
        <v>32.727720000000005</v>
      </c>
      <c r="AJ54" s="27">
        <f t="shared" si="503"/>
        <v>0.89849141007947453</v>
      </c>
      <c r="AK54" s="28">
        <f t="shared" si="6"/>
        <v>0.89440481740024125</v>
      </c>
      <c r="AL54" s="42">
        <v>170</v>
      </c>
      <c r="AM54" s="38">
        <v>8.5000000000000006E-2</v>
      </c>
      <c r="AN54" s="27">
        <v>0.21840000000000001</v>
      </c>
      <c r="AO54" s="134">
        <v>0.2218</v>
      </c>
      <c r="AP54" s="40">
        <f>AL54*(1-AM54)*AN54</f>
        <v>33.972120000000004</v>
      </c>
      <c r="AQ54" s="135">
        <f t="shared" si="371"/>
        <v>34.500990000000002</v>
      </c>
      <c r="AR54" s="17">
        <v>1.55</v>
      </c>
      <c r="AS54" s="17"/>
      <c r="AT54" s="117">
        <f>AT53+AL54-AS54</f>
        <v>1044.599999999999</v>
      </c>
      <c r="AU54" s="101"/>
      <c r="AV54" s="42"/>
      <c r="AW54" s="47"/>
      <c r="AX54" s="40"/>
      <c r="AY54" s="40"/>
      <c r="AZ54" s="40"/>
      <c r="BA54" s="40"/>
    </row>
    <row r="55" spans="1:53" s="21" customFormat="1" ht="13.5" thickBot="1" x14ac:dyDescent="0.25">
      <c r="A55" s="185"/>
      <c r="B55" s="48" t="s">
        <v>35</v>
      </c>
      <c r="C55" s="49"/>
      <c r="D55" s="50">
        <f t="shared" ref="D55" si="505">SUM(D52:D54)</f>
        <v>45050</v>
      </c>
      <c r="E55" s="50"/>
      <c r="F55" s="50">
        <f t="shared" ref="F55" si="506">SUM(F52:F54)</f>
        <v>47029</v>
      </c>
      <c r="G55" s="51"/>
      <c r="H55" s="51"/>
      <c r="I55" s="50">
        <f t="shared" ref="I55:K55" si="507">SUM(I52:I54)</f>
        <v>46328</v>
      </c>
      <c r="J55" s="51"/>
      <c r="K55" s="50">
        <f t="shared" si="507"/>
        <v>47475</v>
      </c>
      <c r="L55" s="20">
        <f t="shared" ref="L55" si="508">IF(K55&gt;0,(K52*L52+K53*L53+K54*L54)/K55,0)</f>
        <v>5.4991090047393366E-2</v>
      </c>
      <c r="M55" s="51">
        <f t="shared" ref="M55" si="509">M52+M53+M54</f>
        <v>44865</v>
      </c>
      <c r="N55" s="52">
        <f t="shared" ref="N55" si="510">IF(M55&gt;0,O55/M55,0)</f>
        <v>0.57251777554886885</v>
      </c>
      <c r="O55" s="53">
        <f t="shared" ref="O55" si="511">O52+O53+O54</f>
        <v>25686.010000000002</v>
      </c>
      <c r="P55" s="20">
        <f t="shared" ref="P55" si="512">IF(M55&gt;0,Q55/M55,0)</f>
        <v>0.36485451911289424</v>
      </c>
      <c r="Q55" s="53">
        <f t="shared" ref="Q55" si="513">Q52+Q53+Q54</f>
        <v>16369.198</v>
      </c>
      <c r="R55" s="20">
        <f t="shared" ref="R55" si="514">IF(M55&gt;0,T55/M55,0)</f>
        <v>6.2627705338236944E-2</v>
      </c>
      <c r="S55" s="136"/>
      <c r="T55" s="53">
        <f t="shared" ref="T55" si="515">T52+T53+T54</f>
        <v>2809.7920000000004</v>
      </c>
      <c r="U55" s="20">
        <f t="shared" ref="U55" si="516">IF(M55&gt;0,V55/M55,0)</f>
        <v>0.24268628106541851</v>
      </c>
      <c r="V55" s="53">
        <f t="shared" ref="V55" si="517">V52+V53+V54</f>
        <v>10888.12</v>
      </c>
      <c r="W55" s="20">
        <f t="shared" ref="W55" si="518">IF(M55&gt;0,X55/M55,0)</f>
        <v>0.48897846873955197</v>
      </c>
      <c r="X55" s="53">
        <f t="shared" ref="X55" si="519">X52+X53+X54</f>
        <v>21938.019</v>
      </c>
      <c r="Y55" s="20">
        <f t="shared" ref="Y55" si="520">IF(M55&gt;0,Z55/M55,0)</f>
        <v>0.42</v>
      </c>
      <c r="Z55" s="53">
        <f t="shared" ref="Z55" si="521">Z52+Z53+Z54</f>
        <v>18843.3</v>
      </c>
      <c r="AA55" s="152">
        <f t="shared" ref="AA55" si="522">IF(M55&gt;0,AB55/M55,0)</f>
        <v>2.4797900367769981E-3</v>
      </c>
      <c r="AB55" s="55">
        <f t="shared" ref="AB55" si="523">SUM(AB52:AB54)</f>
        <v>111.25578000000002</v>
      </c>
      <c r="AC55" s="54">
        <f t="shared" ref="AC55" si="524">IF(M55&gt;0,AD55/M55,0)</f>
        <v>2.5934501281622644E-3</v>
      </c>
      <c r="AD55" s="55">
        <f t="shared" ref="AD55" si="525">SUM(AD52:AD54)</f>
        <v>116.35513999999999</v>
      </c>
      <c r="AE55" s="54">
        <f t="shared" ref="AE55" si="526">IF(M55&gt;0,(AE52*M52+AE53*M53+AE54*M54)/M55,0)</f>
        <v>2.4929941602585535E-3</v>
      </c>
      <c r="AF55" s="54">
        <f t="shared" ref="AF55" si="527">IF(K55&gt;0,(K52*AF52+K53*AF53+K54*AF54)/K55,0)</f>
        <v>2.7666076882569774E-4</v>
      </c>
      <c r="AG55" s="51">
        <f t="shared" ref="AG55" si="528">SUM(AG52:AG54)</f>
        <v>12.411909999999999</v>
      </c>
      <c r="AH55" s="52">
        <f t="shared" ref="AH55" si="529">IF(K55&gt;0,(K52*AH52+K53*AH53+K54*AH54)/K55,0)</f>
        <v>0.20972141126908897</v>
      </c>
      <c r="AI55" s="57">
        <f t="shared" ref="AI55" si="530">SUM(AI52:AI54)</f>
        <v>96.986668800000004</v>
      </c>
      <c r="AJ55" s="52">
        <f t="shared" ref="AJ55" si="531">IF(AND(AD55&gt;0),((AD52*AJ52+AD53*AJ53+AD54*AJ54)/AD55),0)</f>
        <v>0.89450728212844788</v>
      </c>
      <c r="AK55" s="56">
        <f t="shared" si="6"/>
        <v>0.89016966508025019</v>
      </c>
      <c r="AL55" s="50">
        <f t="shared" ref="AL55" si="532">SUM(AL52:AL54)</f>
        <v>505</v>
      </c>
      <c r="AM55" s="20">
        <f t="shared" ref="AM55" si="533">IF(AL55&gt;0,(AM52*AL52+AM53*AL53+AM54*AL54)/AL55,0)</f>
        <v>8.5372277227722768E-2</v>
      </c>
      <c r="AN55" s="52">
        <f>IF(K55&gt;0,(AN52*K52+AN53*K53+AN54*K54)/K55,0)</f>
        <v>0.21509436966824644</v>
      </c>
      <c r="AO55" s="136">
        <f>IF(L55&gt;0,(AO52*K52+AO53*K53+AO54*K54)/K55,0)</f>
        <v>0.22172963875724067</v>
      </c>
      <c r="AP55" s="57">
        <f t="shared" ref="AP55" si="534">SUM(AP52:AP54)</f>
        <v>99.436273</v>
      </c>
      <c r="AQ55" s="137">
        <f t="shared" si="402"/>
        <v>102.4494972</v>
      </c>
      <c r="AR55" s="55"/>
      <c r="AS55" s="55">
        <f t="shared" ref="AS55" si="535">SUM(AS52:AS54)</f>
        <v>1013.06</v>
      </c>
      <c r="AT55" s="102"/>
      <c r="AU55" s="103">
        <f>AT54</f>
        <v>1044.599999999999</v>
      </c>
      <c r="AV55" s="50">
        <f t="shared" ref="AV55" si="536">SUM(AV52:AV54)</f>
        <v>0</v>
      </c>
      <c r="AW55" s="58"/>
      <c r="AX55" s="57"/>
      <c r="AY55" s="57"/>
      <c r="AZ55" s="57"/>
      <c r="BA55" s="57"/>
    </row>
    <row r="56" spans="1:53" s="31" customFormat="1" ht="13.5" thickBot="1" x14ac:dyDescent="0.25">
      <c r="A56" s="186">
        <v>13</v>
      </c>
      <c r="B56" s="22">
        <v>1</v>
      </c>
      <c r="C56" s="10" t="s">
        <v>48</v>
      </c>
      <c r="D56" s="11">
        <v>5071</v>
      </c>
      <c r="E56" s="11">
        <v>1</v>
      </c>
      <c r="F56" s="11">
        <v>12282</v>
      </c>
      <c r="G56" s="12">
        <v>1.3</v>
      </c>
      <c r="H56" s="12">
        <v>5.0999999999999996</v>
      </c>
      <c r="I56" s="11">
        <v>12128</v>
      </c>
      <c r="J56" s="12">
        <v>4.3</v>
      </c>
      <c r="K56" s="11">
        <v>15910</v>
      </c>
      <c r="L56" s="13">
        <v>5.5E-2</v>
      </c>
      <c r="M56" s="23">
        <f>ROUND(K56*(1-L56),0)</f>
        <v>15035</v>
      </c>
      <c r="N56" s="14">
        <v>0.53600000000000003</v>
      </c>
      <c r="O56" s="24">
        <f t="shared" ref="O56:O58" si="537">M56*N56</f>
        <v>8058.76</v>
      </c>
      <c r="P56" s="13">
        <v>0.41399999999999998</v>
      </c>
      <c r="Q56" s="24">
        <f t="shared" ref="Q56:Q58" si="538">M56*P56</f>
        <v>6224.49</v>
      </c>
      <c r="R56" s="15">
        <v>0.05</v>
      </c>
      <c r="S56" s="143">
        <v>0.24249999999999999</v>
      </c>
      <c r="T56" s="24">
        <f t="shared" ref="T56:T58" si="539">M56*R56</f>
        <v>751.75</v>
      </c>
      <c r="U56" s="25">
        <v>0.25</v>
      </c>
      <c r="V56" s="24">
        <f t="shared" ref="V56:V58" si="540">M56*U56</f>
        <v>3758.75</v>
      </c>
      <c r="W56" s="15">
        <v>0.48</v>
      </c>
      <c r="X56" s="24">
        <f t="shared" ref="X56:X58" si="541">M56*W56</f>
        <v>7216.8</v>
      </c>
      <c r="Y56" s="15">
        <v>0.42</v>
      </c>
      <c r="Z56" s="24">
        <f t="shared" ref="Z56:Z58" si="542">Y56*M56</f>
        <v>6314.7</v>
      </c>
      <c r="AA56" s="145">
        <v>2.4299999999999999E-3</v>
      </c>
      <c r="AB56" s="18">
        <f t="shared" ref="AB56:AB78" si="543">M56*AA56</f>
        <v>36.535049999999998</v>
      </c>
      <c r="AC56" s="16">
        <v>2.5799999999999998E-3</v>
      </c>
      <c r="AD56" s="17">
        <f t="shared" ref="AD56:AD58" si="544">M56*AC56</f>
        <v>38.790299999999995</v>
      </c>
      <c r="AE56" s="26">
        <f>IF(M56&gt;0,(AG56+AP56)/M56,0)</f>
        <v>2.171210974393083E-3</v>
      </c>
      <c r="AF56" s="16">
        <v>2.7999999999999998E-4</v>
      </c>
      <c r="AG56" s="23">
        <f t="shared" ref="AG56:AG58" si="545">AF56*M56</f>
        <v>4.2097999999999995</v>
      </c>
      <c r="AH56" s="114">
        <v>0.2064</v>
      </c>
      <c r="AI56" s="29">
        <f t="shared" ref="AI56:AI58" si="546">AL56*(1-AM56)*AH56</f>
        <v>27.761831999999998</v>
      </c>
      <c r="AJ56" s="27">
        <f t="shared" ref="AJ56:AJ58" si="547">IF(AND(AH56&gt;0,AF56&gt;0,AC56&gt;0),((AC56-AF56)*AH56)/((AH56-AF56)*AC56),0)</f>
        <v>0.89268387347176403</v>
      </c>
      <c r="AK56" s="59">
        <f t="shared" si="6"/>
        <v>0.87219493365401857</v>
      </c>
      <c r="AL56" s="11">
        <v>147</v>
      </c>
      <c r="AM56" s="13">
        <v>8.5000000000000006E-2</v>
      </c>
      <c r="AN56" s="14">
        <v>0.2114</v>
      </c>
      <c r="AO56" s="130">
        <v>0.2208</v>
      </c>
      <c r="AP56" s="29">
        <f>AL56*(1-AM56)*AN56</f>
        <v>28.434356999999999</v>
      </c>
      <c r="AQ56" s="131">
        <f t="shared" ref="AQ56:AQ74" si="548">AL56*(1-AM56)*AO56</f>
        <v>29.698703999999999</v>
      </c>
      <c r="AR56" s="18">
        <v>1.6</v>
      </c>
      <c r="AS56" s="18">
        <v>1013.06</v>
      </c>
      <c r="AT56" s="98">
        <f>AT54+AL56-AS56+AU56</f>
        <v>155.43999999999906</v>
      </c>
      <c r="AU56" s="144">
        <v>-23.1</v>
      </c>
      <c r="AV56" s="11"/>
      <c r="AW56" s="30"/>
      <c r="AX56" s="19"/>
      <c r="AY56" s="19"/>
      <c r="AZ56" s="19"/>
      <c r="BA56" s="19"/>
    </row>
    <row r="57" spans="1:53" s="31" customFormat="1" ht="12.75" x14ac:dyDescent="0.2">
      <c r="A57" s="184"/>
      <c r="B57" s="32">
        <v>2</v>
      </c>
      <c r="C57" s="10" t="s">
        <v>52</v>
      </c>
      <c r="D57" s="33">
        <v>18179</v>
      </c>
      <c r="E57" s="33">
        <v>5</v>
      </c>
      <c r="F57" s="33">
        <v>16487</v>
      </c>
      <c r="G57" s="34">
        <v>0.6</v>
      </c>
      <c r="H57" s="34">
        <v>7.7</v>
      </c>
      <c r="I57" s="33">
        <v>16569</v>
      </c>
      <c r="J57" s="34">
        <v>3.9</v>
      </c>
      <c r="K57" s="33">
        <v>15712</v>
      </c>
      <c r="L57" s="35">
        <v>5.8000000000000003E-2</v>
      </c>
      <c r="M57" s="36">
        <f>ROUND(K57*(1-L57),0)</f>
        <v>14801</v>
      </c>
      <c r="N57" s="37">
        <v>0.60099999999999998</v>
      </c>
      <c r="O57" s="24">
        <f t="shared" si="537"/>
        <v>8895.4009999999998</v>
      </c>
      <c r="P57" s="35">
        <v>0.32900000000000001</v>
      </c>
      <c r="Q57" s="24">
        <f t="shared" si="538"/>
        <v>4869.5290000000005</v>
      </c>
      <c r="R57" s="38">
        <v>7.0000000000000007E-2</v>
      </c>
      <c r="S57" s="134">
        <v>0.22620000000000001</v>
      </c>
      <c r="T57" s="24">
        <f t="shared" si="539"/>
        <v>1036.0700000000002</v>
      </c>
      <c r="U57" s="27">
        <v>0.23899999999999999</v>
      </c>
      <c r="V57" s="24">
        <f t="shared" si="540"/>
        <v>3537.4389999999999</v>
      </c>
      <c r="W57" s="38">
        <v>0.49299999999999999</v>
      </c>
      <c r="X57" s="24">
        <f t="shared" si="541"/>
        <v>7296.893</v>
      </c>
      <c r="Y57" s="38">
        <v>0.42</v>
      </c>
      <c r="Z57" s="24">
        <f t="shared" si="542"/>
        <v>6216.42</v>
      </c>
      <c r="AA57" s="146">
        <v>2.5200000000000001E-3</v>
      </c>
      <c r="AB57" s="18">
        <f t="shared" si="543"/>
        <v>37.298520000000003</v>
      </c>
      <c r="AC57" s="39">
        <v>2.5699999999999998E-3</v>
      </c>
      <c r="AD57" s="17">
        <f t="shared" si="544"/>
        <v>38.03857</v>
      </c>
      <c r="AE57" s="26">
        <f>IF(M57&gt;0,(AG57+AP57)/M57,0)</f>
        <v>2.7818441997162352E-3</v>
      </c>
      <c r="AF57" s="39">
        <v>2.7999999999999998E-4</v>
      </c>
      <c r="AG57" s="36">
        <f t="shared" si="545"/>
        <v>4.1442799999999993</v>
      </c>
      <c r="AH57" s="27">
        <v>0.21240000000000001</v>
      </c>
      <c r="AI57" s="40">
        <f t="shared" si="546"/>
        <v>36.497116800000001</v>
      </c>
      <c r="AJ57" s="27">
        <f t="shared" si="547"/>
        <v>0.89222677714912124</v>
      </c>
      <c r="AK57" s="28">
        <f t="shared" si="6"/>
        <v>0.90051739241672912</v>
      </c>
      <c r="AL57" s="33">
        <v>188</v>
      </c>
      <c r="AM57" s="35">
        <v>8.5999999999999993E-2</v>
      </c>
      <c r="AN57" s="37">
        <v>0.2155</v>
      </c>
      <c r="AO57" s="132">
        <v>0.22259999999999999</v>
      </c>
      <c r="AP57" s="40">
        <f>AL57*(1-AM57)*AN57</f>
        <v>37.029795999999997</v>
      </c>
      <c r="AQ57" s="133">
        <f t="shared" si="548"/>
        <v>38.249803199999995</v>
      </c>
      <c r="AR57" s="41">
        <v>1.7</v>
      </c>
      <c r="AS57" s="41"/>
      <c r="AT57" s="117">
        <f>AT56+AL57-AS57</f>
        <v>343.43999999999903</v>
      </c>
      <c r="AU57" s="101"/>
      <c r="AV57" s="42"/>
      <c r="AW57" s="43"/>
      <c r="AX57" s="44"/>
      <c r="AY57" s="44"/>
      <c r="AZ57" s="44"/>
      <c r="BA57" s="44"/>
    </row>
    <row r="58" spans="1:53" s="31" customFormat="1" ht="12.75" x14ac:dyDescent="0.2">
      <c r="A58" s="184"/>
      <c r="B58" s="32">
        <v>3</v>
      </c>
      <c r="C58" s="10" t="s">
        <v>50</v>
      </c>
      <c r="D58" s="42">
        <v>21800</v>
      </c>
      <c r="E58" s="42">
        <v>2</v>
      </c>
      <c r="F58" s="42">
        <v>18260</v>
      </c>
      <c r="G58" s="36">
        <v>1.6</v>
      </c>
      <c r="H58" s="36">
        <v>7.7</v>
      </c>
      <c r="I58" s="42">
        <v>17631</v>
      </c>
      <c r="J58" s="36">
        <v>2.6</v>
      </c>
      <c r="K58" s="42">
        <v>15853</v>
      </c>
      <c r="L58" s="38">
        <v>5.1999999999999998E-2</v>
      </c>
      <c r="M58" s="36">
        <f>ROUND(K58*(1-L58),0)</f>
        <v>15029</v>
      </c>
      <c r="N58" s="27">
        <v>0.58099999999999996</v>
      </c>
      <c r="O58" s="24">
        <f t="shared" si="537"/>
        <v>8731.8490000000002</v>
      </c>
      <c r="P58" s="38">
        <v>0.35099999999999998</v>
      </c>
      <c r="Q58" s="24">
        <f t="shared" si="538"/>
        <v>5275.1790000000001</v>
      </c>
      <c r="R58" s="38">
        <v>6.8000000000000005E-2</v>
      </c>
      <c r="S58" s="134">
        <v>0.21629999999999999</v>
      </c>
      <c r="T58" s="24">
        <f t="shared" si="539"/>
        <v>1021.9720000000001</v>
      </c>
      <c r="U58" s="27">
        <v>0.23899999999999999</v>
      </c>
      <c r="V58" s="24">
        <f t="shared" si="540"/>
        <v>3591.931</v>
      </c>
      <c r="W58" s="38">
        <v>0.49399999999999999</v>
      </c>
      <c r="X58" s="24">
        <f t="shared" si="541"/>
        <v>7424.326</v>
      </c>
      <c r="Y58" s="38">
        <v>0.42</v>
      </c>
      <c r="Z58" s="24">
        <f t="shared" si="542"/>
        <v>6312.1799999999994</v>
      </c>
      <c r="AA58" s="147">
        <v>2.49E-3</v>
      </c>
      <c r="AB58" s="148">
        <f t="shared" si="543"/>
        <v>37.42221</v>
      </c>
      <c r="AC58" s="46">
        <v>2.63E-3</v>
      </c>
      <c r="AD58" s="17">
        <f t="shared" si="544"/>
        <v>39.526269999999997</v>
      </c>
      <c r="AE58" s="26">
        <f>IF(M58&gt;0,(AG58+AP58)/M58,0)</f>
        <v>2.5304378202142528E-3</v>
      </c>
      <c r="AF58" s="46">
        <v>2.7E-4</v>
      </c>
      <c r="AG58" s="36">
        <f t="shared" si="545"/>
        <v>4.05783</v>
      </c>
      <c r="AH58" s="27">
        <v>0.2104</v>
      </c>
      <c r="AI58" s="40">
        <f t="shared" si="546"/>
        <v>32.727720000000005</v>
      </c>
      <c r="AJ58" s="27">
        <f t="shared" si="547"/>
        <v>0.89849141007947453</v>
      </c>
      <c r="AK58" s="28">
        <f t="shared" si="6"/>
        <v>0.89440481740024125</v>
      </c>
      <c r="AL58" s="42">
        <v>170</v>
      </c>
      <c r="AM58" s="38">
        <v>8.5000000000000006E-2</v>
      </c>
      <c r="AN58" s="27">
        <v>0.21840000000000001</v>
      </c>
      <c r="AO58" s="134">
        <v>0.2218</v>
      </c>
      <c r="AP58" s="40">
        <f>AL58*(1-AM58)*AN58</f>
        <v>33.972120000000004</v>
      </c>
      <c r="AQ58" s="135">
        <f t="shared" si="548"/>
        <v>34.500990000000002</v>
      </c>
      <c r="AR58" s="17">
        <v>1.55</v>
      </c>
      <c r="AS58" s="17"/>
      <c r="AT58" s="117">
        <f>AT57+AL58-AS58</f>
        <v>513.43999999999903</v>
      </c>
      <c r="AU58" s="101"/>
      <c r="AV58" s="42"/>
      <c r="AW58" s="47"/>
      <c r="AX58" s="40"/>
      <c r="AY58" s="40"/>
      <c r="AZ58" s="40"/>
      <c r="BA58" s="40"/>
    </row>
    <row r="59" spans="1:53" s="21" customFormat="1" ht="13.5" thickBot="1" x14ac:dyDescent="0.25">
      <c r="A59" s="185"/>
      <c r="B59" s="48" t="s">
        <v>35</v>
      </c>
      <c r="C59" s="49"/>
      <c r="D59" s="50">
        <f t="shared" ref="D59" si="549">SUM(D56:D58)</f>
        <v>45050</v>
      </c>
      <c r="E59" s="50"/>
      <c r="F59" s="50">
        <f t="shared" ref="F59" si="550">SUM(F56:F58)</f>
        <v>47029</v>
      </c>
      <c r="G59" s="51"/>
      <c r="H59" s="51"/>
      <c r="I59" s="50">
        <f t="shared" ref="I59:K59" si="551">SUM(I56:I58)</f>
        <v>46328</v>
      </c>
      <c r="J59" s="51"/>
      <c r="K59" s="50">
        <f t="shared" si="551"/>
        <v>47475</v>
      </c>
      <c r="L59" s="20">
        <f t="shared" ref="L59" si="552">IF(K59&gt;0,(K56*L56+K57*L57+K58*L58)/K59,0)</f>
        <v>5.4991090047393366E-2</v>
      </c>
      <c r="M59" s="51">
        <f t="shared" ref="M59" si="553">M56+M57+M58</f>
        <v>44865</v>
      </c>
      <c r="N59" s="52">
        <f t="shared" ref="N59" si="554">IF(M59&gt;0,O59/M59,0)</f>
        <v>0.57251777554886885</v>
      </c>
      <c r="O59" s="53">
        <f t="shared" ref="O59" si="555">O56+O57+O58</f>
        <v>25686.010000000002</v>
      </c>
      <c r="P59" s="20">
        <f t="shared" ref="P59" si="556">IF(M59&gt;0,Q59/M59,0)</f>
        <v>0.36485451911289424</v>
      </c>
      <c r="Q59" s="53">
        <f t="shared" ref="Q59" si="557">Q56+Q57+Q58</f>
        <v>16369.198</v>
      </c>
      <c r="R59" s="20">
        <f t="shared" ref="R59" si="558">IF(M59&gt;0,T59/M59,0)</f>
        <v>6.2627705338236944E-2</v>
      </c>
      <c r="S59" s="136"/>
      <c r="T59" s="53">
        <f t="shared" ref="T59" si="559">T56+T57+T58</f>
        <v>2809.7920000000004</v>
      </c>
      <c r="U59" s="20">
        <f t="shared" ref="U59" si="560">IF(M59&gt;0,V59/M59,0)</f>
        <v>0.24268628106541851</v>
      </c>
      <c r="V59" s="53">
        <f t="shared" ref="V59" si="561">V56+V57+V58</f>
        <v>10888.12</v>
      </c>
      <c r="W59" s="20">
        <f t="shared" ref="W59" si="562">IF(M59&gt;0,X59/M59,0)</f>
        <v>0.48897846873955197</v>
      </c>
      <c r="X59" s="53">
        <f t="shared" ref="X59" si="563">X56+X57+X58</f>
        <v>21938.019</v>
      </c>
      <c r="Y59" s="20">
        <f t="shared" ref="Y59" si="564">IF(M59&gt;0,Z59/M59,0)</f>
        <v>0.42</v>
      </c>
      <c r="Z59" s="53">
        <f t="shared" ref="Z59" si="565">Z56+Z57+Z58</f>
        <v>18843.3</v>
      </c>
      <c r="AA59" s="152">
        <f t="shared" ref="AA59" si="566">IF(M59&gt;0,AB59/M59,0)</f>
        <v>2.4797900367769981E-3</v>
      </c>
      <c r="AB59" s="55">
        <f t="shared" ref="AB59" si="567">SUM(AB56:AB58)</f>
        <v>111.25578000000002</v>
      </c>
      <c r="AC59" s="54">
        <f t="shared" ref="AC59" si="568">IF(M59&gt;0,AD59/M59,0)</f>
        <v>2.5934501281622644E-3</v>
      </c>
      <c r="AD59" s="55">
        <f t="shared" ref="AD59" si="569">SUM(AD56:AD58)</f>
        <v>116.35513999999999</v>
      </c>
      <c r="AE59" s="54">
        <f t="shared" ref="AE59" si="570">IF(M59&gt;0,(AE56*M56+AE57*M57+AE58*M58)/M59,0)</f>
        <v>2.4929941602585535E-3</v>
      </c>
      <c r="AF59" s="54">
        <f t="shared" ref="AF59" si="571">IF(K59&gt;0,(K56*AF56+K57*AF57+K58*AF58)/K59,0)</f>
        <v>2.7666076882569774E-4</v>
      </c>
      <c r="AG59" s="51">
        <f t="shared" ref="AG59" si="572">SUM(AG56:AG58)</f>
        <v>12.411909999999999</v>
      </c>
      <c r="AH59" s="52">
        <f t="shared" ref="AH59" si="573">IF(K59&gt;0,(K56*AH56+K57*AH57+K58*AH58)/K59,0)</f>
        <v>0.20972141126908897</v>
      </c>
      <c r="AI59" s="57">
        <f t="shared" ref="AI59" si="574">SUM(AI56:AI58)</f>
        <v>96.986668800000004</v>
      </c>
      <c r="AJ59" s="52">
        <f t="shared" ref="AJ59" si="575">IF(AND(AD59&gt;0),((AD56*AJ56+AD57*AJ57+AD58*AJ58)/AD59),0)</f>
        <v>0.89450728212844788</v>
      </c>
      <c r="AK59" s="56">
        <f t="shared" si="6"/>
        <v>0.89016966508025019</v>
      </c>
      <c r="AL59" s="50">
        <f t="shared" ref="AL59" si="576">SUM(AL56:AL58)</f>
        <v>505</v>
      </c>
      <c r="AM59" s="20">
        <f t="shared" ref="AM59" si="577">IF(AL59&gt;0,(AM56*AL56+AM57*AL57+AM58*AL58)/AL59,0)</f>
        <v>8.5372277227722768E-2</v>
      </c>
      <c r="AN59" s="52">
        <f>IF(K59&gt;0,(AN56*K56+AN57*K57+AN58*K58)/K59,0)</f>
        <v>0.21509436966824644</v>
      </c>
      <c r="AO59" s="136">
        <f>IF(L59&gt;0,(AO56*K56+AO57*K57+AO58*K58)/K59,0)</f>
        <v>0.22172963875724067</v>
      </c>
      <c r="AP59" s="57">
        <f t="shared" ref="AP59" si="578">SUM(AP56:AP58)</f>
        <v>99.436273</v>
      </c>
      <c r="AQ59" s="137">
        <f t="shared" ref="AQ59:AQ75" si="579">SUM(AQ56:AQ58)</f>
        <v>102.4494972</v>
      </c>
      <c r="AR59" s="55"/>
      <c r="AS59" s="55">
        <f t="shared" ref="AS59" si="580">SUM(AS56:AS58)</f>
        <v>1013.06</v>
      </c>
      <c r="AT59" s="102"/>
      <c r="AU59" s="103">
        <f>AT58</f>
        <v>513.43999999999903</v>
      </c>
      <c r="AV59" s="50">
        <f t="shared" ref="AV59" si="581">SUM(AV56:AV58)</f>
        <v>0</v>
      </c>
      <c r="AW59" s="58"/>
      <c r="AX59" s="57"/>
      <c r="AY59" s="57"/>
      <c r="AZ59" s="57"/>
      <c r="BA59" s="57"/>
    </row>
    <row r="60" spans="1:53" s="31" customFormat="1" ht="13.5" thickBot="1" x14ac:dyDescent="0.25">
      <c r="A60" s="186">
        <v>14</v>
      </c>
      <c r="B60" s="22">
        <v>1</v>
      </c>
      <c r="C60" s="10" t="s">
        <v>63</v>
      </c>
      <c r="D60" s="11">
        <v>5662</v>
      </c>
      <c r="E60" s="11">
        <v>1</v>
      </c>
      <c r="F60" s="11">
        <v>12209</v>
      </c>
      <c r="G60" s="12">
        <v>1.4</v>
      </c>
      <c r="H60" s="12">
        <v>5.7</v>
      </c>
      <c r="I60" s="11">
        <v>11805</v>
      </c>
      <c r="J60" s="12">
        <v>4.3</v>
      </c>
      <c r="K60" s="11">
        <v>15519</v>
      </c>
      <c r="L60" s="13">
        <v>0.05</v>
      </c>
      <c r="M60" s="23">
        <f>ROUND(K60*(1-L60),0)</f>
        <v>14743</v>
      </c>
      <c r="N60" s="14">
        <v>0.66900000000000004</v>
      </c>
      <c r="O60" s="24">
        <f t="shared" ref="O60:O62" si="582">M60*N60</f>
        <v>9863.0670000000009</v>
      </c>
      <c r="P60" s="13">
        <v>0.26100000000000001</v>
      </c>
      <c r="Q60" s="24">
        <f t="shared" ref="Q60:Q62" si="583">M60*P60</f>
        <v>3847.9230000000002</v>
      </c>
      <c r="R60" s="15">
        <v>7.0000000000000007E-2</v>
      </c>
      <c r="S60" s="143">
        <v>0.21790000000000001</v>
      </c>
      <c r="T60" s="24">
        <f t="shared" ref="T60:T62" si="584">M60*R60</f>
        <v>1032.01</v>
      </c>
      <c r="U60" s="25">
        <v>0.21299999999999999</v>
      </c>
      <c r="V60" s="24">
        <f t="shared" ref="V60:V62" si="585">M60*U60</f>
        <v>3140.259</v>
      </c>
      <c r="W60" s="15">
        <v>0.51900000000000002</v>
      </c>
      <c r="X60" s="24">
        <f t="shared" ref="X60:X62" si="586">M60*W60</f>
        <v>7651.6170000000002</v>
      </c>
      <c r="Y60" s="15">
        <v>0.42</v>
      </c>
      <c r="Z60" s="24">
        <f t="shared" ref="Z60:Z62" si="587">Y60*M60</f>
        <v>6192.0599999999995</v>
      </c>
      <c r="AA60" s="145">
        <v>2.7100000000000002E-3</v>
      </c>
      <c r="AB60" s="18">
        <f t="shared" ref="AB60" si="588">M60*AA60</f>
        <v>39.953530000000001</v>
      </c>
      <c r="AC60" s="16">
        <v>2.6700000000000001E-3</v>
      </c>
      <c r="AD60" s="17">
        <f t="shared" ref="AD60:AD62" si="589">M60*AC60</f>
        <v>39.363810000000001</v>
      </c>
      <c r="AE60" s="26">
        <f>IF(M60&gt;0,(AG60+AP60)/M60,0)</f>
        <v>2.7163184290849894E-3</v>
      </c>
      <c r="AF60" s="16">
        <v>2.5999999999999998E-4</v>
      </c>
      <c r="AG60" s="23">
        <f t="shared" ref="AG60:AG62" si="590">AF60*M60</f>
        <v>3.8331799999999996</v>
      </c>
      <c r="AH60" s="114">
        <v>0.2074</v>
      </c>
      <c r="AI60" s="29">
        <f t="shared" ref="AI60:AI62" si="591">AL60*(1-AM60)*AH60</f>
        <v>34.3110116</v>
      </c>
      <c r="AJ60" s="27">
        <f t="shared" ref="AJ60:AJ62" si="592">IF(AND(AH60&gt;0,AF60&gt;0,AC60&gt;0),((AC60-AF60)*AH60)/((AH60-AF60)*AC60),0)</f>
        <v>0.90375468436010487</v>
      </c>
      <c r="AK60" s="59">
        <f t="shared" si="6"/>
        <v>0.90535755362551829</v>
      </c>
      <c r="AL60" s="11">
        <v>181</v>
      </c>
      <c r="AM60" s="13">
        <v>8.5999999999999993E-2</v>
      </c>
      <c r="AN60" s="14">
        <v>0.21890000000000001</v>
      </c>
      <c r="AO60" s="130">
        <v>0.22220000000000001</v>
      </c>
      <c r="AP60" s="29">
        <f>AL60*(1-AM60)*AN60</f>
        <v>36.213502599999998</v>
      </c>
      <c r="AQ60" s="131">
        <f t="shared" ref="AQ60" si="593">AL60*(1-AM60)*AO60</f>
        <v>36.759434800000001</v>
      </c>
      <c r="AR60" s="18">
        <v>1.55</v>
      </c>
      <c r="AS60" s="18">
        <v>1001.02</v>
      </c>
      <c r="AT60" s="98">
        <f>AT58+AL60-AS60</f>
        <v>-306.58000000000095</v>
      </c>
      <c r="AU60" s="99"/>
      <c r="AV60" s="11"/>
      <c r="AW60" s="30"/>
      <c r="AX60" s="19"/>
      <c r="AY60" s="19"/>
      <c r="AZ60" s="19"/>
      <c r="BA60" s="19"/>
    </row>
    <row r="61" spans="1:53" s="31" customFormat="1" ht="12.75" x14ac:dyDescent="0.2">
      <c r="A61" s="184"/>
      <c r="B61" s="32">
        <v>2</v>
      </c>
      <c r="C61" s="10" t="s">
        <v>51</v>
      </c>
      <c r="D61" s="33">
        <v>18688</v>
      </c>
      <c r="E61" s="33">
        <v>5</v>
      </c>
      <c r="F61" s="33">
        <v>16956</v>
      </c>
      <c r="G61" s="34">
        <v>1.2</v>
      </c>
      <c r="H61" s="34">
        <v>5</v>
      </c>
      <c r="I61" s="33">
        <v>16706</v>
      </c>
      <c r="J61" s="34">
        <v>3.6</v>
      </c>
      <c r="K61" s="33">
        <v>15985</v>
      </c>
      <c r="L61" s="35">
        <v>5.0999999999999997E-2</v>
      </c>
      <c r="M61" s="36">
        <f>ROUND(K61*(1-L61),0)</f>
        <v>15170</v>
      </c>
      <c r="N61" s="37">
        <v>0.67900000000000005</v>
      </c>
      <c r="O61" s="24">
        <f t="shared" si="582"/>
        <v>10300.43</v>
      </c>
      <c r="P61" s="35">
        <v>0.249</v>
      </c>
      <c r="Q61" s="24">
        <f t="shared" si="583"/>
        <v>3777.33</v>
      </c>
      <c r="R61" s="38">
        <v>7.1999999999999995E-2</v>
      </c>
      <c r="S61" s="134">
        <v>0.20949999999999999</v>
      </c>
      <c r="T61" s="24">
        <f t="shared" si="584"/>
        <v>1092.24</v>
      </c>
      <c r="U61" s="27">
        <v>0.223</v>
      </c>
      <c r="V61" s="24">
        <f t="shared" si="585"/>
        <v>3382.91</v>
      </c>
      <c r="W61" s="38">
        <v>0.499</v>
      </c>
      <c r="X61" s="24">
        <f t="shared" si="586"/>
        <v>7569.83</v>
      </c>
      <c r="Y61" s="38">
        <v>0.42</v>
      </c>
      <c r="Z61" s="24">
        <f t="shared" si="587"/>
        <v>6371.4</v>
      </c>
      <c r="AA61" s="146">
        <v>2.7200000000000002E-3</v>
      </c>
      <c r="AB61" s="18">
        <f t="shared" si="543"/>
        <v>41.2624</v>
      </c>
      <c r="AC61" s="39">
        <v>2.6900000000000001E-3</v>
      </c>
      <c r="AD61" s="17">
        <f t="shared" si="589"/>
        <v>40.807300000000005</v>
      </c>
      <c r="AE61" s="26">
        <f>IF(M61&gt;0,(AG61+AP61)/M61,0)</f>
        <v>2.6178513249835206E-3</v>
      </c>
      <c r="AF61" s="39">
        <v>2.5999999999999998E-4</v>
      </c>
      <c r="AG61" s="36">
        <f t="shared" si="590"/>
        <v>3.9441999999999995</v>
      </c>
      <c r="AH61" s="27">
        <v>0.2044</v>
      </c>
      <c r="AI61" s="40">
        <f t="shared" si="591"/>
        <v>33.629727600000002</v>
      </c>
      <c r="AJ61" s="27">
        <f t="shared" si="592"/>
        <v>0.90449625830804226</v>
      </c>
      <c r="AK61" s="28">
        <f t="shared" si="6"/>
        <v>0.90176036978132468</v>
      </c>
      <c r="AL61" s="33">
        <v>181</v>
      </c>
      <c r="AM61" s="35">
        <v>9.0999999999999998E-2</v>
      </c>
      <c r="AN61" s="37">
        <v>0.21740000000000001</v>
      </c>
      <c r="AO61" s="132">
        <v>0.2235</v>
      </c>
      <c r="AP61" s="40">
        <f>AL61*(1-AM61)*AN61</f>
        <v>35.768604600000003</v>
      </c>
      <c r="AQ61" s="133">
        <f t="shared" si="548"/>
        <v>36.772231499999997</v>
      </c>
      <c r="AR61" s="41">
        <v>1.55</v>
      </c>
      <c r="AS61" s="41"/>
      <c r="AT61" s="117">
        <f>AT60+AL61-AS61</f>
        <v>-125.58000000000095</v>
      </c>
      <c r="AU61" s="101"/>
      <c r="AV61" s="42"/>
      <c r="AW61" s="43"/>
      <c r="AX61" s="44"/>
      <c r="AY61" s="44"/>
      <c r="AZ61" s="44"/>
      <c r="BA61" s="44"/>
    </row>
    <row r="62" spans="1:53" s="31" customFormat="1" ht="12.75" x14ac:dyDescent="0.2">
      <c r="A62" s="184"/>
      <c r="B62" s="32">
        <v>3</v>
      </c>
      <c r="C62" s="10" t="s">
        <v>49</v>
      </c>
      <c r="D62" s="42">
        <v>16290</v>
      </c>
      <c r="E62" s="42">
        <v>4</v>
      </c>
      <c r="F62" s="42">
        <v>16752</v>
      </c>
      <c r="G62" s="36">
        <v>0.6</v>
      </c>
      <c r="H62" s="195" t="s">
        <v>71</v>
      </c>
      <c r="I62" s="42">
        <v>16453</v>
      </c>
      <c r="J62" s="36">
        <v>3.9</v>
      </c>
      <c r="K62" s="42">
        <v>16262</v>
      </c>
      <c r="L62" s="38">
        <v>5.7000000000000002E-2</v>
      </c>
      <c r="M62" s="36">
        <f>ROUND(K62*(1-L62),0)</f>
        <v>15335</v>
      </c>
      <c r="N62" s="27">
        <v>0.71799999999999997</v>
      </c>
      <c r="O62" s="24">
        <f t="shared" si="582"/>
        <v>11010.529999999999</v>
      </c>
      <c r="P62" s="38">
        <v>0.22</v>
      </c>
      <c r="Q62" s="24">
        <f t="shared" si="583"/>
        <v>3373.7</v>
      </c>
      <c r="R62" s="38">
        <v>6.2E-2</v>
      </c>
      <c r="S62" s="134">
        <v>0.21659999999999999</v>
      </c>
      <c r="T62" s="24">
        <f t="shared" si="584"/>
        <v>950.77</v>
      </c>
      <c r="U62" s="27">
        <v>0.24099999999999999</v>
      </c>
      <c r="V62" s="24">
        <f t="shared" si="585"/>
        <v>3695.7349999999997</v>
      </c>
      <c r="W62" s="38">
        <v>0.49</v>
      </c>
      <c r="X62" s="24">
        <f t="shared" si="586"/>
        <v>7514.15</v>
      </c>
      <c r="Y62" s="38">
        <v>0.43</v>
      </c>
      <c r="Z62" s="24">
        <f t="shared" si="587"/>
        <v>6594.05</v>
      </c>
      <c r="AA62" s="147">
        <v>2.5600000000000002E-3</v>
      </c>
      <c r="AB62" s="148">
        <f t="shared" si="543"/>
        <v>39.257600000000004</v>
      </c>
      <c r="AC62" s="46">
        <v>2.5799999999999998E-3</v>
      </c>
      <c r="AD62" s="17">
        <f t="shared" si="589"/>
        <v>39.564299999999996</v>
      </c>
      <c r="AE62" s="26">
        <f>IF(M62&gt;0,(AG62+AP62)/M62,0)</f>
        <v>2.652481434626671E-3</v>
      </c>
      <c r="AF62" s="46">
        <v>2.9E-4</v>
      </c>
      <c r="AG62" s="36">
        <f t="shared" si="590"/>
        <v>4.4471499999999997</v>
      </c>
      <c r="AH62" s="27">
        <v>0.2054</v>
      </c>
      <c r="AI62" s="40">
        <f t="shared" si="591"/>
        <v>35.217062400000003</v>
      </c>
      <c r="AJ62" s="27">
        <f t="shared" si="592"/>
        <v>0.8888518507180303</v>
      </c>
      <c r="AK62" s="28">
        <f t="shared" si="6"/>
        <v>0.8918924981951446</v>
      </c>
      <c r="AL62" s="42">
        <v>188</v>
      </c>
      <c r="AM62" s="38">
        <v>8.7999999999999995E-2</v>
      </c>
      <c r="AN62" s="27">
        <v>0.21129999999999999</v>
      </c>
      <c r="AO62" s="134">
        <v>0.2177</v>
      </c>
      <c r="AP62" s="40">
        <f>AL62*(1-AM62)*AN62</f>
        <v>36.228652799999999</v>
      </c>
      <c r="AQ62" s="135">
        <f t="shared" si="548"/>
        <v>37.325971200000005</v>
      </c>
      <c r="AR62" s="17">
        <v>1.55</v>
      </c>
      <c r="AS62" s="17"/>
      <c r="AT62" s="117">
        <f>AT61+AL62-AS62</f>
        <v>62.41999999999905</v>
      </c>
      <c r="AU62" s="101"/>
      <c r="AV62" s="42"/>
      <c r="AW62" s="47"/>
      <c r="AX62" s="40"/>
      <c r="AY62" s="40"/>
      <c r="AZ62" s="40"/>
      <c r="BA62" s="40"/>
    </row>
    <row r="63" spans="1:53" s="21" customFormat="1" ht="13.5" thickBot="1" x14ac:dyDescent="0.25">
      <c r="A63" s="185"/>
      <c r="B63" s="48" t="s">
        <v>35</v>
      </c>
      <c r="C63" s="49"/>
      <c r="D63" s="50">
        <f t="shared" ref="D63" si="594">SUM(D60:D62)</f>
        <v>40640</v>
      </c>
      <c r="E63" s="50"/>
      <c r="F63" s="50">
        <f t="shared" ref="F63" si="595">SUM(F60:F62)</f>
        <v>45917</v>
      </c>
      <c r="G63" s="51"/>
      <c r="H63" s="51"/>
      <c r="I63" s="50">
        <f t="shared" ref="I63:K63" si="596">SUM(I60:I62)</f>
        <v>44964</v>
      </c>
      <c r="J63" s="51"/>
      <c r="K63" s="50">
        <f t="shared" si="596"/>
        <v>47766</v>
      </c>
      <c r="L63" s="20">
        <v>5.7000000000000002E-2</v>
      </c>
      <c r="M63" s="51">
        <f t="shared" ref="M63" si="597">M60+M61+M62</f>
        <v>45248</v>
      </c>
      <c r="N63" s="52">
        <f t="shared" ref="N63" si="598">IF(M63&gt;0,O63/M63,0)</f>
        <v>0.68895922471711457</v>
      </c>
      <c r="O63" s="53">
        <f t="shared" ref="O63" si="599">O60+O61+O62</f>
        <v>31174.027000000002</v>
      </c>
      <c r="P63" s="20">
        <f t="shared" ref="P63" si="600">IF(M63&gt;0,Q63/M63,0)</f>
        <v>0.24308152846534656</v>
      </c>
      <c r="Q63" s="53">
        <f t="shared" ref="Q63" si="601">Q60+Q61+Q62</f>
        <v>10998.953000000001</v>
      </c>
      <c r="R63" s="20">
        <f t="shared" ref="R63" si="602">IF(M63&gt;0,T63/M63,0)</f>
        <v>6.7959246817538899E-2</v>
      </c>
      <c r="S63" s="136"/>
      <c r="T63" s="53">
        <f t="shared" ref="T63" si="603">T60+T61+T62</f>
        <v>3075.02</v>
      </c>
      <c r="U63" s="20">
        <f t="shared" ref="U63" si="604">IF(M63&gt;0,V63/M63,0)</f>
        <v>0.22584211456859968</v>
      </c>
      <c r="V63" s="53">
        <f t="shared" ref="V63" si="605">V60+V61+V62</f>
        <v>10218.903999999999</v>
      </c>
      <c r="W63" s="20">
        <f t="shared" ref="W63" si="606">IF(M63&gt;0,X63/M63,0)</f>
        <v>0.50246634105374832</v>
      </c>
      <c r="X63" s="53">
        <f t="shared" ref="X63" si="607">X60+X61+X62</f>
        <v>22735.597000000002</v>
      </c>
      <c r="Y63" s="20">
        <f t="shared" ref="Y63" si="608">IF(M63&gt;0,Z63/M63,0)</f>
        <v>0.42338910007072134</v>
      </c>
      <c r="Z63" s="53">
        <f t="shared" ref="Z63" si="609">Z60+Z61+Z62</f>
        <v>19157.509999999998</v>
      </c>
      <c r="AA63" s="152">
        <f t="shared" ref="AA63" si="610">IF(M63&gt;0,AB63/M63,0)</f>
        <v>2.6625161333097597E-3</v>
      </c>
      <c r="AB63" s="55">
        <f t="shared" ref="AB63" si="611">SUM(AB60:AB62)</f>
        <v>120.47353000000001</v>
      </c>
      <c r="AC63" s="54">
        <f t="shared" ref="AC63" si="612">IF(M63&gt;0,AD63/M63,0)</f>
        <v>2.6462033681046676E-3</v>
      </c>
      <c r="AD63" s="55">
        <f t="shared" ref="AD63" si="613">SUM(AD60:AD62)</f>
        <v>119.73541</v>
      </c>
      <c r="AE63" s="54">
        <f t="shared" ref="AE63" si="614">IF(M63&gt;0,(AE60*M60+AE61*M61+AE62*M62)/M63,0)</f>
        <v>2.661671013083451E-3</v>
      </c>
      <c r="AF63" s="54">
        <f t="shared" ref="AF63" si="615">IF(K63&gt;0,(K60*AF60+K61*AF61+K62*AF62)/K63,0)</f>
        <v>2.7021354101243558E-4</v>
      </c>
      <c r="AG63" s="51">
        <f t="shared" ref="AG63" si="616">SUM(AG60:AG62)</f>
        <v>12.224529999999998</v>
      </c>
      <c r="AH63" s="52">
        <f t="shared" ref="AH63" si="617">IF(K63&gt;0,(K60*AH60+K61*AH61+K62*AH62)/K63,0)</f>
        <v>0.20571514047648953</v>
      </c>
      <c r="AI63" s="57">
        <f t="shared" ref="AI63" si="618">SUM(AI60:AI62)</f>
        <v>103.1578016</v>
      </c>
      <c r="AJ63" s="52">
        <f t="shared" ref="AJ63" si="619">IF(AND(AD63&gt;0),((AD60*AJ60+AD61*AJ61+AD62*AJ62)/AD63),0)</f>
        <v>0.89908306256919557</v>
      </c>
      <c r="AK63" s="56">
        <f t="shared" si="6"/>
        <v>0.89960612183137079</v>
      </c>
      <c r="AL63" s="50">
        <f t="shared" ref="AL63" si="620">SUM(AL60:AL62)</f>
        <v>550</v>
      </c>
      <c r="AM63" s="20">
        <f t="shared" ref="AM63" si="621">IF(AL63&gt;0,(AM60*AL60+AM61*AL61+AM62*AL62)/AL63,0)</f>
        <v>8.8329090909090913E-2</v>
      </c>
      <c r="AN63" s="52">
        <f>IF(K63&gt;0,(AN60*K60+AN61*K61+AN62*K62)/K63,0)</f>
        <v>0.21581059121550894</v>
      </c>
      <c r="AO63" s="136">
        <f>IF(L63&gt;0,(AO60*K60+AO61*K61+AO62*K62)/K63,0)</f>
        <v>0.22110301679018551</v>
      </c>
      <c r="AP63" s="57">
        <f t="shared" ref="AP63" si="622">SUM(AP60:AP62)</f>
        <v>108.21075999999999</v>
      </c>
      <c r="AQ63" s="137">
        <f t="shared" si="579"/>
        <v>110.85763750000001</v>
      </c>
      <c r="AR63" s="55"/>
      <c r="AS63" s="55">
        <f t="shared" ref="AS63" si="623">SUM(AS60:AS62)</f>
        <v>1001.02</v>
      </c>
      <c r="AT63" s="102"/>
      <c r="AU63" s="103">
        <f>AT62</f>
        <v>62.41999999999905</v>
      </c>
      <c r="AV63" s="50">
        <f t="shared" ref="AV63" si="624">SUM(AV60:AV62)</f>
        <v>0</v>
      </c>
      <c r="AW63" s="58"/>
      <c r="AX63" s="57"/>
      <c r="AY63" s="57"/>
      <c r="AZ63" s="57"/>
      <c r="BA63" s="57"/>
    </row>
    <row r="64" spans="1:53" s="31" customFormat="1" ht="13.5" thickBot="1" x14ac:dyDescent="0.25">
      <c r="A64" s="186">
        <v>15</v>
      </c>
      <c r="B64" s="22">
        <v>1</v>
      </c>
      <c r="C64" s="10" t="s">
        <v>63</v>
      </c>
      <c r="D64" s="11">
        <v>16109</v>
      </c>
      <c r="E64" s="11">
        <v>1</v>
      </c>
      <c r="F64" s="11">
        <v>15045</v>
      </c>
      <c r="G64" s="12">
        <v>0.5</v>
      </c>
      <c r="H64" s="12">
        <v>5.0999999999999996</v>
      </c>
      <c r="I64" s="11">
        <v>15062</v>
      </c>
      <c r="J64" s="12">
        <v>4.0999999999999996</v>
      </c>
      <c r="K64" s="11">
        <v>16461</v>
      </c>
      <c r="L64" s="13">
        <v>5.6000000000000001E-2</v>
      </c>
      <c r="M64" s="23">
        <f>ROUND(K64*(1-L64),0)</f>
        <v>15539</v>
      </c>
      <c r="N64" s="14">
        <v>0.69599999999999995</v>
      </c>
      <c r="O64" s="24">
        <f t="shared" ref="O64:O66" si="625">M64*N64</f>
        <v>10815.143999999998</v>
      </c>
      <c r="P64" s="13">
        <v>0.252</v>
      </c>
      <c r="Q64" s="24">
        <f t="shared" ref="Q64:Q66" si="626">M64*P64</f>
        <v>3915.828</v>
      </c>
      <c r="R64" s="15">
        <v>5.1999999999999998E-2</v>
      </c>
      <c r="S64" s="143">
        <v>0.16450000000000001</v>
      </c>
      <c r="T64" s="24">
        <f t="shared" ref="T64:T66" si="627">M64*R64</f>
        <v>808.02799999999991</v>
      </c>
      <c r="U64" s="25">
        <v>0.23499999999999999</v>
      </c>
      <c r="V64" s="24">
        <f t="shared" ref="V64:V66" si="628">M64*U64</f>
        <v>3651.665</v>
      </c>
      <c r="W64" s="15">
        <v>0.505</v>
      </c>
      <c r="X64" s="24">
        <f t="shared" ref="X64:X66" si="629">M64*W64</f>
        <v>7847.1949999999997</v>
      </c>
      <c r="Y64" s="15">
        <v>0.43</v>
      </c>
      <c r="Z64" s="24">
        <f t="shared" ref="Z64:Z66" si="630">Y64*M64</f>
        <v>6681.7699999999995</v>
      </c>
      <c r="AA64" s="145">
        <v>2.64E-3</v>
      </c>
      <c r="AB64" s="18">
        <f t="shared" ref="AB64" si="631">M64*AA64</f>
        <v>41.022959999999998</v>
      </c>
      <c r="AC64" s="16">
        <v>2.5899999999999999E-3</v>
      </c>
      <c r="AD64" s="17">
        <f t="shared" ref="AD64:AD66" si="632">M64*AC64</f>
        <v>40.246009999999998</v>
      </c>
      <c r="AE64" s="26">
        <f>IF(M64&gt;0,(AG64+AP64)/M64,0)</f>
        <v>2.6192739494175945E-3</v>
      </c>
      <c r="AF64" s="16">
        <v>3.2000000000000003E-4</v>
      </c>
      <c r="AG64" s="23">
        <f t="shared" ref="AG64:AG66" si="633">AF64*M64</f>
        <v>4.97248</v>
      </c>
      <c r="AH64" s="114">
        <v>0.20749999999999999</v>
      </c>
      <c r="AI64" s="29">
        <f t="shared" ref="AI64:AI66" si="634">AL64*(1-AM64)*AH64</f>
        <v>33.836817500000002</v>
      </c>
      <c r="AJ64" s="27">
        <f t="shared" ref="AJ64:AJ66" si="635">IF(AND(AH64&gt;0,AF64&gt;0,AC64&gt;0),((AC64-AF64)*AH64)/((AH64-AF64)*AC64),0)</f>
        <v>0.87780159456962248</v>
      </c>
      <c r="AK64" s="59">
        <f t="shared" si="6"/>
        <v>0.87911270145372145</v>
      </c>
      <c r="AL64" s="11">
        <v>179</v>
      </c>
      <c r="AM64" s="13">
        <v>8.8999999999999996E-2</v>
      </c>
      <c r="AN64" s="14">
        <v>0.21909999999999999</v>
      </c>
      <c r="AO64" s="130">
        <v>0.22439999999999999</v>
      </c>
      <c r="AP64" s="29">
        <f>AL64*(1-AM64)*AN64</f>
        <v>35.728417900000004</v>
      </c>
      <c r="AQ64" s="131">
        <f t="shared" ref="AQ64" si="636">AL64*(1-AM64)*AO64</f>
        <v>36.592683600000001</v>
      </c>
      <c r="AR64" s="18">
        <v>1.65</v>
      </c>
      <c r="AS64" s="18"/>
      <c r="AT64" s="98">
        <f>AT62+AL64-AS64</f>
        <v>241.41999999999905</v>
      </c>
      <c r="AU64" s="99"/>
      <c r="AV64" s="11"/>
      <c r="AW64" s="30"/>
      <c r="AX64" s="19"/>
      <c r="AY64" s="19"/>
      <c r="AZ64" s="19"/>
      <c r="BA64" s="19"/>
    </row>
    <row r="65" spans="1:53" s="31" customFormat="1" ht="12.75" x14ac:dyDescent="0.2">
      <c r="A65" s="184"/>
      <c r="B65" s="32">
        <v>2</v>
      </c>
      <c r="C65" s="10" t="s">
        <v>51</v>
      </c>
      <c r="D65" s="33">
        <v>19200</v>
      </c>
      <c r="E65" s="33">
        <v>4</v>
      </c>
      <c r="F65" s="33">
        <v>16620</v>
      </c>
      <c r="G65" s="34">
        <v>1</v>
      </c>
      <c r="H65" s="34">
        <v>6.1</v>
      </c>
      <c r="I65" s="33">
        <v>16123</v>
      </c>
      <c r="J65" s="34">
        <v>4.5999999999999996</v>
      </c>
      <c r="K65" s="33">
        <v>16528</v>
      </c>
      <c r="L65" s="35">
        <v>0.06</v>
      </c>
      <c r="M65" s="36">
        <f>ROUND(K65*(1-L65),0)</f>
        <v>15536</v>
      </c>
      <c r="N65" s="37">
        <v>0.63100000000000001</v>
      </c>
      <c r="O65" s="24">
        <f t="shared" si="625"/>
        <v>9803.2160000000003</v>
      </c>
      <c r="P65" s="35">
        <v>0.33300000000000002</v>
      </c>
      <c r="Q65" s="24">
        <f t="shared" si="626"/>
        <v>5173.4880000000003</v>
      </c>
      <c r="R65" s="38">
        <v>3.5999999999999997E-2</v>
      </c>
      <c r="S65" s="134">
        <v>0.1822</v>
      </c>
      <c r="T65" s="24">
        <f t="shared" si="627"/>
        <v>559.29599999999994</v>
      </c>
      <c r="U65" s="27">
        <v>0.23400000000000001</v>
      </c>
      <c r="V65" s="24">
        <f t="shared" si="628"/>
        <v>3635.4240000000004</v>
      </c>
      <c r="W65" s="38">
        <v>0.497</v>
      </c>
      <c r="X65" s="24">
        <f t="shared" si="629"/>
        <v>7721.3919999999998</v>
      </c>
      <c r="Y65" s="38">
        <v>0.42</v>
      </c>
      <c r="Z65" s="24">
        <f t="shared" si="630"/>
        <v>6525.12</v>
      </c>
      <c r="AA65" s="146">
        <v>2.5000000000000001E-3</v>
      </c>
      <c r="AB65" s="18">
        <f t="shared" si="543"/>
        <v>38.840000000000003</v>
      </c>
      <c r="AC65" s="39">
        <v>2.5000000000000001E-3</v>
      </c>
      <c r="AD65" s="17">
        <f t="shared" si="632"/>
        <v>38.840000000000003</v>
      </c>
      <c r="AE65" s="26">
        <f>IF(M65&gt;0,(AG65+AP65)/M65,0)</f>
        <v>2.4038312564366631E-3</v>
      </c>
      <c r="AF65" s="39">
        <v>3.6999999999999999E-4</v>
      </c>
      <c r="AG65" s="36">
        <f t="shared" si="633"/>
        <v>5.7483199999999997</v>
      </c>
      <c r="AH65" s="27">
        <v>0.20730000000000001</v>
      </c>
      <c r="AI65" s="40">
        <f t="shared" si="634"/>
        <v>30.171271200000003</v>
      </c>
      <c r="AJ65" s="27">
        <f t="shared" si="635"/>
        <v>0.8535234137147828</v>
      </c>
      <c r="AK65" s="28">
        <f t="shared" si="6"/>
        <v>0.84752346656574862</v>
      </c>
      <c r="AL65" s="33">
        <v>161</v>
      </c>
      <c r="AM65" s="35">
        <v>9.6000000000000002E-2</v>
      </c>
      <c r="AN65" s="37">
        <v>0.21709999999999999</v>
      </c>
      <c r="AO65" s="132">
        <v>0.2258</v>
      </c>
      <c r="AP65" s="40">
        <f>AL65*(1-AM65)*AN65</f>
        <v>31.5976024</v>
      </c>
      <c r="AQ65" s="133">
        <f t="shared" si="548"/>
        <v>32.863835200000004</v>
      </c>
      <c r="AR65" s="41">
        <v>1.6</v>
      </c>
      <c r="AS65" s="41"/>
      <c r="AT65" s="117">
        <f>AT64+AL65-AS65</f>
        <v>402.41999999999905</v>
      </c>
      <c r="AU65" s="101"/>
      <c r="AV65" s="42"/>
      <c r="AW65" s="43"/>
      <c r="AX65" s="44"/>
      <c r="AY65" s="44"/>
      <c r="AZ65" s="44"/>
      <c r="BA65" s="44"/>
    </row>
    <row r="66" spans="1:53" s="31" customFormat="1" ht="12.75" x14ac:dyDescent="0.2">
      <c r="A66" s="184"/>
      <c r="B66" s="32">
        <v>3</v>
      </c>
      <c r="C66" s="10" t="s">
        <v>49</v>
      </c>
      <c r="D66" s="42">
        <v>16161</v>
      </c>
      <c r="E66" s="42">
        <v>1</v>
      </c>
      <c r="F66" s="42">
        <v>15415</v>
      </c>
      <c r="G66" s="36">
        <v>0.6</v>
      </c>
      <c r="H66" s="36">
        <v>4.8</v>
      </c>
      <c r="I66" s="42">
        <v>15349</v>
      </c>
      <c r="J66" s="36">
        <v>4.9000000000000004</v>
      </c>
      <c r="K66" s="42">
        <v>16297</v>
      </c>
      <c r="L66" s="38">
        <v>6.5000000000000002E-2</v>
      </c>
      <c r="M66" s="36">
        <f>ROUND(K66*(1-L66),0)</f>
        <v>15238</v>
      </c>
      <c r="N66" s="27">
        <v>0.622</v>
      </c>
      <c r="O66" s="24">
        <f t="shared" si="625"/>
        <v>9478.0360000000001</v>
      </c>
      <c r="P66" s="38">
        <v>0.32100000000000001</v>
      </c>
      <c r="Q66" s="24">
        <f t="shared" si="626"/>
        <v>4891.3980000000001</v>
      </c>
      <c r="R66" s="38">
        <v>5.7000000000000002E-2</v>
      </c>
      <c r="S66" s="134">
        <v>0.21079999999999999</v>
      </c>
      <c r="T66" s="24">
        <f t="shared" si="627"/>
        <v>868.56600000000003</v>
      </c>
      <c r="U66" s="27">
        <v>0.23799999999999999</v>
      </c>
      <c r="V66" s="24">
        <f t="shared" si="628"/>
        <v>3626.6439999999998</v>
      </c>
      <c r="W66" s="38">
        <v>0.5</v>
      </c>
      <c r="X66" s="24">
        <f t="shared" si="629"/>
        <v>7619</v>
      </c>
      <c r="Y66" s="38">
        <v>0.41</v>
      </c>
      <c r="Z66" s="24">
        <f t="shared" si="630"/>
        <v>6247.58</v>
      </c>
      <c r="AA66" s="147">
        <v>2.31E-3</v>
      </c>
      <c r="AB66" s="148">
        <f t="shared" si="543"/>
        <v>35.199779999999997</v>
      </c>
      <c r="AC66" s="46">
        <v>2.31E-3</v>
      </c>
      <c r="AD66" s="17">
        <f t="shared" si="632"/>
        <v>35.199779999999997</v>
      </c>
      <c r="AE66" s="26">
        <f>IF(M66&gt;0,(AG66+AP66)/M66,0)</f>
        <v>2.3939999212495081E-3</v>
      </c>
      <c r="AF66" s="46">
        <v>3.4000000000000002E-4</v>
      </c>
      <c r="AG66" s="36">
        <f t="shared" si="633"/>
        <v>5.1809200000000004</v>
      </c>
      <c r="AH66" s="27">
        <v>0.2036</v>
      </c>
      <c r="AI66" s="40">
        <f t="shared" si="634"/>
        <v>29.763876800000006</v>
      </c>
      <c r="AJ66" s="27">
        <f t="shared" si="635"/>
        <v>0.85424038390682089</v>
      </c>
      <c r="AK66" s="28">
        <f t="shared" si="6"/>
        <v>0.85934294788681853</v>
      </c>
      <c r="AL66" s="42">
        <v>161</v>
      </c>
      <c r="AM66" s="38">
        <v>9.1999999999999998E-2</v>
      </c>
      <c r="AN66" s="27">
        <v>0.21410000000000001</v>
      </c>
      <c r="AO66" s="134">
        <v>0.22489999999999999</v>
      </c>
      <c r="AP66" s="40">
        <f>AL66*(1-AM66)*AN66</f>
        <v>31.298850800000004</v>
      </c>
      <c r="AQ66" s="135">
        <f t="shared" si="548"/>
        <v>32.877681200000005</v>
      </c>
      <c r="AR66" s="17">
        <v>1.58</v>
      </c>
      <c r="AS66" s="17"/>
      <c r="AT66" s="117">
        <f>AT65+AL66-AS66</f>
        <v>563.41999999999905</v>
      </c>
      <c r="AU66" s="101"/>
      <c r="AV66" s="42"/>
      <c r="AW66" s="47"/>
      <c r="AX66" s="40"/>
      <c r="AY66" s="40"/>
      <c r="AZ66" s="40"/>
      <c r="BA66" s="40"/>
    </row>
    <row r="67" spans="1:53" s="21" customFormat="1" ht="13.5" thickBot="1" x14ac:dyDescent="0.25">
      <c r="A67" s="185"/>
      <c r="B67" s="48" t="s">
        <v>35</v>
      </c>
      <c r="C67" s="49"/>
      <c r="D67" s="50">
        <f t="shared" ref="D67" si="637">SUM(D64:D66)</f>
        <v>51470</v>
      </c>
      <c r="E67" s="50"/>
      <c r="F67" s="50">
        <f t="shared" ref="F67" si="638">SUM(F64:F66)</f>
        <v>47080</v>
      </c>
      <c r="G67" s="51"/>
      <c r="H67" s="51"/>
      <c r="I67" s="50">
        <f t="shared" ref="I67:K67" si="639">SUM(I64:I66)</f>
        <v>46534</v>
      </c>
      <c r="J67" s="51"/>
      <c r="K67" s="50">
        <f t="shared" si="639"/>
        <v>49286</v>
      </c>
      <c r="L67" s="20">
        <f t="shared" ref="L67" si="640">IF(K67&gt;0,(K64*L64+K65*L65+K66*L66)/K67,0)</f>
        <v>6.0317351783467928E-2</v>
      </c>
      <c r="M67" s="51">
        <f t="shared" ref="M67" si="641">M64+M65+M66</f>
        <v>46313</v>
      </c>
      <c r="N67" s="52">
        <f t="shared" ref="N67" si="642">IF(M67&gt;0,O67/M67,0)</f>
        <v>0.64984768855396979</v>
      </c>
      <c r="O67" s="53">
        <f t="shared" ref="O67" si="643">O64+O65+O66</f>
        <v>30096.396000000001</v>
      </c>
      <c r="P67" s="20">
        <f t="shared" ref="P67" si="644">IF(M67&gt;0,Q67/M67,0)</f>
        <v>0.30187450607820698</v>
      </c>
      <c r="Q67" s="53">
        <f t="shared" ref="Q67" si="645">Q64+Q65+Q66</f>
        <v>13980.714</v>
      </c>
      <c r="R67" s="20">
        <f t="shared" ref="R67" si="646">IF(M67&gt;0,T67/M67,0)</f>
        <v>4.8277805367823286E-2</v>
      </c>
      <c r="S67" s="136"/>
      <c r="T67" s="53">
        <f t="shared" ref="T67" si="647">T64+T65+T66</f>
        <v>2235.89</v>
      </c>
      <c r="U67" s="20">
        <f t="shared" ref="U67" si="648">IF(M67&gt;0,V67/M67,0)</f>
        <v>0.23565160969922053</v>
      </c>
      <c r="V67" s="53">
        <f t="shared" ref="V67" si="649">V64+V65+V66</f>
        <v>10913.733</v>
      </c>
      <c r="W67" s="20">
        <f t="shared" ref="W67" si="650">IF(M67&gt;0,X67/M67,0)</f>
        <v>0.50067123701768401</v>
      </c>
      <c r="X67" s="53">
        <f t="shared" ref="X67" si="651">X64+X65+X66</f>
        <v>23187.587</v>
      </c>
      <c r="Y67" s="20">
        <f t="shared" ref="Y67" si="652">IF(M67&gt;0,Z67/M67,0)</f>
        <v>0.42006499255068774</v>
      </c>
      <c r="Z67" s="53">
        <f t="shared" ref="Z67" si="653">Z64+Z65+Z66</f>
        <v>19454.47</v>
      </c>
      <c r="AA67" s="152">
        <f t="shared" ref="AA67" si="654">IF(M67&gt;0,AB67/M67,0)</f>
        <v>2.4844587912681102E-3</v>
      </c>
      <c r="AB67" s="55">
        <f t="shared" ref="AB67" si="655">SUM(AB64:AB66)</f>
        <v>115.06273999999999</v>
      </c>
      <c r="AC67" s="54">
        <f t="shared" ref="AC67" si="656">IF(M67&gt;0,AD67/M67,0)</f>
        <v>2.4676827240731544E-3</v>
      </c>
      <c r="AD67" s="55">
        <f t="shared" ref="AD67" si="657">SUM(AD64:AD66)</f>
        <v>114.28578999999999</v>
      </c>
      <c r="AE67" s="54">
        <f t="shared" ref="AE67" si="658">IF(M67&gt;0,(AE64*M64+AE65*M65+AE66*M66)/M67,0)</f>
        <v>2.4728821518796022E-3</v>
      </c>
      <c r="AF67" s="54">
        <f t="shared" ref="AF67" si="659">IF(K67&gt;0,(K64*AF64+K65*AF65+K66*AF66)/K67,0)</f>
        <v>3.4338067605405189E-4</v>
      </c>
      <c r="AG67" s="51">
        <f t="shared" ref="AG67" si="660">SUM(AG64:AG66)</f>
        <v>15.901720000000001</v>
      </c>
      <c r="AH67" s="52">
        <f t="shared" ref="AH67" si="661">IF(K67&gt;0,(K64*AH64+K65*AH65+K66*AH66)/K67,0)</f>
        <v>0.20614334902406364</v>
      </c>
      <c r="AI67" s="57">
        <f t="shared" ref="AI67" si="662">SUM(AI64:AI66)</f>
        <v>93.771965500000007</v>
      </c>
      <c r="AJ67" s="52">
        <f t="shared" ref="AJ67" si="663">IF(AND(AD67&gt;0),((AD64*AJ64+AD65*AJ65+AD66*AJ66)/AD67),0)</f>
        <v>0.86229385755116861</v>
      </c>
      <c r="AK67" s="56">
        <f t="shared" si="6"/>
        <v>0.86250775436094118</v>
      </c>
      <c r="AL67" s="50">
        <f t="shared" ref="AL67" si="664">SUM(AL64:AL66)</f>
        <v>501</v>
      </c>
      <c r="AM67" s="20">
        <f t="shared" ref="AM67" si="665">IF(AL67&gt;0,(AM64*AL64+AM65*AL65+AM66*AL66)/AL67,0)</f>
        <v>9.2213572854291409E-2</v>
      </c>
      <c r="AN67" s="52">
        <f>IF(K67&gt;0,(AN64*K64+AN65*K65+AN66*K66)/K67,0)</f>
        <v>0.21677599318264823</v>
      </c>
      <c r="AO67" s="136">
        <f>IF(L67&gt;0,(AO64*K64+AO65*K65+AO66*K66)/K67,0)</f>
        <v>0.22503481921843932</v>
      </c>
      <c r="AP67" s="57">
        <f t="shared" ref="AP67" si="666">SUM(AP64:AP66)</f>
        <v>98.624871100000007</v>
      </c>
      <c r="AQ67" s="137">
        <f t="shared" si="579"/>
        <v>102.33420000000001</v>
      </c>
      <c r="AR67" s="55"/>
      <c r="AS67" s="55">
        <f t="shared" ref="AS67" si="667">SUM(AS64:AS66)</f>
        <v>0</v>
      </c>
      <c r="AT67" s="102"/>
      <c r="AU67" s="103">
        <f>AT66</f>
        <v>563.41999999999905</v>
      </c>
      <c r="AV67" s="50">
        <f t="shared" ref="AV67" si="668">SUM(AV64:AV66)</f>
        <v>0</v>
      </c>
      <c r="AW67" s="58"/>
      <c r="AX67" s="57"/>
      <c r="AY67" s="57"/>
      <c r="AZ67" s="57"/>
      <c r="BA67" s="57"/>
    </row>
    <row r="68" spans="1:53" s="31" customFormat="1" ht="13.5" thickBot="1" x14ac:dyDescent="0.25">
      <c r="A68" s="186">
        <v>16</v>
      </c>
      <c r="B68" s="22">
        <v>1</v>
      </c>
      <c r="C68" s="10" t="s">
        <v>63</v>
      </c>
      <c r="D68" s="11">
        <v>11873</v>
      </c>
      <c r="E68" s="11">
        <v>0</v>
      </c>
      <c r="F68" s="11">
        <v>15886</v>
      </c>
      <c r="G68" s="12">
        <v>0.5</v>
      </c>
      <c r="H68" s="12">
        <v>4.7</v>
      </c>
      <c r="I68" s="11">
        <v>15550</v>
      </c>
      <c r="J68" s="12">
        <v>5</v>
      </c>
      <c r="K68" s="11">
        <v>16030</v>
      </c>
      <c r="L68" s="13">
        <v>5.7000000000000002E-2</v>
      </c>
      <c r="M68" s="23">
        <f>ROUND(K68*(1-L68),0)</f>
        <v>15116</v>
      </c>
      <c r="N68" s="14">
        <v>0.53400000000000003</v>
      </c>
      <c r="O68" s="24">
        <f t="shared" ref="O68:O70" si="669">M68*N68</f>
        <v>8071.9440000000004</v>
      </c>
      <c r="P68" s="13">
        <v>0.31900000000000001</v>
      </c>
      <c r="Q68" s="24">
        <f t="shared" ref="Q68:Q70" si="670">M68*P68</f>
        <v>4822.0039999999999</v>
      </c>
      <c r="R68" s="15">
        <v>0.14699999999999999</v>
      </c>
      <c r="S68" s="143">
        <v>0.20699999999999999</v>
      </c>
      <c r="T68" s="24">
        <f t="shared" ref="T68:T70" si="671">M68*R68</f>
        <v>2222.0519999999997</v>
      </c>
      <c r="U68" s="25">
        <v>0.23599999999999999</v>
      </c>
      <c r="V68" s="24">
        <f t="shared" ref="V68:V70" si="672">M68*U68</f>
        <v>3567.3759999999997</v>
      </c>
      <c r="W68" s="15">
        <v>0.48699999999999999</v>
      </c>
      <c r="X68" s="24">
        <f t="shared" ref="X68:X70" si="673">M68*W68</f>
        <v>7361.4920000000002</v>
      </c>
      <c r="Y68" s="15">
        <v>0.41</v>
      </c>
      <c r="Z68" s="24">
        <f t="shared" ref="Z68:Z70" si="674">Y68*M68</f>
        <v>6197.5599999999995</v>
      </c>
      <c r="AA68" s="145">
        <v>2.3700000000000001E-3</v>
      </c>
      <c r="AB68" s="18">
        <f t="shared" ref="AB68" si="675">M68*AA68</f>
        <v>35.824919999999999</v>
      </c>
      <c r="AC68" s="16">
        <v>2.2899999999999999E-3</v>
      </c>
      <c r="AD68" s="17">
        <f t="shared" ref="AD68:AD70" si="676">M68*AC68</f>
        <v>34.615639999999999</v>
      </c>
      <c r="AE68" s="26">
        <f>IF(M68&gt;0,(AG68+AP68)/M68,0)</f>
        <v>2.2279409896798093E-3</v>
      </c>
      <c r="AF68" s="16">
        <v>3.3E-4</v>
      </c>
      <c r="AG68" s="23">
        <f t="shared" ref="AG68:AG70" si="677">AF68*M68</f>
        <v>4.9882799999999996</v>
      </c>
      <c r="AH68" s="114">
        <v>0.19819999999999999</v>
      </c>
      <c r="AI68" s="29">
        <f t="shared" ref="AI68:AI70" si="678">AL68*(1-AM68)*AH68</f>
        <v>27.928361999999996</v>
      </c>
      <c r="AJ68" s="27">
        <f t="shared" ref="AJ68:AJ70" si="679">IF(AND(AH68&gt;0,AF68&gt;0,AC68&gt;0),((AC68-AF68)*AH68)/((AH68-AF68)*AC68),0)</f>
        <v>0.85732262570171447</v>
      </c>
      <c r="AK68" s="59">
        <f t="shared" ref="AK68:AK99" si="680">IF(AND(AE68&gt;0,AN68&gt;0,AF68&gt;0),((AN68*(AE68-AF68))/(AE68*(AN68-AF68))),0)</f>
        <v>0.85326416772088964</v>
      </c>
      <c r="AL68" s="11">
        <v>154</v>
      </c>
      <c r="AM68" s="13">
        <v>8.5000000000000006E-2</v>
      </c>
      <c r="AN68" s="14">
        <v>0.2036</v>
      </c>
      <c r="AO68" s="130">
        <v>0.2167</v>
      </c>
      <c r="AP68" s="29">
        <f>AL68*(1-AM68)*AN68</f>
        <v>28.689276</v>
      </c>
      <c r="AQ68" s="131">
        <f t="shared" ref="AQ68" si="681">AL68*(1-AM68)*AO68</f>
        <v>30.535197</v>
      </c>
      <c r="AR68" s="18">
        <v>1.53</v>
      </c>
      <c r="AS68" s="18"/>
      <c r="AT68" s="98">
        <f>AT66+AL68-AS68</f>
        <v>717.41999999999905</v>
      </c>
      <c r="AU68" s="99"/>
      <c r="AV68" s="11"/>
      <c r="AW68" s="30"/>
      <c r="AX68" s="19"/>
      <c r="AY68" s="19"/>
      <c r="AZ68" s="19"/>
      <c r="BA68" s="19"/>
    </row>
    <row r="69" spans="1:53" s="31" customFormat="1" ht="12.75" x14ac:dyDescent="0.2">
      <c r="A69" s="184"/>
      <c r="B69" s="32">
        <v>2</v>
      </c>
      <c r="C69" s="10" t="s">
        <v>50</v>
      </c>
      <c r="D69" s="33">
        <v>20200</v>
      </c>
      <c r="E69" s="33">
        <v>2</v>
      </c>
      <c r="F69" s="33">
        <v>15538</v>
      </c>
      <c r="G69" s="34">
        <v>0.7</v>
      </c>
      <c r="H69" s="34">
        <v>5.6</v>
      </c>
      <c r="I69" s="33">
        <v>14972</v>
      </c>
      <c r="J69" s="34">
        <v>5.3</v>
      </c>
      <c r="K69" s="33">
        <v>16243</v>
      </c>
      <c r="L69" s="35">
        <v>5.7000000000000002E-2</v>
      </c>
      <c r="M69" s="36">
        <f>ROUND(K69*(1-L69),0)</f>
        <v>15317</v>
      </c>
      <c r="N69" s="37">
        <v>0.73199999999999998</v>
      </c>
      <c r="O69" s="24">
        <f t="shared" si="669"/>
        <v>11212.044</v>
      </c>
      <c r="P69" s="35">
        <v>0.215</v>
      </c>
      <c r="Q69" s="24">
        <f t="shared" si="670"/>
        <v>3293.1549999999997</v>
      </c>
      <c r="R69" s="38">
        <v>5.2999999999999999E-2</v>
      </c>
      <c r="S69" s="134">
        <v>0.21490000000000001</v>
      </c>
      <c r="T69" s="24">
        <f t="shared" si="671"/>
        <v>811.80099999999993</v>
      </c>
      <c r="U69" s="27">
        <v>0.23200000000000001</v>
      </c>
      <c r="V69" s="24">
        <f t="shared" si="672"/>
        <v>3553.5440000000003</v>
      </c>
      <c r="W69" s="38">
        <v>0.499</v>
      </c>
      <c r="X69" s="24">
        <f t="shared" si="673"/>
        <v>7643.183</v>
      </c>
      <c r="Y69" s="38">
        <v>0.41</v>
      </c>
      <c r="Z69" s="24">
        <f t="shared" si="674"/>
        <v>6279.9699999999993</v>
      </c>
      <c r="AA69" s="146">
        <v>2.5500000000000002E-3</v>
      </c>
      <c r="AB69" s="18">
        <f t="shared" si="543"/>
        <v>39.058350000000004</v>
      </c>
      <c r="AC69" s="39">
        <v>2.5100000000000001E-3</v>
      </c>
      <c r="AD69" s="17">
        <f t="shared" si="676"/>
        <v>38.44567</v>
      </c>
      <c r="AE69" s="26">
        <f>IF(M69&gt;0,(AG69+AP69)/M69,0)</f>
        <v>2.4254654566821178E-3</v>
      </c>
      <c r="AF69" s="39">
        <v>3.2000000000000003E-4</v>
      </c>
      <c r="AG69" s="36">
        <f t="shared" si="677"/>
        <v>4.90144</v>
      </c>
      <c r="AH69" s="27">
        <v>0.20069999999999999</v>
      </c>
      <c r="AI69" s="40">
        <f t="shared" si="678"/>
        <v>31.665643200000002</v>
      </c>
      <c r="AJ69" s="27">
        <f t="shared" si="679"/>
        <v>0.87390332869539888</v>
      </c>
      <c r="AK69" s="28">
        <f t="shared" si="680"/>
        <v>0.86942769979252721</v>
      </c>
      <c r="AL69" s="33">
        <v>173</v>
      </c>
      <c r="AM69" s="35">
        <v>8.7999999999999995E-2</v>
      </c>
      <c r="AN69" s="37">
        <v>0.2044</v>
      </c>
      <c r="AO69" s="132">
        <v>0.2122</v>
      </c>
      <c r="AP69" s="40">
        <f>AL69*(1-AM69)*AN69</f>
        <v>32.249414399999999</v>
      </c>
      <c r="AQ69" s="133">
        <f t="shared" si="548"/>
        <v>33.480067200000001</v>
      </c>
      <c r="AR69" s="41">
        <v>1.55</v>
      </c>
      <c r="AS69" s="41"/>
      <c r="AT69" s="117">
        <f>AT68+AL69-AS69</f>
        <v>890.41999999999905</v>
      </c>
      <c r="AU69" s="101"/>
      <c r="AV69" s="42"/>
      <c r="AW69" s="43"/>
      <c r="AX69" s="44"/>
      <c r="AY69" s="44"/>
      <c r="AZ69" s="44"/>
      <c r="BA69" s="44"/>
    </row>
    <row r="70" spans="1:53" s="31" customFormat="1" ht="12.75" x14ac:dyDescent="0.2">
      <c r="A70" s="184"/>
      <c r="B70" s="32">
        <v>3</v>
      </c>
      <c r="C70" s="10" t="s">
        <v>49</v>
      </c>
      <c r="D70" s="42">
        <v>13191</v>
      </c>
      <c r="E70" s="42">
        <v>0</v>
      </c>
      <c r="F70" s="42">
        <v>15869</v>
      </c>
      <c r="G70" s="36">
        <v>1.2</v>
      </c>
      <c r="H70" s="36">
        <v>5.7</v>
      </c>
      <c r="I70" s="42">
        <v>15932</v>
      </c>
      <c r="J70" s="36">
        <v>5.3</v>
      </c>
      <c r="K70" s="42">
        <v>16145</v>
      </c>
      <c r="L70" s="38">
        <v>5.8000000000000003E-2</v>
      </c>
      <c r="M70" s="36">
        <f>ROUND(K70*(1-L70),0)</f>
        <v>15209</v>
      </c>
      <c r="N70" s="27">
        <v>0.54400000000000004</v>
      </c>
      <c r="O70" s="24">
        <f t="shared" si="669"/>
        <v>8273.6959999999999</v>
      </c>
      <c r="P70" s="38">
        <v>0.34</v>
      </c>
      <c r="Q70" s="24">
        <f t="shared" si="670"/>
        <v>5171.0600000000004</v>
      </c>
      <c r="R70" s="38">
        <v>0.11600000000000001</v>
      </c>
      <c r="S70" s="134">
        <v>0.20910000000000001</v>
      </c>
      <c r="T70" s="24">
        <f t="shared" si="671"/>
        <v>1764.2440000000001</v>
      </c>
      <c r="U70" s="27">
        <v>0.24</v>
      </c>
      <c r="V70" s="24">
        <f t="shared" si="672"/>
        <v>3650.16</v>
      </c>
      <c r="W70" s="38">
        <v>0.49</v>
      </c>
      <c r="X70" s="24">
        <f t="shared" si="673"/>
        <v>7452.41</v>
      </c>
      <c r="Y70" s="38">
        <v>0.4</v>
      </c>
      <c r="Z70" s="24">
        <f t="shared" si="674"/>
        <v>6083.6</v>
      </c>
      <c r="AA70" s="147">
        <v>2.5100000000000001E-3</v>
      </c>
      <c r="AB70" s="148">
        <f t="shared" si="543"/>
        <v>38.174590000000002</v>
      </c>
      <c r="AC70" s="46">
        <v>2.48E-3</v>
      </c>
      <c r="AD70" s="17">
        <f t="shared" si="676"/>
        <v>37.718319999999999</v>
      </c>
      <c r="AE70" s="26">
        <f>IF(M70&gt;0,(AG70+AP70)/M70,0)</f>
        <v>2.3690587415346178E-3</v>
      </c>
      <c r="AF70" s="46">
        <v>3.2000000000000003E-4</v>
      </c>
      <c r="AG70" s="36">
        <f t="shared" si="677"/>
        <v>4.8668800000000001</v>
      </c>
      <c r="AH70" s="27">
        <v>0.1988</v>
      </c>
      <c r="AI70" s="40">
        <f t="shared" si="678"/>
        <v>30.459340800000003</v>
      </c>
      <c r="AJ70" s="27">
        <f t="shared" si="679"/>
        <v>0.87237196239809645</v>
      </c>
      <c r="AK70" s="28">
        <f t="shared" si="680"/>
        <v>0.86628814915731911</v>
      </c>
      <c r="AL70" s="42">
        <v>168</v>
      </c>
      <c r="AM70" s="38">
        <v>8.7999999999999995E-2</v>
      </c>
      <c r="AN70" s="27">
        <v>0.2034</v>
      </c>
      <c r="AO70" s="134">
        <v>0.21129999999999999</v>
      </c>
      <c r="AP70" s="40">
        <f>AL70*(1-AM70)*AN70</f>
        <v>31.164134400000002</v>
      </c>
      <c r="AQ70" s="135">
        <f t="shared" si="548"/>
        <v>32.374540799999998</v>
      </c>
      <c r="AR70" s="17">
        <v>1.55</v>
      </c>
      <c r="AS70" s="17"/>
      <c r="AT70" s="117">
        <f>AT69+AL70-AS70</f>
        <v>1058.4199999999992</v>
      </c>
      <c r="AU70" s="101"/>
      <c r="AV70" s="42"/>
      <c r="AW70" s="47"/>
      <c r="AX70" s="40"/>
      <c r="AY70" s="40"/>
      <c r="AZ70" s="40"/>
      <c r="BA70" s="40"/>
    </row>
    <row r="71" spans="1:53" s="21" customFormat="1" ht="13.5" thickBot="1" x14ac:dyDescent="0.25">
      <c r="A71" s="185"/>
      <c r="B71" s="48" t="s">
        <v>35</v>
      </c>
      <c r="C71" s="49"/>
      <c r="D71" s="50">
        <f t="shared" ref="D71" si="682">SUM(D68:D70)</f>
        <v>45264</v>
      </c>
      <c r="E71" s="50"/>
      <c r="F71" s="50">
        <f t="shared" ref="F71" si="683">SUM(F68:F70)</f>
        <v>47293</v>
      </c>
      <c r="G71" s="51"/>
      <c r="H71" s="51"/>
      <c r="I71" s="50">
        <f t="shared" ref="I71:K71" si="684">SUM(I68:I70)</f>
        <v>46454</v>
      </c>
      <c r="J71" s="51"/>
      <c r="K71" s="50">
        <f t="shared" si="684"/>
        <v>48418</v>
      </c>
      <c r="L71" s="20">
        <f t="shared" ref="L71" si="685">IF(K71&gt;0,(K68*L68+K69*L69+K70*L70)/K71,0)</f>
        <v>5.7333450369697232E-2</v>
      </c>
      <c r="M71" s="51">
        <f t="shared" ref="M71" si="686">M68+M69+M70</f>
        <v>45642</v>
      </c>
      <c r="N71" s="52">
        <f t="shared" ref="N71" si="687">IF(M71&gt;0,O71/M71,0)</f>
        <v>0.60377906314359586</v>
      </c>
      <c r="O71" s="53">
        <f t="shared" ref="O71" si="688">O68+O69+O70</f>
        <v>27557.684000000001</v>
      </c>
      <c r="P71" s="20">
        <f t="shared" ref="P71" si="689">IF(M71&gt;0,Q71/M71,0)</f>
        <v>0.29109633670741863</v>
      </c>
      <c r="Q71" s="53">
        <f t="shared" ref="Q71" si="690">Q68+Q69+Q70</f>
        <v>13286.219000000001</v>
      </c>
      <c r="R71" s="20">
        <f t="shared" ref="R71" si="691">IF(M71&gt;0,T71/M71,0)</f>
        <v>0.10512460014898557</v>
      </c>
      <c r="S71" s="136"/>
      <c r="T71" s="53">
        <f t="shared" ref="T71" si="692">T68+T69+T70</f>
        <v>4798.0969999999998</v>
      </c>
      <c r="U71" s="20">
        <f t="shared" ref="U71" si="693">IF(M71&gt;0,V71/M71,0)</f>
        <v>0.23599053503352174</v>
      </c>
      <c r="V71" s="53">
        <f t="shared" ref="V71" si="694">V68+V69+V70</f>
        <v>10771.08</v>
      </c>
      <c r="W71" s="20">
        <f t="shared" ref="W71" si="695">IF(M71&gt;0,X71/M71,0)</f>
        <v>0.49202675167608778</v>
      </c>
      <c r="X71" s="53">
        <f t="shared" ref="X71" si="696">X68+X69+X70</f>
        <v>22457.084999999999</v>
      </c>
      <c r="Y71" s="20">
        <f t="shared" ref="Y71" si="697">IF(M71&gt;0,Z71/M71,0)</f>
        <v>0.40666776214889788</v>
      </c>
      <c r="Z71" s="53">
        <f t="shared" ref="Z71" si="698">Z68+Z69+Z70</f>
        <v>18561.129999999997</v>
      </c>
      <c r="AA71" s="152">
        <f t="shared" ref="AA71" si="699">IF(M71&gt;0,AB71/M71,0)</f>
        <v>2.4770575347267867E-3</v>
      </c>
      <c r="AB71" s="55">
        <f t="shared" ref="AB71" si="700">SUM(AB68:AB70)</f>
        <v>113.05786000000001</v>
      </c>
      <c r="AC71" s="54">
        <f t="shared" ref="AC71" si="701">IF(M71&gt;0,AD71/M71,0)</f>
        <v>2.4271423250514877E-3</v>
      </c>
      <c r="AD71" s="55">
        <f t="shared" ref="AD71" si="702">SUM(AD68:AD70)</f>
        <v>110.77963</v>
      </c>
      <c r="AE71" s="54">
        <f t="shared" ref="AE71" si="703">IF(M71&gt;0,(AE68*M68+AE69*M69+AE70*M70)/M71,0)</f>
        <v>2.3412520222601987E-3</v>
      </c>
      <c r="AF71" s="54">
        <f t="shared" ref="AF71" si="704">IF(K71&gt;0,(K68*AF68+K69*AF69+K70*AF70)/K71,0)</f>
        <v>3.2331075219959519E-4</v>
      </c>
      <c r="AG71" s="51">
        <f t="shared" ref="AG71" si="705">SUM(AG68:AG70)</f>
        <v>14.756600000000001</v>
      </c>
      <c r="AH71" s="52">
        <f t="shared" ref="AH71" si="706">IF(K71&gt;0,(K68*AH68+K69*AH69+K70*AH70)/K71,0)</f>
        <v>0.19923875624767648</v>
      </c>
      <c r="AI71" s="57">
        <f t="shared" ref="AI71" si="707">SUM(AI68:AI70)</f>
        <v>90.053346000000005</v>
      </c>
      <c r="AJ71" s="52">
        <f t="shared" ref="AJ71" si="708">IF(AND(AD71&gt;0),((AD68*AJ68+AD69*AJ69+AD70*AJ70)/AD71),0)</f>
        <v>0.86820090660015303</v>
      </c>
      <c r="AK71" s="56">
        <f t="shared" si="680"/>
        <v>0.86327639953461799</v>
      </c>
      <c r="AL71" s="50">
        <f t="shared" ref="AL71" si="709">SUM(AL68:AL70)</f>
        <v>495</v>
      </c>
      <c r="AM71" s="20">
        <f t="shared" ref="AM71" si="710">IF(AL71&gt;0,(AM68*AL68+AM69*AL69+AM70*AL70)/AL71,0)</f>
        <v>8.7066666666666667E-2</v>
      </c>
      <c r="AN71" s="52">
        <f>IF(K71&gt;0,(AN68*K68+AN69*K69+AN70*K70)/K71,0)</f>
        <v>0.20380168945433516</v>
      </c>
      <c r="AO71" s="136">
        <f>IF(L71&gt;0,(AO68*K68+AO69*K69+AO70*K70)/K71,0)</f>
        <v>0.21338973315709034</v>
      </c>
      <c r="AP71" s="57">
        <f t="shared" ref="AP71" si="711">SUM(AP68:AP70)</f>
        <v>92.102824800000008</v>
      </c>
      <c r="AQ71" s="137">
        <f t="shared" si="579"/>
        <v>96.389804999999996</v>
      </c>
      <c r="AR71" s="55"/>
      <c r="AS71" s="55">
        <f t="shared" ref="AS71" si="712">SUM(AS68:AS70)</f>
        <v>0</v>
      </c>
      <c r="AT71" s="102"/>
      <c r="AU71" s="103">
        <f>AT70</f>
        <v>1058.4199999999992</v>
      </c>
      <c r="AV71" s="50">
        <f t="shared" ref="AV71" si="713">SUM(AV68:AV70)</f>
        <v>0</v>
      </c>
      <c r="AW71" s="58"/>
      <c r="AX71" s="57"/>
      <c r="AY71" s="57"/>
      <c r="AZ71" s="57"/>
      <c r="BA71" s="57"/>
    </row>
    <row r="72" spans="1:53" s="31" customFormat="1" ht="13.5" thickBot="1" x14ac:dyDescent="0.25">
      <c r="A72" s="186">
        <v>17</v>
      </c>
      <c r="B72" s="22">
        <v>1</v>
      </c>
      <c r="C72" s="10" t="s">
        <v>63</v>
      </c>
      <c r="D72" s="11">
        <v>4602</v>
      </c>
      <c r="E72" s="11">
        <v>1</v>
      </c>
      <c r="F72" s="11">
        <v>12802</v>
      </c>
      <c r="G72" s="12">
        <v>1</v>
      </c>
      <c r="H72" s="12">
        <v>5.8</v>
      </c>
      <c r="I72" s="11">
        <v>12658</v>
      </c>
      <c r="J72" s="12">
        <v>6.5</v>
      </c>
      <c r="K72" s="11">
        <v>15794</v>
      </c>
      <c r="L72" s="13">
        <v>5.6000000000000001E-2</v>
      </c>
      <c r="M72" s="23">
        <f>ROUND(K72*(1-L72),0)</f>
        <v>14910</v>
      </c>
      <c r="N72" s="14">
        <v>0.64100000000000001</v>
      </c>
      <c r="O72" s="24">
        <f t="shared" ref="O72:O74" si="714">M72*N72</f>
        <v>9557.31</v>
      </c>
      <c r="P72" s="13">
        <v>0.311</v>
      </c>
      <c r="Q72" s="24">
        <f t="shared" ref="Q72:Q74" si="715">M72*P72</f>
        <v>4637.01</v>
      </c>
      <c r="R72" s="15">
        <v>4.8000000000000001E-2</v>
      </c>
      <c r="S72" s="143">
        <v>0.20580000000000001</v>
      </c>
      <c r="T72" s="24">
        <f t="shared" ref="T72:T74" si="716">M72*R72</f>
        <v>715.68000000000006</v>
      </c>
      <c r="U72" s="25">
        <v>0.23200000000000001</v>
      </c>
      <c r="V72" s="24">
        <f t="shared" ref="V72:V74" si="717">M72*U72</f>
        <v>3459.1200000000003</v>
      </c>
      <c r="W72" s="15">
        <v>0.49</v>
      </c>
      <c r="X72" s="24">
        <f t="shared" ref="X72:X74" si="718">M72*W72</f>
        <v>7305.9</v>
      </c>
      <c r="Y72" s="15">
        <v>0.41</v>
      </c>
      <c r="Z72" s="24">
        <f t="shared" ref="Z72:Z74" si="719">Y72*M72</f>
        <v>6113.0999999999995</v>
      </c>
      <c r="AA72" s="145">
        <v>2.63E-3</v>
      </c>
      <c r="AB72" s="18">
        <f t="shared" ref="AB72" si="720">M72*AA72</f>
        <v>39.213299999999997</v>
      </c>
      <c r="AC72" s="16">
        <v>2.5300000000000001E-3</v>
      </c>
      <c r="AD72" s="17">
        <f t="shared" ref="AD72:AD74" si="721">M72*AC72</f>
        <v>37.722300000000004</v>
      </c>
      <c r="AE72" s="26">
        <f>IF(M72&gt;0,(AG72+AP72)/M72,0)</f>
        <v>2.3255238967136152E-3</v>
      </c>
      <c r="AF72" s="16">
        <v>3.2000000000000003E-4</v>
      </c>
      <c r="AG72" s="23">
        <f t="shared" ref="AG72:AG74" si="722">AF72*M72</f>
        <v>4.7712000000000003</v>
      </c>
      <c r="AH72" s="114">
        <v>0.21210000000000001</v>
      </c>
      <c r="AI72" s="29">
        <f t="shared" ref="AI72:AI74" si="723">AL72*(1-AM72)*AH72</f>
        <v>30.535824900000001</v>
      </c>
      <c r="AJ72" s="27">
        <f t="shared" ref="AJ72:AJ74" si="724">IF(AND(AH72&gt;0,AF72&gt;0,AC72&gt;0),((AC72-AF72)*AH72)/((AH72-AF72)*AC72),0)</f>
        <v>0.87483767366911069</v>
      </c>
      <c r="AK72" s="59">
        <f t="shared" si="680"/>
        <v>0.86372732843412581</v>
      </c>
      <c r="AL72" s="33">
        <v>157</v>
      </c>
      <c r="AM72" s="35">
        <v>8.3000000000000004E-2</v>
      </c>
      <c r="AN72" s="14">
        <v>0.2077</v>
      </c>
      <c r="AO72" s="130">
        <v>0.21540000000000001</v>
      </c>
      <c r="AP72" s="29">
        <f>AL72*(1-AM72)*AN72</f>
        <v>29.902361299999999</v>
      </c>
      <c r="AQ72" s="131">
        <f t="shared" ref="AQ72" si="725">AL72*(1-AM72)*AO72</f>
        <v>31.010922600000001</v>
      </c>
      <c r="AR72" s="18">
        <v>1.55</v>
      </c>
      <c r="AS72" s="18">
        <v>1008.8</v>
      </c>
      <c r="AT72" s="98">
        <f>AT70+AL72-AS72</f>
        <v>206.61999999999921</v>
      </c>
      <c r="AU72" s="99"/>
      <c r="AV72" s="11"/>
      <c r="AW72" s="30"/>
      <c r="AX72" s="19"/>
      <c r="AY72" s="19"/>
      <c r="AZ72" s="19"/>
      <c r="BA72" s="19"/>
    </row>
    <row r="73" spans="1:53" s="31" customFormat="1" ht="12.75" x14ac:dyDescent="0.2">
      <c r="A73" s="184"/>
      <c r="B73" s="32">
        <v>2</v>
      </c>
      <c r="C73" s="10" t="s">
        <v>50</v>
      </c>
      <c r="D73" s="33">
        <v>19800</v>
      </c>
      <c r="E73" s="33">
        <v>5</v>
      </c>
      <c r="F73" s="33">
        <v>16849</v>
      </c>
      <c r="G73" s="34">
        <v>1.3</v>
      </c>
      <c r="H73" s="34">
        <v>5.7</v>
      </c>
      <c r="I73" s="33">
        <v>16575</v>
      </c>
      <c r="J73" s="34">
        <v>5.7</v>
      </c>
      <c r="K73" s="33">
        <v>15919</v>
      </c>
      <c r="L73" s="35">
        <v>5.2999999999999999E-2</v>
      </c>
      <c r="M73" s="36">
        <f>ROUND(K73*(1-L73),0)</f>
        <v>15075</v>
      </c>
      <c r="N73" s="37">
        <v>0.59</v>
      </c>
      <c r="O73" s="24">
        <f t="shared" si="714"/>
        <v>8894.25</v>
      </c>
      <c r="P73" s="35">
        <v>0.314</v>
      </c>
      <c r="Q73" s="24">
        <f t="shared" si="715"/>
        <v>4733.55</v>
      </c>
      <c r="R73" s="38">
        <v>9.6000000000000002E-2</v>
      </c>
      <c r="S73" s="134">
        <v>0.21199999999999999</v>
      </c>
      <c r="T73" s="24">
        <f t="shared" si="716"/>
        <v>1447.2</v>
      </c>
      <c r="U73" s="27">
        <v>0.23100000000000001</v>
      </c>
      <c r="V73" s="24">
        <f t="shared" si="717"/>
        <v>3482.3250000000003</v>
      </c>
      <c r="W73" s="38">
        <v>0.49399999999999999</v>
      </c>
      <c r="X73" s="24">
        <f t="shared" si="718"/>
        <v>7447.05</v>
      </c>
      <c r="Y73" s="38">
        <v>0.41</v>
      </c>
      <c r="Z73" s="24">
        <f t="shared" si="719"/>
        <v>6180.75</v>
      </c>
      <c r="AA73" s="146">
        <v>2.6900000000000001E-3</v>
      </c>
      <c r="AB73" s="18">
        <f t="shared" si="543"/>
        <v>40.551749999999998</v>
      </c>
      <c r="AC73" s="39">
        <v>2.6199999999999999E-3</v>
      </c>
      <c r="AD73" s="17">
        <f t="shared" si="721"/>
        <v>39.496499999999997</v>
      </c>
      <c r="AE73" s="26">
        <f>IF(M73&gt;0,(AG73+AP73)/M73,0)</f>
        <v>2.6284282587064676E-3</v>
      </c>
      <c r="AF73" s="39">
        <v>2.9999999999999997E-4</v>
      </c>
      <c r="AG73" s="36">
        <f t="shared" si="722"/>
        <v>4.5225</v>
      </c>
      <c r="AH73" s="27">
        <v>0.2127</v>
      </c>
      <c r="AI73" s="40">
        <f t="shared" si="723"/>
        <v>32.977007999999998</v>
      </c>
      <c r="AJ73" s="27">
        <f t="shared" si="724"/>
        <v>0.88674688402984436</v>
      </c>
      <c r="AK73" s="28">
        <f t="shared" si="680"/>
        <v>0.88703875326802351</v>
      </c>
      <c r="AL73" s="33">
        <v>170</v>
      </c>
      <c r="AM73" s="35">
        <v>8.7999999999999995E-2</v>
      </c>
      <c r="AN73" s="37">
        <v>0.22639999999999999</v>
      </c>
      <c r="AO73" s="132">
        <v>0.2286</v>
      </c>
      <c r="AP73" s="40">
        <f>AL73*(1-AM73)*AN73</f>
        <v>35.101056</v>
      </c>
      <c r="AQ73" s="133">
        <f t="shared" si="548"/>
        <v>35.442143999999999</v>
      </c>
      <c r="AR73" s="41">
        <v>1.55</v>
      </c>
      <c r="AS73" s="41"/>
      <c r="AT73" s="117">
        <f>AT72+AL73-AS73</f>
        <v>376.61999999999921</v>
      </c>
      <c r="AU73" s="101"/>
      <c r="AV73" s="42"/>
      <c r="AW73" s="43"/>
      <c r="AX73" s="44"/>
      <c r="AY73" s="44"/>
      <c r="AZ73" s="44"/>
      <c r="BA73" s="44"/>
    </row>
    <row r="74" spans="1:53" s="31" customFormat="1" ht="12.75" x14ac:dyDescent="0.2">
      <c r="A74" s="184"/>
      <c r="B74" s="32">
        <v>3</v>
      </c>
      <c r="C74" s="45" t="s">
        <v>48</v>
      </c>
      <c r="D74" s="42">
        <v>20514</v>
      </c>
      <c r="E74" s="42">
        <v>1</v>
      </c>
      <c r="F74" s="42">
        <v>17831</v>
      </c>
      <c r="G74" s="36">
        <v>1</v>
      </c>
      <c r="H74" s="36">
        <v>7.2</v>
      </c>
      <c r="I74" s="42">
        <v>17282</v>
      </c>
      <c r="J74" s="36">
        <v>5.4</v>
      </c>
      <c r="K74" s="42">
        <v>15960</v>
      </c>
      <c r="L74" s="38">
        <v>5.3999999999999999E-2</v>
      </c>
      <c r="M74" s="36">
        <f>ROUND(K74*(1-L74),0)</f>
        <v>15098</v>
      </c>
      <c r="N74" s="27">
        <v>0.57899999999999996</v>
      </c>
      <c r="O74" s="24">
        <f t="shared" si="714"/>
        <v>8741.7420000000002</v>
      </c>
      <c r="P74" s="38">
        <v>0.33900000000000002</v>
      </c>
      <c r="Q74" s="24">
        <f t="shared" si="715"/>
        <v>5118.2220000000007</v>
      </c>
      <c r="R74" s="38">
        <v>8.2000000000000003E-2</v>
      </c>
      <c r="S74" s="134">
        <v>0.2102</v>
      </c>
      <c r="T74" s="24">
        <f t="shared" si="716"/>
        <v>1238.0360000000001</v>
      </c>
      <c r="U74" s="27">
        <v>0.219</v>
      </c>
      <c r="V74" s="24">
        <f t="shared" si="717"/>
        <v>3306.462</v>
      </c>
      <c r="W74" s="38">
        <v>0.502</v>
      </c>
      <c r="X74" s="24">
        <f t="shared" si="718"/>
        <v>7579.1959999999999</v>
      </c>
      <c r="Y74" s="38">
        <v>0.42</v>
      </c>
      <c r="Z74" s="24">
        <f t="shared" si="719"/>
        <v>6341.16</v>
      </c>
      <c r="AA74" s="147">
        <v>2.7899999999999999E-3</v>
      </c>
      <c r="AB74" s="148">
        <f t="shared" si="543"/>
        <v>42.123419999999996</v>
      </c>
      <c r="AC74" s="46">
        <v>2.64E-3</v>
      </c>
      <c r="AD74" s="17">
        <f t="shared" si="721"/>
        <v>39.858719999999998</v>
      </c>
      <c r="AE74" s="26">
        <f>IF(M74&gt;0,(AG74+AP74)/M74,0)</f>
        <v>3.0451885017883169E-3</v>
      </c>
      <c r="AF74" s="46">
        <v>2.9999999999999997E-4</v>
      </c>
      <c r="AG74" s="36">
        <f t="shared" si="722"/>
        <v>4.5293999999999999</v>
      </c>
      <c r="AH74" s="27">
        <v>0.19839999999999999</v>
      </c>
      <c r="AI74" s="40">
        <f t="shared" si="723"/>
        <v>39.763328000000001</v>
      </c>
      <c r="AJ74" s="27">
        <f t="shared" si="724"/>
        <v>0.88770593364232941</v>
      </c>
      <c r="AK74" s="28">
        <f t="shared" si="680"/>
        <v>0.90279359306945461</v>
      </c>
      <c r="AL74" s="42">
        <v>220</v>
      </c>
      <c r="AM74" s="38">
        <v>8.8999999999999996E-2</v>
      </c>
      <c r="AN74" s="27">
        <v>0.20680000000000001</v>
      </c>
      <c r="AO74" s="134">
        <v>0.2117</v>
      </c>
      <c r="AP74" s="40">
        <f>AL74*(1-AM74)*AN74</f>
        <v>41.446856000000004</v>
      </c>
      <c r="AQ74" s="135">
        <f t="shared" si="548"/>
        <v>42.428914000000006</v>
      </c>
      <c r="AR74" s="17">
        <v>1.55</v>
      </c>
      <c r="AS74" s="17"/>
      <c r="AT74" s="117">
        <f>AT73+AL74-AS74</f>
        <v>596.61999999999921</v>
      </c>
      <c r="AU74" s="101"/>
      <c r="AV74" s="42"/>
      <c r="AW74" s="47"/>
      <c r="AX74" s="40"/>
      <c r="AY74" s="40"/>
      <c r="AZ74" s="40"/>
      <c r="BA74" s="40"/>
    </row>
    <row r="75" spans="1:53" s="21" customFormat="1" ht="13.5" thickBot="1" x14ac:dyDescent="0.25">
      <c r="A75" s="185"/>
      <c r="B75" s="48" t="s">
        <v>35</v>
      </c>
      <c r="C75" s="49"/>
      <c r="D75" s="50">
        <f t="shared" ref="D75" si="726">SUM(D72:D74)</f>
        <v>44916</v>
      </c>
      <c r="E75" s="50"/>
      <c r="F75" s="50">
        <f t="shared" ref="F75" si="727">SUM(F72:F74)</f>
        <v>47482</v>
      </c>
      <c r="G75" s="51"/>
      <c r="H75" s="51"/>
      <c r="I75" s="50">
        <f t="shared" ref="I75:K75" si="728">SUM(I72:I74)</f>
        <v>46515</v>
      </c>
      <c r="J75" s="51"/>
      <c r="K75" s="50">
        <f t="shared" si="728"/>
        <v>47673</v>
      </c>
      <c r="L75" s="20">
        <f t="shared" ref="L75" si="729">IF(K75&gt;0,(K72*L72+K73*L73+K74*L74)/K75,0)</f>
        <v>5.4328676609401549E-2</v>
      </c>
      <c r="M75" s="51">
        <f t="shared" ref="M75" si="730">M72+M73+M74</f>
        <v>45083</v>
      </c>
      <c r="N75" s="52">
        <f t="shared" ref="N75" si="731">IF(M75&gt;0,O75/M75,0)</f>
        <v>0.60318306235166241</v>
      </c>
      <c r="O75" s="53">
        <f t="shared" ref="O75" si="732">O72+O73+O74</f>
        <v>27193.301999999996</v>
      </c>
      <c r="P75" s="20">
        <f t="shared" ref="P75" si="733">IF(M75&gt;0,Q75/M75,0)</f>
        <v>0.32138016547257287</v>
      </c>
      <c r="Q75" s="53">
        <f t="shared" ref="Q75" si="734">Q72+Q73+Q74</f>
        <v>14488.782000000003</v>
      </c>
      <c r="R75" s="20">
        <f t="shared" ref="R75" si="735">IF(M75&gt;0,T75/M75,0)</f>
        <v>7.5436772175764708E-2</v>
      </c>
      <c r="S75" s="136"/>
      <c r="T75" s="53">
        <f t="shared" ref="T75" si="736">T72+T73+T74</f>
        <v>3400.9160000000002</v>
      </c>
      <c r="U75" s="20">
        <f t="shared" ref="U75" si="737">IF(M75&gt;0,V75/M75,0)</f>
        <v>0.22731200230685628</v>
      </c>
      <c r="V75" s="53">
        <f t="shared" ref="V75" si="738">V72+V73+V74</f>
        <v>10247.907000000001</v>
      </c>
      <c r="W75" s="20">
        <f t="shared" ref="W75" si="739">IF(M75&gt;0,X75/M75,0)</f>
        <v>0.49535625402036243</v>
      </c>
      <c r="X75" s="53">
        <f t="shared" ref="X75" si="740">X72+X73+X74</f>
        <v>22332.146000000001</v>
      </c>
      <c r="Y75" s="20">
        <f t="shared" ref="Y75" si="741">IF(M75&gt;0,Z75/M75,0)</f>
        <v>0.41334893418805313</v>
      </c>
      <c r="Z75" s="53">
        <f t="shared" ref="Z75" si="742">Z72+Z73+Z74</f>
        <v>18635.009999999998</v>
      </c>
      <c r="AA75" s="152">
        <f t="shared" ref="AA75" si="743">IF(M75&gt;0,AB75/M75,0)</f>
        <v>2.7036459419293303E-3</v>
      </c>
      <c r="AB75" s="55">
        <f t="shared" ref="AB75" si="744">SUM(AB72:AB74)</f>
        <v>121.88847</v>
      </c>
      <c r="AC75" s="54">
        <f t="shared" ref="AC75" si="745">IF(M75&gt;0,AD75/M75,0)</f>
        <v>2.5969327684493043E-3</v>
      </c>
      <c r="AD75" s="55">
        <f t="shared" ref="AD75" si="746">SUM(AD72:AD74)</f>
        <v>117.07751999999999</v>
      </c>
      <c r="AE75" s="54">
        <f t="shared" ref="AE75" si="747">IF(M75&gt;0,(AE72*M72+AE73*M73+AE74*M74)/M75,0)</f>
        <v>2.6678209813011558E-3</v>
      </c>
      <c r="AF75" s="54">
        <f t="shared" ref="AF75" si="748">IF(K75&gt;0,(K72*AF72+K73*AF73+K74*AF74)/K75,0)</f>
        <v>3.0662597277284837E-4</v>
      </c>
      <c r="AG75" s="51">
        <f t="shared" ref="AG75" si="749">SUM(AG72:AG74)</f>
        <v>13.8231</v>
      </c>
      <c r="AH75" s="52">
        <f t="shared" ref="AH75" si="750">IF(K75&gt;0,(K72*AH72+K73*AH73+K74*AH74)/K75,0)</f>
        <v>0.20771385690013217</v>
      </c>
      <c r="AI75" s="57">
        <f t="shared" ref="AI75" si="751">SUM(AI72:AI74)</f>
        <v>103.27616090000001</v>
      </c>
      <c r="AJ75" s="52">
        <f t="shared" ref="AJ75" si="752">IF(AND(AD75&gt;0),((AD72*AJ72+AD73*AJ73+AD74*AJ74)/AD75),0)</f>
        <v>0.88323625008388662</v>
      </c>
      <c r="AK75" s="56">
        <f t="shared" si="680"/>
        <v>0.88633710579918723</v>
      </c>
      <c r="AL75" s="50">
        <f t="shared" ref="AL75" si="753">SUM(AL72:AL74)</f>
        <v>547</v>
      </c>
      <c r="AM75" s="20">
        <f t="shared" ref="AM75" si="754">IF(AL75&gt;0,(AM72*AL72+AM73*AL73+AM74*AL74)/AL75,0)</f>
        <v>8.6967093235831808E-2</v>
      </c>
      <c r="AN75" s="52">
        <f>IF(K75&gt;0,(AN72*K72+AN73*K73+AN74*K74)/K75,0)</f>
        <v>0.21364301386529061</v>
      </c>
      <c r="AO75" s="136">
        <f>IF(L75&gt;0,(AO72*K72+AO73*K73+AO74*K74)/K75,0)</f>
        <v>0.21856906425020453</v>
      </c>
      <c r="AP75" s="57">
        <f t="shared" ref="AP75" si="755">SUM(AP72:AP74)</f>
        <v>106.45027329999999</v>
      </c>
      <c r="AQ75" s="137">
        <f t="shared" si="579"/>
        <v>108.88198060000001</v>
      </c>
      <c r="AR75" s="55"/>
      <c r="AS75" s="55">
        <f t="shared" ref="AS75" si="756">SUM(AS72:AS74)</f>
        <v>1008.8</v>
      </c>
      <c r="AT75" s="102"/>
      <c r="AU75" s="103">
        <f>AT74</f>
        <v>596.61999999999921</v>
      </c>
      <c r="AV75" s="50">
        <f t="shared" ref="AV75" si="757">SUM(AV72:AV74)</f>
        <v>0</v>
      </c>
      <c r="AW75" s="58"/>
      <c r="AX75" s="57"/>
      <c r="AY75" s="57"/>
      <c r="AZ75" s="57"/>
      <c r="BA75" s="57"/>
    </row>
    <row r="76" spans="1:53" s="31" customFormat="1" ht="13.5" thickBot="1" x14ac:dyDescent="0.25">
      <c r="A76" s="186">
        <v>18</v>
      </c>
      <c r="B76" s="22">
        <v>1</v>
      </c>
      <c r="C76" s="10" t="s">
        <v>63</v>
      </c>
      <c r="D76" s="11">
        <v>5818</v>
      </c>
      <c r="E76" s="11">
        <v>0</v>
      </c>
      <c r="F76" s="11">
        <v>16520</v>
      </c>
      <c r="G76" s="12">
        <v>1.8</v>
      </c>
      <c r="H76" s="12">
        <v>5.4</v>
      </c>
      <c r="I76" s="11">
        <v>16252</v>
      </c>
      <c r="J76" s="121">
        <v>5.4</v>
      </c>
      <c r="K76" s="11">
        <v>16036</v>
      </c>
      <c r="L76" s="13">
        <v>5.1999999999999998E-2</v>
      </c>
      <c r="M76" s="23">
        <f>ROUND(K76*(1-L76),0)</f>
        <v>15202</v>
      </c>
      <c r="N76" s="14">
        <v>0.59</v>
      </c>
      <c r="O76" s="24">
        <f t="shared" ref="O76:O78" si="758">M76*N76</f>
        <v>8969.18</v>
      </c>
      <c r="P76" s="13">
        <v>0.33900000000000002</v>
      </c>
      <c r="Q76" s="24">
        <f t="shared" ref="Q76:Q78" si="759">M76*P76</f>
        <v>5153.4780000000001</v>
      </c>
      <c r="R76" s="15">
        <v>7.0999999999999994E-2</v>
      </c>
      <c r="S76" s="143">
        <v>0.2165</v>
      </c>
      <c r="T76" s="24">
        <f t="shared" ref="T76:T78" si="760">M76*R76</f>
        <v>1079.3419999999999</v>
      </c>
      <c r="U76" s="25">
        <v>0.22700000000000001</v>
      </c>
      <c r="V76" s="24">
        <f t="shared" ref="V76:V78" si="761">M76*U76</f>
        <v>3450.8540000000003</v>
      </c>
      <c r="W76" s="15">
        <v>0.49399999999999999</v>
      </c>
      <c r="X76" s="24">
        <f t="shared" ref="X76:X78" si="762">M76*W76</f>
        <v>7509.7879999999996</v>
      </c>
      <c r="Y76" s="15">
        <v>0.43</v>
      </c>
      <c r="Z76" s="24">
        <f t="shared" ref="Z76:Z78" si="763">Y76*M76</f>
        <v>6536.86</v>
      </c>
      <c r="AA76" s="145">
        <v>2.81E-3</v>
      </c>
      <c r="AB76" s="18">
        <f t="shared" ref="AB76" si="764">M76*AA76</f>
        <v>42.717619999999997</v>
      </c>
      <c r="AC76" s="16">
        <v>2.6900000000000001E-3</v>
      </c>
      <c r="AD76" s="17">
        <f t="shared" ref="AD76:AD78" si="765">M76*AC76</f>
        <v>40.893380000000001</v>
      </c>
      <c r="AE76" s="26">
        <f>IF(M76&gt;0,(AG76+AP76)/M76,0)</f>
        <v>2.4551377450335483E-3</v>
      </c>
      <c r="AF76" s="16">
        <v>3.1E-4</v>
      </c>
      <c r="AG76" s="23">
        <f t="shared" ref="AG76:AG78" si="766">AF76*M76</f>
        <v>4.7126200000000003</v>
      </c>
      <c r="AH76" s="114">
        <v>0.20200000000000001</v>
      </c>
      <c r="AI76" s="29">
        <f t="shared" ref="AI76:AI78" si="767">AL76*(1-AM76)*AH76</f>
        <v>32.054976000000003</v>
      </c>
      <c r="AJ76" s="27">
        <f t="shared" ref="AJ76:AJ78" si="768">IF(AND(AH76&gt;0,AF76&gt;0,AC76&gt;0),((AC76-AF76)*AH76)/((AH76-AF76)*AC76),0)</f>
        <v>0.88611824875342393</v>
      </c>
      <c r="AK76" s="59">
        <f t="shared" si="680"/>
        <v>0.87505420520157529</v>
      </c>
      <c r="AL76" s="11">
        <v>174</v>
      </c>
      <c r="AM76" s="13">
        <v>8.7999999999999995E-2</v>
      </c>
      <c r="AN76" s="14">
        <v>0.20549999999999999</v>
      </c>
      <c r="AO76" s="130">
        <v>0.21049999999999999</v>
      </c>
      <c r="AP76" s="29">
        <f>AL76*(1-AM76)*AN76</f>
        <v>32.610384000000003</v>
      </c>
      <c r="AQ76" s="131">
        <f t="shared" ref="AQ76:AQ99" si="769">AL76*(1-AM76)*AO76</f>
        <v>33.403824</v>
      </c>
      <c r="AR76" s="18">
        <v>1.55</v>
      </c>
      <c r="AS76" s="18">
        <v>1000.82</v>
      </c>
      <c r="AT76" s="98">
        <f>AT74+AL76-AS76</f>
        <v>-230.20000000000084</v>
      </c>
      <c r="AU76" s="99"/>
      <c r="AV76" s="11"/>
      <c r="AW76" s="30"/>
      <c r="AX76" s="19"/>
      <c r="AY76" s="19"/>
      <c r="AZ76" s="19"/>
      <c r="BA76" s="19"/>
    </row>
    <row r="77" spans="1:53" s="31" customFormat="1" ht="12.75" x14ac:dyDescent="0.2">
      <c r="A77" s="184"/>
      <c r="B77" s="32">
        <v>2</v>
      </c>
      <c r="C77" s="10" t="s">
        <v>50</v>
      </c>
      <c r="D77" s="33">
        <v>19200</v>
      </c>
      <c r="E77" s="33">
        <v>7</v>
      </c>
      <c r="F77" s="33">
        <v>16856</v>
      </c>
      <c r="G77" s="34">
        <v>1</v>
      </c>
      <c r="H77" s="34">
        <v>6.5</v>
      </c>
      <c r="I77" s="33">
        <v>16693</v>
      </c>
      <c r="J77" s="122">
        <v>4.3</v>
      </c>
      <c r="K77" s="33">
        <v>16112</v>
      </c>
      <c r="L77" s="35">
        <v>5.2999999999999999E-2</v>
      </c>
      <c r="M77" s="36">
        <f>ROUND(K77*(1-L77),0)</f>
        <v>15258</v>
      </c>
      <c r="N77" s="37">
        <v>0.74399999999999999</v>
      </c>
      <c r="O77" s="24">
        <f t="shared" si="758"/>
        <v>11351.951999999999</v>
      </c>
      <c r="P77" s="35">
        <v>0.20399999999999999</v>
      </c>
      <c r="Q77" s="24">
        <f t="shared" si="759"/>
        <v>3112.6319999999996</v>
      </c>
      <c r="R77" s="38">
        <v>5.1999999999999998E-2</v>
      </c>
      <c r="S77" s="134">
        <v>0.21049999999999999</v>
      </c>
      <c r="T77" s="24">
        <f t="shared" si="760"/>
        <v>793.41599999999994</v>
      </c>
      <c r="U77" s="27">
        <v>0.20499999999999999</v>
      </c>
      <c r="V77" s="24">
        <f t="shared" si="761"/>
        <v>3127.89</v>
      </c>
      <c r="W77" s="38">
        <v>0.51200000000000001</v>
      </c>
      <c r="X77" s="24">
        <f t="shared" si="762"/>
        <v>7812.0960000000005</v>
      </c>
      <c r="Y77" s="38">
        <v>0.41</v>
      </c>
      <c r="Z77" s="24">
        <f t="shared" si="763"/>
        <v>6255.78</v>
      </c>
      <c r="AA77" s="146">
        <v>2.8900000000000002E-3</v>
      </c>
      <c r="AB77" s="18">
        <f t="shared" si="543"/>
        <v>44.095620000000004</v>
      </c>
      <c r="AC77" s="39">
        <v>2.7299999999999998E-3</v>
      </c>
      <c r="AD77" s="17">
        <f t="shared" si="765"/>
        <v>41.654339999999998</v>
      </c>
      <c r="AE77" s="26">
        <f>IF(M77&gt;0,(AG77+AP77)/M77,0)</f>
        <v>2.9839855813343819E-3</v>
      </c>
      <c r="AF77" s="39">
        <v>2.9999999999999997E-4</v>
      </c>
      <c r="AG77" s="36">
        <f t="shared" si="766"/>
        <v>4.5773999999999999</v>
      </c>
      <c r="AH77" s="27">
        <v>0.2097</v>
      </c>
      <c r="AI77" s="40">
        <f t="shared" si="767"/>
        <v>41.566733999999997</v>
      </c>
      <c r="AJ77" s="27">
        <f t="shared" si="768"/>
        <v>0.89138511917881547</v>
      </c>
      <c r="AK77" s="28">
        <f t="shared" si="680"/>
        <v>0.90077131437412161</v>
      </c>
      <c r="AL77" s="33">
        <v>220</v>
      </c>
      <c r="AM77" s="35">
        <v>9.9000000000000005E-2</v>
      </c>
      <c r="AN77" s="37">
        <v>0.20660000000000001</v>
      </c>
      <c r="AO77" s="132">
        <v>0.20039999999999999</v>
      </c>
      <c r="AP77" s="40">
        <f>AL77*(1-AM77)*AN77</f>
        <v>40.952252000000001</v>
      </c>
      <c r="AQ77" s="133">
        <f t="shared" si="769"/>
        <v>39.723287999999997</v>
      </c>
      <c r="AR77" s="41">
        <v>1.6</v>
      </c>
      <c r="AS77" s="41"/>
      <c r="AT77" s="117">
        <f>AT76+AL77-AS77</f>
        <v>-10.200000000000841</v>
      </c>
      <c r="AU77" s="101"/>
      <c r="AV77" s="42"/>
      <c r="AW77" s="43"/>
      <c r="AX77" s="44"/>
      <c r="AY77" s="44"/>
      <c r="AZ77" s="44"/>
      <c r="BA77" s="44"/>
    </row>
    <row r="78" spans="1:53" s="31" customFormat="1" ht="12.75" x14ac:dyDescent="0.2">
      <c r="A78" s="184"/>
      <c r="B78" s="32">
        <v>3</v>
      </c>
      <c r="C78" s="45" t="s">
        <v>48</v>
      </c>
      <c r="D78" s="42">
        <v>21200</v>
      </c>
      <c r="E78" s="42">
        <v>4</v>
      </c>
      <c r="F78" s="42">
        <v>18405</v>
      </c>
      <c r="G78" s="36">
        <v>1.2</v>
      </c>
      <c r="H78" s="36">
        <v>5.3</v>
      </c>
      <c r="I78" s="42">
        <v>17452</v>
      </c>
      <c r="J78" s="36">
        <v>4.4000000000000004</v>
      </c>
      <c r="K78" s="42">
        <v>16201</v>
      </c>
      <c r="L78" s="38">
        <v>5.0999999999999997E-2</v>
      </c>
      <c r="M78" s="36">
        <f>ROUND(K78*(1-L78),0)</f>
        <v>15375</v>
      </c>
      <c r="N78" s="27">
        <v>0.63200000000000001</v>
      </c>
      <c r="O78" s="24">
        <f t="shared" si="758"/>
        <v>9717</v>
      </c>
      <c r="P78" s="38">
        <v>0.34599999999999997</v>
      </c>
      <c r="Q78" s="24">
        <f t="shared" si="759"/>
        <v>5319.75</v>
      </c>
      <c r="R78" s="38">
        <v>2.1999999999999999E-2</v>
      </c>
      <c r="S78" s="134">
        <v>0.2165</v>
      </c>
      <c r="T78" s="24">
        <f t="shared" si="760"/>
        <v>338.25</v>
      </c>
      <c r="U78" s="27">
        <v>0.22800000000000001</v>
      </c>
      <c r="V78" s="24">
        <f t="shared" si="761"/>
        <v>3505.5</v>
      </c>
      <c r="W78" s="38">
        <v>0.499</v>
      </c>
      <c r="X78" s="24">
        <f t="shared" si="762"/>
        <v>7672.125</v>
      </c>
      <c r="Y78" s="38">
        <v>0.41</v>
      </c>
      <c r="Z78" s="24">
        <f t="shared" si="763"/>
        <v>6303.75</v>
      </c>
      <c r="AA78" s="147">
        <v>2.7799999999999999E-3</v>
      </c>
      <c r="AB78" s="148">
        <f t="shared" si="543"/>
        <v>42.7425</v>
      </c>
      <c r="AC78" s="46">
        <v>2.7000000000000001E-3</v>
      </c>
      <c r="AD78" s="17">
        <f t="shared" si="765"/>
        <v>41.512500000000003</v>
      </c>
      <c r="AE78" s="26">
        <f>IF(M78&gt;0,(AG78+AP78)/M78,0)</f>
        <v>2.7659431544715448E-3</v>
      </c>
      <c r="AF78" s="46">
        <v>2.9999999999999997E-4</v>
      </c>
      <c r="AG78" s="36">
        <f t="shared" si="766"/>
        <v>4.6124999999999998</v>
      </c>
      <c r="AH78" s="27">
        <v>0.20910000000000001</v>
      </c>
      <c r="AI78" s="40">
        <f t="shared" si="767"/>
        <v>35.582547000000005</v>
      </c>
      <c r="AJ78" s="27">
        <f t="shared" si="768"/>
        <v>0.89016602809706258</v>
      </c>
      <c r="AK78" s="28">
        <f t="shared" si="680"/>
        <v>0.89273997466440558</v>
      </c>
      <c r="AL78" s="42">
        <v>187</v>
      </c>
      <c r="AM78" s="38">
        <v>0.09</v>
      </c>
      <c r="AN78" s="27">
        <v>0.2228</v>
      </c>
      <c r="AO78" s="134">
        <v>0.22509999999999999</v>
      </c>
      <c r="AP78" s="40">
        <f>AL78*(1-AM78)*AN78</f>
        <v>37.913876000000002</v>
      </c>
      <c r="AQ78" s="135">
        <f t="shared" si="769"/>
        <v>38.305267000000001</v>
      </c>
      <c r="AR78" s="17">
        <v>1.55</v>
      </c>
      <c r="AS78" s="17"/>
      <c r="AT78" s="117">
        <f>AT77+AL78-AS78</f>
        <v>176.79999999999916</v>
      </c>
      <c r="AU78" s="101"/>
      <c r="AV78" s="42"/>
      <c r="AW78" s="47"/>
      <c r="AX78" s="40"/>
      <c r="AY78" s="40"/>
      <c r="AZ78" s="40"/>
      <c r="BA78" s="40"/>
    </row>
    <row r="79" spans="1:53" s="21" customFormat="1" ht="13.5" thickBot="1" x14ac:dyDescent="0.25">
      <c r="A79" s="185"/>
      <c r="B79" s="48" t="s">
        <v>35</v>
      </c>
      <c r="C79" s="49"/>
      <c r="D79" s="50">
        <f t="shared" ref="D79" si="770">SUM(D76:D78)</f>
        <v>46218</v>
      </c>
      <c r="E79" s="50"/>
      <c r="F79" s="50">
        <f t="shared" ref="F79" si="771">SUM(F76:F78)</f>
        <v>51781</v>
      </c>
      <c r="G79" s="51"/>
      <c r="H79" s="51"/>
      <c r="I79" s="50">
        <f t="shared" ref="I79:K79" si="772">SUM(I76:I78)</f>
        <v>50397</v>
      </c>
      <c r="J79" s="51"/>
      <c r="K79" s="50">
        <f t="shared" si="772"/>
        <v>48349</v>
      </c>
      <c r="L79" s="20">
        <f t="shared" ref="L79" si="773">IF(K79&gt;0,(K76*L76+K77*L77+K78*L78)/K79,0)</f>
        <v>5.1998159217357134E-2</v>
      </c>
      <c r="M79" s="51">
        <f t="shared" ref="M79" si="774">M76+M77+M78</f>
        <v>45835</v>
      </c>
      <c r="N79" s="52">
        <f t="shared" ref="N79" si="775">IF(M79&gt;0,O79/M79,0)</f>
        <v>0.6553535944147485</v>
      </c>
      <c r="O79" s="53">
        <f t="shared" ref="O79" si="776">O76+O77+O78</f>
        <v>30038.131999999998</v>
      </c>
      <c r="P79" s="20">
        <f t="shared" ref="P79" si="777">IF(M79&gt;0,Q79/M79,0)</f>
        <v>0.29640798516417588</v>
      </c>
      <c r="Q79" s="53">
        <f t="shared" ref="Q79" si="778">Q76+Q77+Q78</f>
        <v>13585.86</v>
      </c>
      <c r="R79" s="20">
        <f t="shared" ref="R79" si="779">IF(M79&gt;0,T79/M79,0)</f>
        <v>4.8238420421075595E-2</v>
      </c>
      <c r="S79" s="136"/>
      <c r="T79" s="53">
        <f t="shared" ref="T79" si="780">T76+T77+T78</f>
        <v>2211.0079999999998</v>
      </c>
      <c r="U79" s="20">
        <f t="shared" ref="U79" si="781">IF(M79&gt;0,V79/M79,0)</f>
        <v>0.22001186865932149</v>
      </c>
      <c r="V79" s="53">
        <f t="shared" ref="V79" si="782">V76+V77+V78</f>
        <v>10084.244000000001</v>
      </c>
      <c r="W79" s="20">
        <f t="shared" ref="W79" si="783">IF(M79&gt;0,X79/M79,0)</f>
        <v>0.50166922657357915</v>
      </c>
      <c r="X79" s="53">
        <f t="shared" ref="X79" si="784">X76+X77+X78</f>
        <v>22994.008999999998</v>
      </c>
      <c r="Y79" s="20">
        <f t="shared" ref="Y79" si="785">IF(M79&gt;0,Z79/M79,0)</f>
        <v>0.41663335878695318</v>
      </c>
      <c r="Z79" s="53">
        <f t="shared" ref="Z79" si="786">Z76+Z77+Z78</f>
        <v>19096.39</v>
      </c>
      <c r="AA79" s="152">
        <f t="shared" ref="AA79" si="787">IF(M79&gt;0,AB79/M79,0)</f>
        <v>2.8265679066215776E-3</v>
      </c>
      <c r="AB79" s="55">
        <f t="shared" ref="AB79" si="788">SUM(AB76:AB78)</f>
        <v>129.55574000000001</v>
      </c>
      <c r="AC79" s="54">
        <f t="shared" ref="AC79" si="789">IF(M79&gt;0,AD79/M79,0)</f>
        <v>2.7066700119995637E-3</v>
      </c>
      <c r="AD79" s="55">
        <f t="shared" ref="AD79" si="790">SUM(AD76:AD78)</f>
        <v>124.06022</v>
      </c>
      <c r="AE79" s="54">
        <f t="shared" ref="AE79" si="791">IF(M79&gt;0,(AE76*M76+AE77*M77+AE78*M78)/M79,0)</f>
        <v>2.7354430457074289E-3</v>
      </c>
      <c r="AF79" s="54">
        <f t="shared" ref="AF79" si="792">IF(K79&gt;0,(K76*AF76+K77*AF77+K78*AF78)/K79,0)</f>
        <v>3.0331671802932841E-4</v>
      </c>
      <c r="AG79" s="51">
        <f t="shared" ref="AG79" si="793">SUM(AG76:AG78)</f>
        <v>13.902519999999999</v>
      </c>
      <c r="AH79" s="52">
        <f t="shared" ref="AH79" si="794">IF(K79&gt;0,(K76*AH76+K77*AH77+K78*AH78)/K79,0)</f>
        <v>0.20694507642350413</v>
      </c>
      <c r="AI79" s="57">
        <f t="shared" ref="AI79" si="795">SUM(AI76:AI78)</f>
        <v>109.20425700000001</v>
      </c>
      <c r="AJ79" s="52">
        <f t="shared" ref="AJ79" si="796">IF(AND(AD79&gt;0),((AD76*AJ76+AD77*AJ77+AD78*AJ78)/AD79),0)</f>
        <v>0.88924109870031265</v>
      </c>
      <c r="AK79" s="56">
        <f t="shared" si="680"/>
        <v>0.89039199819061055</v>
      </c>
      <c r="AL79" s="50">
        <f t="shared" ref="AL79" si="797">SUM(AL76:AL78)</f>
        <v>581</v>
      </c>
      <c r="AM79" s="20">
        <f t="shared" ref="AM79" si="798">IF(AL79&gt;0,(AM76*AL76+AM77*AL77+AM78*AL78)/AL79,0)</f>
        <v>9.2808950086058509E-2</v>
      </c>
      <c r="AN79" s="52">
        <f>IF(K79&gt;0,(AN76*K76+AN77*K77+AN78*K78)/K79,0)</f>
        <v>0.21166352975242506</v>
      </c>
      <c r="AO79" s="136">
        <f>IF(L79&gt;0,(AO76*K76+AO77*K77+AO78*K78)/K79,0)</f>
        <v>0.21202647210904052</v>
      </c>
      <c r="AP79" s="57">
        <f t="shared" ref="AP79" si="799">SUM(AP76:AP78)</f>
        <v>111.476512</v>
      </c>
      <c r="AQ79" s="137">
        <f t="shared" ref="AQ79:AQ99" si="800">SUM(AQ76:AQ78)</f>
        <v>111.432379</v>
      </c>
      <c r="AR79" s="55"/>
      <c r="AS79" s="55">
        <f t="shared" ref="AS79" si="801">SUM(AS76:AS78)</f>
        <v>1000.82</v>
      </c>
      <c r="AT79" s="102"/>
      <c r="AU79" s="103">
        <f>AT78</f>
        <v>176.79999999999916</v>
      </c>
      <c r="AV79" s="50">
        <f t="shared" ref="AV79" si="802">SUM(AV76:AV78)</f>
        <v>0</v>
      </c>
      <c r="AW79" s="58"/>
      <c r="AX79" s="57"/>
      <c r="AY79" s="57"/>
      <c r="AZ79" s="57"/>
      <c r="BA79" s="57"/>
    </row>
    <row r="80" spans="1:53" s="31" customFormat="1" ht="13.5" thickBot="1" x14ac:dyDescent="0.25">
      <c r="A80" s="186">
        <v>19</v>
      </c>
      <c r="B80" s="22">
        <v>1</v>
      </c>
      <c r="C80" s="10" t="s">
        <v>53</v>
      </c>
      <c r="D80" s="11">
        <v>5344</v>
      </c>
      <c r="E80" s="11">
        <v>2</v>
      </c>
      <c r="F80" s="11">
        <v>11704</v>
      </c>
      <c r="G80" s="12">
        <v>1.1000000000000001</v>
      </c>
      <c r="H80" s="12">
        <v>5.7</v>
      </c>
      <c r="I80" s="11">
        <v>11395</v>
      </c>
      <c r="J80" s="12">
        <v>6.2</v>
      </c>
      <c r="K80" s="11">
        <v>15600</v>
      </c>
      <c r="L80" s="13">
        <v>5.8999999999999997E-2</v>
      </c>
      <c r="M80" s="23">
        <f>ROUND(K80*(1-L80),0)</f>
        <v>14680</v>
      </c>
      <c r="N80" s="14">
        <v>0.68100000000000005</v>
      </c>
      <c r="O80" s="24">
        <f t="shared" ref="O80:O82" si="803">M80*N80</f>
        <v>9997.08</v>
      </c>
      <c r="P80" s="13">
        <v>0.23200000000000001</v>
      </c>
      <c r="Q80" s="24">
        <f t="shared" ref="Q80:Q82" si="804">M80*P80</f>
        <v>3405.76</v>
      </c>
      <c r="R80" s="15">
        <v>8.6999999999999994E-2</v>
      </c>
      <c r="S80" s="143">
        <v>0.21590000000000001</v>
      </c>
      <c r="T80" s="24">
        <f t="shared" ref="T80:T82" si="805">M80*R80</f>
        <v>1277.1599999999999</v>
      </c>
      <c r="U80" s="25">
        <v>0.23499999999999999</v>
      </c>
      <c r="V80" s="24">
        <f t="shared" ref="V80:V82" si="806">M80*U80</f>
        <v>3449.7999999999997</v>
      </c>
      <c r="W80" s="15">
        <v>0.49099999999999999</v>
      </c>
      <c r="X80" s="24">
        <f t="shared" ref="X80:X82" si="807">M80*W80</f>
        <v>7207.88</v>
      </c>
      <c r="Y80" s="15">
        <v>0.43</v>
      </c>
      <c r="Z80" s="24">
        <f t="shared" ref="Z80:Z82" si="808">Y80*M80</f>
        <v>6312.4</v>
      </c>
      <c r="AA80" s="145">
        <v>2.7499999999999998E-3</v>
      </c>
      <c r="AB80" s="18">
        <f t="shared" ref="AB80:AB99" si="809">M80*AA80</f>
        <v>40.369999999999997</v>
      </c>
      <c r="AC80" s="16">
        <v>2.7399999999999998E-3</v>
      </c>
      <c r="AD80" s="17">
        <f t="shared" ref="AD80:AD82" si="810">M80*AC80</f>
        <v>40.223199999999999</v>
      </c>
      <c r="AE80" s="26">
        <f>IF(M80&gt;0,(AG80+AP80)/M80,0)</f>
        <v>2.7903686784741142E-3</v>
      </c>
      <c r="AF80" s="16">
        <v>2.9999999999999997E-4</v>
      </c>
      <c r="AG80" s="23">
        <f t="shared" ref="AG80:AG82" si="811">AF80*M80</f>
        <v>4.4039999999999999</v>
      </c>
      <c r="AH80" s="114">
        <v>0.20150000000000001</v>
      </c>
      <c r="AI80" s="29">
        <f t="shared" ref="AI80:AI82" si="812">AL80*(1-AM80)*AH80</f>
        <v>34.326935500000005</v>
      </c>
      <c r="AJ80" s="27">
        <f t="shared" ref="AJ80:AJ82" si="813">IF(AND(AH80&gt;0,AF80&gt;0,AC80&gt;0),((AC80-AF80)*AH80)/((AH80-AF80)*AC80),0)</f>
        <v>0.89183874853071343</v>
      </c>
      <c r="AK80" s="59">
        <f t="shared" si="680"/>
        <v>0.89373672426999973</v>
      </c>
      <c r="AL80" s="11">
        <v>187</v>
      </c>
      <c r="AM80" s="13">
        <v>8.8999999999999996E-2</v>
      </c>
      <c r="AN80" s="14">
        <v>0.21460000000000001</v>
      </c>
      <c r="AO80" s="130">
        <v>0.21529999999999999</v>
      </c>
      <c r="AP80" s="29">
        <f>AL80*(1-AM80)*AN80</f>
        <v>36.558612199999999</v>
      </c>
      <c r="AQ80" s="131">
        <f t="shared" ref="AQ80" si="814">AL80*(1-AM80)*AO80</f>
        <v>36.677862099999999</v>
      </c>
      <c r="AR80" s="18">
        <v>1.6</v>
      </c>
      <c r="AS80" s="18">
        <v>500.58</v>
      </c>
      <c r="AT80" s="98">
        <f>AT78+AL80-AS80+AU80</f>
        <v>-81.260000000000815</v>
      </c>
      <c r="AU80" s="144">
        <v>55.52</v>
      </c>
      <c r="AV80" s="11"/>
      <c r="AW80" s="30"/>
      <c r="AX80" s="19"/>
      <c r="AY80" s="19"/>
      <c r="AZ80" s="19"/>
      <c r="BA80" s="19"/>
    </row>
    <row r="81" spans="1:53" s="31" customFormat="1" ht="12.75" x14ac:dyDescent="0.2">
      <c r="A81" s="184"/>
      <c r="B81" s="32">
        <v>2</v>
      </c>
      <c r="C81" s="10" t="s">
        <v>51</v>
      </c>
      <c r="D81" s="33">
        <v>21328</v>
      </c>
      <c r="E81" s="33">
        <v>4</v>
      </c>
      <c r="F81" s="33">
        <v>16505</v>
      </c>
      <c r="G81" s="34">
        <v>0.9</v>
      </c>
      <c r="H81" s="34">
        <v>5.5</v>
      </c>
      <c r="I81" s="33">
        <v>15896</v>
      </c>
      <c r="J81" s="34">
        <v>5.5</v>
      </c>
      <c r="K81" s="33">
        <v>16169</v>
      </c>
      <c r="L81" s="35">
        <v>6.6000000000000003E-2</v>
      </c>
      <c r="M81" s="36">
        <f>ROUND(K81*(1-L81),0)</f>
        <v>15102</v>
      </c>
      <c r="N81" s="37">
        <v>0.68700000000000006</v>
      </c>
      <c r="O81" s="24">
        <f t="shared" si="803"/>
        <v>10375.074000000001</v>
      </c>
      <c r="P81" s="35">
        <v>0.247</v>
      </c>
      <c r="Q81" s="24">
        <f t="shared" si="804"/>
        <v>3730.194</v>
      </c>
      <c r="R81" s="38">
        <v>6.6000000000000003E-2</v>
      </c>
      <c r="S81" s="134">
        <v>0.21879999999999999</v>
      </c>
      <c r="T81" s="24">
        <f t="shared" si="805"/>
        <v>996.73200000000008</v>
      </c>
      <c r="U81" s="27">
        <v>0.23499999999999999</v>
      </c>
      <c r="V81" s="24">
        <f t="shared" si="806"/>
        <v>3548.97</v>
      </c>
      <c r="W81" s="38">
        <v>0.497</v>
      </c>
      <c r="X81" s="24">
        <f t="shared" si="807"/>
        <v>7505.6939999999995</v>
      </c>
      <c r="Y81" s="38">
        <v>0.43</v>
      </c>
      <c r="Z81" s="24">
        <f t="shared" si="808"/>
        <v>6493.86</v>
      </c>
      <c r="AA81" s="146">
        <v>2.7299999999999998E-3</v>
      </c>
      <c r="AB81" s="18">
        <f t="shared" si="809"/>
        <v>41.228459999999998</v>
      </c>
      <c r="AC81" s="39">
        <v>2.7200000000000002E-3</v>
      </c>
      <c r="AD81" s="17">
        <f t="shared" si="810"/>
        <v>41.077440000000003</v>
      </c>
      <c r="AE81" s="26">
        <f>IF(M81&gt;0,(AG81+AP81)/M81,0)</f>
        <v>2.9661795788637271E-3</v>
      </c>
      <c r="AF81" s="39">
        <v>3.1E-4</v>
      </c>
      <c r="AG81" s="36">
        <f t="shared" si="811"/>
        <v>4.6816199999999997</v>
      </c>
      <c r="AH81" s="27">
        <v>0.2094</v>
      </c>
      <c r="AI81" s="40">
        <f t="shared" si="812"/>
        <v>37.836904799999999</v>
      </c>
      <c r="AJ81" s="27">
        <f t="shared" si="813"/>
        <v>0.88734305238667299</v>
      </c>
      <c r="AK81" s="28">
        <f t="shared" si="680"/>
        <v>0.89674066398322572</v>
      </c>
      <c r="AL81" s="33">
        <v>199</v>
      </c>
      <c r="AM81" s="35">
        <v>9.1999999999999998E-2</v>
      </c>
      <c r="AN81" s="37">
        <v>0.222</v>
      </c>
      <c r="AO81" s="132">
        <v>0.22239999999999999</v>
      </c>
      <c r="AP81" s="40">
        <f>AL81*(1-AM81)*AN81</f>
        <v>40.113624000000002</v>
      </c>
      <c r="AQ81" s="133">
        <f t="shared" si="769"/>
        <v>40.185900799999999</v>
      </c>
      <c r="AR81" s="41">
        <v>1.58</v>
      </c>
      <c r="AS81" s="41"/>
      <c r="AT81" s="117">
        <f>AT80+AL81-AS81</f>
        <v>117.73999999999918</v>
      </c>
      <c r="AU81" s="101"/>
      <c r="AV81" s="42"/>
      <c r="AW81" s="43"/>
      <c r="AX81" s="44"/>
      <c r="AY81" s="44"/>
      <c r="AZ81" s="44"/>
      <c r="BA81" s="44"/>
    </row>
    <row r="82" spans="1:53" s="31" customFormat="1" ht="12.75" x14ac:dyDescent="0.2">
      <c r="A82" s="184"/>
      <c r="B82" s="32">
        <v>3</v>
      </c>
      <c r="C82" s="45" t="s">
        <v>48</v>
      </c>
      <c r="D82" s="42">
        <v>22100</v>
      </c>
      <c r="E82" s="42">
        <v>2</v>
      </c>
      <c r="F82" s="42">
        <v>19131</v>
      </c>
      <c r="G82" s="36">
        <v>0.7</v>
      </c>
      <c r="H82" s="36">
        <v>4.5999999999999996</v>
      </c>
      <c r="I82" s="42">
        <v>18114</v>
      </c>
      <c r="J82" s="123">
        <v>5</v>
      </c>
      <c r="K82" s="42">
        <v>16154</v>
      </c>
      <c r="L82" s="38">
        <v>5.1999999999999998E-2</v>
      </c>
      <c r="M82" s="36">
        <f>ROUND(K82*(1-L82),0)</f>
        <v>15314</v>
      </c>
      <c r="N82" s="27">
        <v>0.61</v>
      </c>
      <c r="O82" s="24">
        <f t="shared" si="803"/>
        <v>9341.5399999999991</v>
      </c>
      <c r="P82" s="38">
        <v>0.34200000000000003</v>
      </c>
      <c r="Q82" s="24">
        <f t="shared" si="804"/>
        <v>5237.3880000000008</v>
      </c>
      <c r="R82" s="38">
        <v>4.8000000000000001E-2</v>
      </c>
      <c r="S82" s="134">
        <v>0.21690000000000001</v>
      </c>
      <c r="T82" s="24">
        <f t="shared" si="805"/>
        <v>735.072</v>
      </c>
      <c r="U82" s="27">
        <v>0.222</v>
      </c>
      <c r="V82" s="24">
        <f t="shared" si="806"/>
        <v>3399.7080000000001</v>
      </c>
      <c r="W82" s="38">
        <v>0.50700000000000001</v>
      </c>
      <c r="X82" s="24">
        <f t="shared" si="807"/>
        <v>7764.1980000000003</v>
      </c>
      <c r="Y82" s="38">
        <v>0.42</v>
      </c>
      <c r="Z82" s="24">
        <f t="shared" si="808"/>
        <v>6431.88</v>
      </c>
      <c r="AA82" s="147">
        <v>2.7399999999999998E-3</v>
      </c>
      <c r="AB82" s="148">
        <f t="shared" si="809"/>
        <v>41.960359999999994</v>
      </c>
      <c r="AC82" s="46">
        <v>2.7599999999999999E-3</v>
      </c>
      <c r="AD82" s="17">
        <f t="shared" si="810"/>
        <v>42.266639999999995</v>
      </c>
      <c r="AE82" s="26">
        <f>IF(M82&gt;0,(AG82+AP82)/M82,0)</f>
        <v>2.6716457098080191E-3</v>
      </c>
      <c r="AF82" s="46">
        <v>3.2000000000000003E-4</v>
      </c>
      <c r="AG82" s="36">
        <f t="shared" si="811"/>
        <v>4.9004800000000008</v>
      </c>
      <c r="AH82" s="27">
        <v>0.2107</v>
      </c>
      <c r="AI82" s="40">
        <f t="shared" si="812"/>
        <v>34.241699799999999</v>
      </c>
      <c r="AJ82" s="27">
        <f t="shared" si="813"/>
        <v>0.88540267369880044</v>
      </c>
      <c r="AK82" s="28">
        <f t="shared" si="680"/>
        <v>0.88149655859325993</v>
      </c>
      <c r="AL82" s="42">
        <v>178</v>
      </c>
      <c r="AM82" s="38">
        <v>8.6999999999999994E-2</v>
      </c>
      <c r="AN82" s="27">
        <v>0.22159999999999999</v>
      </c>
      <c r="AO82" s="134">
        <v>0.2278</v>
      </c>
      <c r="AP82" s="40">
        <f>AL82*(1-AM82)*AN82</f>
        <v>36.013102400000001</v>
      </c>
      <c r="AQ82" s="135">
        <f t="shared" si="769"/>
        <v>37.0206892</v>
      </c>
      <c r="AR82" s="17">
        <v>1.6</v>
      </c>
      <c r="AS82" s="17"/>
      <c r="AT82" s="117">
        <f>AT81+AL82-AS82</f>
        <v>295.73999999999921</v>
      </c>
      <c r="AU82" s="101"/>
      <c r="AV82" s="42"/>
      <c r="AW82" s="47"/>
      <c r="AX82" s="40"/>
      <c r="AY82" s="40"/>
      <c r="AZ82" s="40"/>
      <c r="BA82" s="40"/>
    </row>
    <row r="83" spans="1:53" s="21" customFormat="1" ht="13.5" thickBot="1" x14ac:dyDescent="0.25">
      <c r="A83" s="185"/>
      <c r="B83" s="48" t="s">
        <v>35</v>
      </c>
      <c r="C83" s="49"/>
      <c r="D83" s="50">
        <f t="shared" ref="D83" si="815">SUM(D80:D82)</f>
        <v>48772</v>
      </c>
      <c r="E83" s="50"/>
      <c r="F83" s="50">
        <f t="shared" ref="F83" si="816">SUM(F80:F82)</f>
        <v>47340</v>
      </c>
      <c r="G83" s="51"/>
      <c r="H83" s="51"/>
      <c r="I83" s="50">
        <f t="shared" ref="I83:K83" si="817">SUM(I80:I82)</f>
        <v>45405</v>
      </c>
      <c r="J83" s="51"/>
      <c r="K83" s="50">
        <f t="shared" si="817"/>
        <v>47923</v>
      </c>
      <c r="L83" s="20">
        <f t="shared" ref="L83" si="818">IF(K83&gt;0,(K80*L80+K81*L81+K82*L82)/K83,0)</f>
        <v>5.9002191014752833E-2</v>
      </c>
      <c r="M83" s="51">
        <f t="shared" ref="M83" si="819">M80+M81+M82</f>
        <v>45096</v>
      </c>
      <c r="N83" s="52">
        <f t="shared" ref="N83" si="820">IF(M83&gt;0,O83/M83,0)</f>
        <v>0.65889866063508962</v>
      </c>
      <c r="O83" s="53">
        <f t="shared" ref="O83" si="821">O80+O81+O82</f>
        <v>29713.694000000003</v>
      </c>
      <c r="P83" s="20">
        <f t="shared" ref="P83" si="822">IF(M83&gt;0,Q83/M83,0)</f>
        <v>0.27437781621429841</v>
      </c>
      <c r="Q83" s="53">
        <f t="shared" ref="Q83" si="823">Q80+Q81+Q82</f>
        <v>12373.342000000001</v>
      </c>
      <c r="R83" s="20">
        <f t="shared" ref="R83" si="824">IF(M83&gt;0,T83/M83,0)</f>
        <v>6.672352315061203E-2</v>
      </c>
      <c r="S83" s="136"/>
      <c r="T83" s="53">
        <f t="shared" ref="T83" si="825">T80+T81+T82</f>
        <v>3008.9639999999999</v>
      </c>
      <c r="U83" s="20">
        <f t="shared" ref="U83" si="826">IF(M83&gt;0,V83/M83,0)</f>
        <v>0.23058537342558097</v>
      </c>
      <c r="V83" s="53">
        <f t="shared" ref="V83" si="827">V80+V81+V82</f>
        <v>10398.477999999999</v>
      </c>
      <c r="W83" s="20">
        <f t="shared" ref="W83" si="828">IF(M83&gt;0,X83/M83,0)</f>
        <v>0.49844270001773994</v>
      </c>
      <c r="X83" s="53">
        <f t="shared" ref="X83" si="829">X80+X81+X82</f>
        <v>22477.772000000001</v>
      </c>
      <c r="Y83" s="20">
        <f t="shared" ref="Y83" si="830">IF(M83&gt;0,Z83/M83,0)</f>
        <v>0.42660413340429304</v>
      </c>
      <c r="Z83" s="53">
        <f t="shared" ref="Z83" si="831">Z80+Z81+Z82</f>
        <v>19238.14</v>
      </c>
      <c r="AA83" s="152">
        <f t="shared" ref="AA83" si="832">IF(M83&gt;0,AB83/M83,0)</f>
        <v>2.7399064218555967E-3</v>
      </c>
      <c r="AB83" s="55">
        <f t="shared" ref="AB83" si="833">SUM(AB80:AB82)</f>
        <v>123.55881999999998</v>
      </c>
      <c r="AC83" s="54">
        <f t="shared" ref="AC83" si="834">IF(M83&gt;0,AD83/M83,0)</f>
        <v>2.7400940216427178E-3</v>
      </c>
      <c r="AD83" s="55">
        <f t="shared" ref="AD83" si="835">SUM(AD80:AD82)</f>
        <v>123.56728</v>
      </c>
      <c r="AE83" s="54">
        <f t="shared" ref="AE83" si="836">IF(M83&gt;0,(AE80*M80+AE81*M81+AE82*M82)/M83,0)</f>
        <v>2.808928477026787E-3</v>
      </c>
      <c r="AF83" s="54">
        <f t="shared" ref="AF83" si="837">IF(K83&gt;0,(K80*AF80+K81*AF81+K82*AF82)/K83,0)</f>
        <v>3.1011560211172091E-4</v>
      </c>
      <c r="AG83" s="51">
        <f t="shared" ref="AG83" si="838">SUM(AG80:AG82)</f>
        <v>13.9861</v>
      </c>
      <c r="AH83" s="52">
        <f t="shared" ref="AH83" si="839">IF(K83&gt;0,(K80*AH80+K81*AH81+K82*AH82)/K83,0)</f>
        <v>0.2072665818083175</v>
      </c>
      <c r="AI83" s="57">
        <f t="shared" ref="AI83" si="840">SUM(AI80:AI82)</f>
        <v>106.4055401</v>
      </c>
      <c r="AJ83" s="52">
        <f t="shared" ref="AJ83" si="841">IF(AND(AD83&gt;0),((AD80*AJ80+AD81*AJ81+AD82*AJ82)/AD83),0)</f>
        <v>0.88814276245293788</v>
      </c>
      <c r="AK83" s="56">
        <f t="shared" si="680"/>
        <v>0.89085535156062523</v>
      </c>
      <c r="AL83" s="50">
        <f t="shared" ref="AL83" si="842">SUM(AL80:AL82)</f>
        <v>564</v>
      </c>
      <c r="AM83" s="20">
        <f t="shared" ref="AM83" si="843">IF(AL83&gt;0,(AM80*AL80+AM81*AL81+AM82*AL82)/AL83,0)</f>
        <v>8.9427304964539003E-2</v>
      </c>
      <c r="AN83" s="52">
        <f>IF(K83&gt;0,(AN80*K80+AN81*K81+AN82*K82)/K83,0)</f>
        <v>0.21945630281910564</v>
      </c>
      <c r="AO83" s="136">
        <f>IF(L83&gt;0,(AO80*K80+AO81*K81+AO82*K82)/K83,0)</f>
        <v>0.22190903741418525</v>
      </c>
      <c r="AP83" s="57">
        <f t="shared" ref="AP83" si="844">SUM(AP80:AP82)</f>
        <v>112.68533859999999</v>
      </c>
      <c r="AQ83" s="137">
        <f t="shared" si="800"/>
        <v>113.8844521</v>
      </c>
      <c r="AR83" s="55"/>
      <c r="AS83" s="55">
        <f t="shared" ref="AS83" si="845">SUM(AS80:AS82)</f>
        <v>500.58</v>
      </c>
      <c r="AT83" s="102"/>
      <c r="AU83" s="103">
        <f>AT82</f>
        <v>295.73999999999921</v>
      </c>
      <c r="AV83" s="50">
        <f t="shared" ref="AV83" si="846">SUM(AV80:AV82)</f>
        <v>0</v>
      </c>
      <c r="AW83" s="58"/>
      <c r="AX83" s="57"/>
      <c r="AY83" s="57"/>
      <c r="AZ83" s="57"/>
      <c r="BA83" s="57"/>
    </row>
    <row r="84" spans="1:53" s="31" customFormat="1" ht="13.5" thickBot="1" x14ac:dyDescent="0.25">
      <c r="A84" s="186">
        <v>20</v>
      </c>
      <c r="B84" s="22">
        <v>1</v>
      </c>
      <c r="C84" s="10" t="s">
        <v>50</v>
      </c>
      <c r="D84" s="11">
        <v>4407</v>
      </c>
      <c r="E84" s="11">
        <v>1</v>
      </c>
      <c r="F84" s="11">
        <v>13972</v>
      </c>
      <c r="G84" s="12">
        <v>1.3</v>
      </c>
      <c r="H84" s="12">
        <v>5</v>
      </c>
      <c r="I84" s="11">
        <v>14514</v>
      </c>
      <c r="J84" s="121">
        <v>5.2</v>
      </c>
      <c r="K84" s="11">
        <v>15909</v>
      </c>
      <c r="L84" s="13">
        <v>4.9000000000000002E-2</v>
      </c>
      <c r="M84" s="23">
        <f>ROUND(K84*(1-L84),0)</f>
        <v>15129</v>
      </c>
      <c r="N84" s="14">
        <v>0.63600000000000001</v>
      </c>
      <c r="O84" s="24">
        <f t="shared" ref="O84:O86" si="847">M84*N84</f>
        <v>9622.0439999999999</v>
      </c>
      <c r="P84" s="13">
        <v>0.27200000000000002</v>
      </c>
      <c r="Q84" s="24">
        <f t="shared" ref="Q84:Q86" si="848">M84*P84</f>
        <v>4115.0880000000006</v>
      </c>
      <c r="R84" s="15">
        <v>9.1999999999999998E-2</v>
      </c>
      <c r="S84" s="143">
        <v>0.21609999999999999</v>
      </c>
      <c r="T84" s="24">
        <f t="shared" ref="T84:T86" si="849">M84*R84</f>
        <v>1391.8679999999999</v>
      </c>
      <c r="U84" s="25">
        <v>0.23100000000000001</v>
      </c>
      <c r="V84" s="24">
        <f t="shared" ref="V84:V86" si="850">M84*U84</f>
        <v>3494.799</v>
      </c>
      <c r="W84" s="15">
        <v>0.499</v>
      </c>
      <c r="X84" s="24">
        <f t="shared" ref="X84:X86" si="851">M84*W84</f>
        <v>7549.3710000000001</v>
      </c>
      <c r="Y84" s="15">
        <v>0.43</v>
      </c>
      <c r="Z84" s="24">
        <f t="shared" ref="Z84:Z86" si="852">Y84*M84</f>
        <v>6505.47</v>
      </c>
      <c r="AA84" s="145">
        <v>2.6900000000000001E-3</v>
      </c>
      <c r="AB84" s="18">
        <f t="shared" ref="AB84" si="853">M84*AA84</f>
        <v>40.697009999999999</v>
      </c>
      <c r="AC84" s="16">
        <v>2.6199999999999999E-3</v>
      </c>
      <c r="AD84" s="17">
        <f t="shared" ref="AD84:AD86" si="854">M84*AC84</f>
        <v>39.637979999999999</v>
      </c>
      <c r="AE84" s="26">
        <f>IF(M84&gt;0,(AG84+AP84)/M84,0)</f>
        <v>2.7289082688875671E-3</v>
      </c>
      <c r="AF84" s="16">
        <v>2.9E-4</v>
      </c>
      <c r="AG84" s="23">
        <f t="shared" ref="AG84:AG86" si="855">AF84*M84</f>
        <v>4.38741</v>
      </c>
      <c r="AH84" s="114">
        <v>0.21360000000000001</v>
      </c>
      <c r="AI84" s="29">
        <f t="shared" ref="AI84:AI86" si="856">AL84*(1-AM84)*AH84</f>
        <v>35.454182400000001</v>
      </c>
      <c r="AJ84" s="27">
        <f t="shared" ref="AJ84:AJ86" si="857">IF(AND(AH84&gt;0,AF84&gt;0,AC84&gt;0),((AC84-AF84)*AH84)/((AH84-AF84)*AC84),0)</f>
        <v>0.89052201916645723</v>
      </c>
      <c r="AK84" s="59">
        <f t="shared" si="680"/>
        <v>0.89489782946420815</v>
      </c>
      <c r="AL84" s="11">
        <v>182</v>
      </c>
      <c r="AM84" s="13">
        <v>8.7999999999999995E-2</v>
      </c>
      <c r="AN84" s="14">
        <v>0.2223</v>
      </c>
      <c r="AO84" s="130">
        <v>0.22459999999999999</v>
      </c>
      <c r="AP84" s="29">
        <f>AL84*(1-AM84)*AN84</f>
        <v>36.898243200000003</v>
      </c>
      <c r="AQ84" s="131">
        <f t="shared" ref="AQ84" si="858">AL84*(1-AM84)*AO84</f>
        <v>37.280006399999998</v>
      </c>
      <c r="AR84" s="18">
        <v>1.55</v>
      </c>
      <c r="AS84" s="18">
        <v>510.48</v>
      </c>
      <c r="AT84" s="98">
        <f>AT82+AL84-AS84</f>
        <v>-32.740000000000805</v>
      </c>
      <c r="AU84" s="99"/>
      <c r="AV84" s="11"/>
      <c r="AW84" s="30"/>
      <c r="AX84" s="19"/>
      <c r="AY84" s="19"/>
      <c r="AZ84" s="19"/>
      <c r="BA84" s="19"/>
    </row>
    <row r="85" spans="1:53" s="31" customFormat="1" ht="12.75" x14ac:dyDescent="0.2">
      <c r="A85" s="184"/>
      <c r="B85" s="32">
        <v>2</v>
      </c>
      <c r="C85" s="10" t="s">
        <v>51</v>
      </c>
      <c r="D85" s="33">
        <v>17398</v>
      </c>
      <c r="E85" s="33">
        <v>5</v>
      </c>
      <c r="F85" s="33">
        <v>17180</v>
      </c>
      <c r="G85" s="34">
        <v>1.7</v>
      </c>
      <c r="H85" s="34">
        <v>6.1</v>
      </c>
      <c r="I85" s="33">
        <v>15547</v>
      </c>
      <c r="J85" s="34">
        <v>5</v>
      </c>
      <c r="K85" s="33">
        <v>15736</v>
      </c>
      <c r="L85" s="35">
        <v>5.5E-2</v>
      </c>
      <c r="M85" s="36">
        <f>ROUND(K85*(1-L85),0)</f>
        <v>14871</v>
      </c>
      <c r="N85" s="37">
        <v>0.67200000000000004</v>
      </c>
      <c r="O85" s="24">
        <f t="shared" si="847"/>
        <v>9993.3119999999999</v>
      </c>
      <c r="P85" s="35">
        <v>0.316</v>
      </c>
      <c r="Q85" s="24">
        <f t="shared" si="848"/>
        <v>4699.2359999999999</v>
      </c>
      <c r="R85" s="38">
        <v>1.2E-2</v>
      </c>
      <c r="S85" s="134">
        <v>0.2051</v>
      </c>
      <c r="T85" s="24">
        <f t="shared" si="849"/>
        <v>178.452</v>
      </c>
      <c r="U85" s="27">
        <v>0.223</v>
      </c>
      <c r="V85" s="24">
        <f t="shared" si="850"/>
        <v>3316.2330000000002</v>
      </c>
      <c r="W85" s="38">
        <v>0.49299999999999999</v>
      </c>
      <c r="X85" s="24">
        <f t="shared" si="851"/>
        <v>7331.4030000000002</v>
      </c>
      <c r="Y85" s="38">
        <v>0.42</v>
      </c>
      <c r="Z85" s="24">
        <f t="shared" si="852"/>
        <v>6245.82</v>
      </c>
      <c r="AA85" s="146">
        <v>2.6199999999999999E-3</v>
      </c>
      <c r="AB85" s="18">
        <f t="shared" si="809"/>
        <v>38.962020000000003</v>
      </c>
      <c r="AC85" s="39">
        <v>2.4599999999999999E-3</v>
      </c>
      <c r="AD85" s="17">
        <f t="shared" si="854"/>
        <v>36.582659999999997</v>
      </c>
      <c r="AE85" s="26">
        <f>IF(M85&gt;0,(AG85+AP85)/M85,0)</f>
        <v>2.8703475892677024E-3</v>
      </c>
      <c r="AF85" s="39">
        <v>2.7E-4</v>
      </c>
      <c r="AG85" s="36">
        <f t="shared" si="855"/>
        <v>4.0151700000000003</v>
      </c>
      <c r="AH85" s="27">
        <v>0.20630000000000001</v>
      </c>
      <c r="AI85" s="40">
        <f t="shared" si="856"/>
        <v>35.630073000000003</v>
      </c>
      <c r="AJ85" s="27">
        <f t="shared" si="857"/>
        <v>0.89141055707018757</v>
      </c>
      <c r="AK85" s="28">
        <f t="shared" si="680"/>
        <v>0.90702851890803016</v>
      </c>
      <c r="AL85" s="33">
        <v>190</v>
      </c>
      <c r="AM85" s="35">
        <v>9.0999999999999998E-2</v>
      </c>
      <c r="AN85" s="37">
        <v>0.22389999999999999</v>
      </c>
      <c r="AO85" s="132">
        <v>0.2253</v>
      </c>
      <c r="AP85" s="40">
        <f>AL85*(1-AM85)*AN85</f>
        <v>38.669769000000002</v>
      </c>
      <c r="AQ85" s="133">
        <f t="shared" si="769"/>
        <v>38.911563000000001</v>
      </c>
      <c r="AR85" s="41">
        <v>1.6</v>
      </c>
      <c r="AS85" s="41"/>
      <c r="AT85" s="117">
        <f>AT84+AL85-AS85</f>
        <v>157.2599999999992</v>
      </c>
      <c r="AU85" s="101"/>
      <c r="AV85" s="42"/>
      <c r="AW85" s="43"/>
      <c r="AX85" s="44"/>
      <c r="AY85" s="44"/>
      <c r="AZ85" s="44"/>
      <c r="BA85" s="44"/>
    </row>
    <row r="86" spans="1:53" s="31" customFormat="1" ht="12.75" x14ac:dyDescent="0.2">
      <c r="A86" s="184"/>
      <c r="B86" s="32">
        <v>3</v>
      </c>
      <c r="C86" s="10" t="s">
        <v>63</v>
      </c>
      <c r="D86" s="42">
        <v>21300</v>
      </c>
      <c r="E86" s="42">
        <v>4</v>
      </c>
      <c r="F86" s="42">
        <v>19601</v>
      </c>
      <c r="G86" s="36">
        <v>1.8</v>
      </c>
      <c r="H86" s="36">
        <v>6.1</v>
      </c>
      <c r="I86" s="42">
        <v>18561</v>
      </c>
      <c r="J86" s="36">
        <v>4.2</v>
      </c>
      <c r="K86" s="42">
        <v>15702</v>
      </c>
      <c r="L86" s="38">
        <v>0.05</v>
      </c>
      <c r="M86" s="36">
        <f>ROUND(K86*(1-L86),0)</f>
        <v>14917</v>
      </c>
      <c r="N86" s="27">
        <v>0.60099999999999998</v>
      </c>
      <c r="O86" s="24">
        <f t="shared" si="847"/>
        <v>8965.1170000000002</v>
      </c>
      <c r="P86" s="38">
        <v>0.35699999999999998</v>
      </c>
      <c r="Q86" s="24">
        <f t="shared" si="848"/>
        <v>5325.3689999999997</v>
      </c>
      <c r="R86" s="38">
        <v>4.2000000000000003E-2</v>
      </c>
      <c r="S86" s="134">
        <v>0.20100000000000001</v>
      </c>
      <c r="T86" s="24">
        <f t="shared" si="849"/>
        <v>626.51400000000001</v>
      </c>
      <c r="U86" s="27">
        <v>0.22800000000000001</v>
      </c>
      <c r="V86" s="24">
        <f t="shared" si="850"/>
        <v>3401.076</v>
      </c>
      <c r="W86" s="38">
        <v>0.49299999999999999</v>
      </c>
      <c r="X86" s="24">
        <f t="shared" si="851"/>
        <v>7354.0810000000001</v>
      </c>
      <c r="Y86" s="38">
        <v>0.42</v>
      </c>
      <c r="Z86" s="24">
        <f t="shared" si="852"/>
        <v>6265.1399999999994</v>
      </c>
      <c r="AA86" s="147">
        <v>2.6900000000000001E-3</v>
      </c>
      <c r="AB86" s="148">
        <f t="shared" si="809"/>
        <v>40.126730000000002</v>
      </c>
      <c r="AC86" s="46">
        <v>2.5699999999999998E-3</v>
      </c>
      <c r="AD86" s="17">
        <f t="shared" si="854"/>
        <v>38.336689999999997</v>
      </c>
      <c r="AE86" s="26">
        <f>IF(M86&gt;0,(AG86+AP86)/M86,0)</f>
        <v>2.7703872092243753E-3</v>
      </c>
      <c r="AF86" s="46">
        <v>2.9E-4</v>
      </c>
      <c r="AG86" s="36">
        <f t="shared" si="855"/>
        <v>4.3259299999999996</v>
      </c>
      <c r="AH86" s="27">
        <v>0.2077</v>
      </c>
      <c r="AI86" s="40">
        <f t="shared" si="856"/>
        <v>36.249465600000001</v>
      </c>
      <c r="AJ86" s="27">
        <f t="shared" si="857"/>
        <v>0.8883999567014863</v>
      </c>
      <c r="AK86" s="28">
        <f t="shared" si="680"/>
        <v>0.89654790173704269</v>
      </c>
      <c r="AL86" s="42">
        <v>192</v>
      </c>
      <c r="AM86" s="38">
        <v>9.0999999999999998E-2</v>
      </c>
      <c r="AN86" s="27">
        <v>0.21199999999999999</v>
      </c>
      <c r="AO86" s="134">
        <v>0.2114</v>
      </c>
      <c r="AP86" s="40">
        <f>AL86*(1-AM86)*AN86</f>
        <v>36.999936000000005</v>
      </c>
      <c r="AQ86" s="135">
        <f t="shared" si="769"/>
        <v>36.895219200000007</v>
      </c>
      <c r="AR86" s="17">
        <v>1.6</v>
      </c>
      <c r="AS86" s="17"/>
      <c r="AT86" s="117">
        <f>AT85+AL86-AS86</f>
        <v>349.2599999999992</v>
      </c>
      <c r="AU86" s="101"/>
      <c r="AV86" s="42"/>
      <c r="AW86" s="47"/>
      <c r="AX86" s="40"/>
      <c r="AY86" s="40"/>
      <c r="AZ86" s="40"/>
      <c r="BA86" s="40"/>
    </row>
    <row r="87" spans="1:53" s="21" customFormat="1" ht="13.5" thickBot="1" x14ac:dyDescent="0.25">
      <c r="A87" s="185"/>
      <c r="B87" s="48" t="s">
        <v>35</v>
      </c>
      <c r="C87" s="49"/>
      <c r="D87" s="50">
        <f t="shared" ref="D87" si="859">SUM(D84:D86)</f>
        <v>43105</v>
      </c>
      <c r="E87" s="50"/>
      <c r="F87" s="50">
        <f t="shared" ref="F87" si="860">SUM(F84:F86)</f>
        <v>50753</v>
      </c>
      <c r="G87" s="51"/>
      <c r="H87" s="51"/>
      <c r="I87" s="50">
        <f t="shared" ref="I87:K87" si="861">SUM(I84:I86)</f>
        <v>48622</v>
      </c>
      <c r="J87" s="51"/>
      <c r="K87" s="50">
        <f t="shared" si="861"/>
        <v>47347</v>
      </c>
      <c r="L87" s="20">
        <f t="shared" ref="L87" si="862">IF(K87&gt;0,(K84*L84+K85*L85+K86*L86)/K87,0)</f>
        <v>5.132576509599341E-2</v>
      </c>
      <c r="M87" s="51">
        <f t="shared" ref="M87" si="863">M84+M85+M86</f>
        <v>44917</v>
      </c>
      <c r="N87" s="52">
        <f t="shared" ref="N87" si="864">IF(M87&gt;0,O87/M87,0)</f>
        <v>0.63629523343054961</v>
      </c>
      <c r="O87" s="53">
        <f t="shared" ref="O87" si="865">O84+O85+O86</f>
        <v>28580.472999999998</v>
      </c>
      <c r="P87" s="20">
        <f t="shared" ref="P87" si="866">IF(M87&gt;0,Q87/M87,0)</f>
        <v>0.31479602377718902</v>
      </c>
      <c r="Q87" s="53">
        <f t="shared" ref="Q87" si="867">Q84+Q85+Q86</f>
        <v>14139.692999999999</v>
      </c>
      <c r="R87" s="20">
        <f t="shared" ref="R87" si="868">IF(M87&gt;0,T87/M87,0)</f>
        <v>4.8908742792261276E-2</v>
      </c>
      <c r="S87" s="136"/>
      <c r="T87" s="53">
        <f t="shared" ref="T87" si="869">T84+T85+T86</f>
        <v>2196.8339999999998</v>
      </c>
      <c r="U87" s="20">
        <f t="shared" ref="U87" si="870">IF(M87&gt;0,V87/M87,0)</f>
        <v>0.22735507714228467</v>
      </c>
      <c r="V87" s="53">
        <f t="shared" ref="V87" si="871">V84+V85+V86</f>
        <v>10212.108</v>
      </c>
      <c r="W87" s="20">
        <f t="shared" ref="W87" si="872">IF(M87&gt;0,X87/M87,0)</f>
        <v>0.49502092748847881</v>
      </c>
      <c r="X87" s="53">
        <f t="shared" ref="X87" si="873">X84+X85+X86</f>
        <v>22234.855000000003</v>
      </c>
      <c r="Y87" s="20">
        <f t="shared" ref="Y87" si="874">IF(M87&gt;0,Z87/M87,0)</f>
        <v>0.42336821248079792</v>
      </c>
      <c r="Z87" s="53">
        <f t="shared" ref="Z87" si="875">Z84+Z85+Z86</f>
        <v>19016.43</v>
      </c>
      <c r="AA87" s="152">
        <f t="shared" ref="AA87" si="876">IF(M87&gt;0,AB87/M87,0)</f>
        <v>2.6668245875726341E-3</v>
      </c>
      <c r="AB87" s="55">
        <f t="shared" ref="AB87" si="877">SUM(AB84:AB86)</f>
        <v>119.78576000000001</v>
      </c>
      <c r="AC87" s="54">
        <f t="shared" ref="AC87" si="878">IF(M87&gt;0,AD87/M87,0)</f>
        <v>2.5504225571609859E-3</v>
      </c>
      <c r="AD87" s="55">
        <f t="shared" ref="AD87" si="879">SUM(AD84:AD86)</f>
        <v>114.55733000000001</v>
      </c>
      <c r="AE87" s="54">
        <f t="shared" ref="AE87" si="880">IF(M87&gt;0,(AE84*M84+AE85*M85+AE86*M86)/M87,0)</f>
        <v>2.7895108355411092E-3</v>
      </c>
      <c r="AF87" s="54">
        <f t="shared" ref="AF87" si="881">IF(K87&gt;0,(K84*AF84+K85*AF85+K86*AF86)/K87,0)</f>
        <v>2.8335290514710544E-4</v>
      </c>
      <c r="AG87" s="51">
        <f t="shared" ref="AG87" si="882">SUM(AG84:AG86)</f>
        <v>12.72851</v>
      </c>
      <c r="AH87" s="52">
        <f t="shared" ref="AH87" si="883">IF(K87&gt;0,(K84*AH84+K85*AH85+K86*AH86)/K87,0)</f>
        <v>0.20921715420195577</v>
      </c>
      <c r="AI87" s="57">
        <f t="shared" ref="AI87" si="884">SUM(AI84:AI86)</f>
        <v>107.333721</v>
      </c>
      <c r="AJ87" s="52">
        <f t="shared" ref="AJ87" si="885">IF(AND(AD87&gt;0),((AD84*AJ84+AD85*AJ85+AD86*AJ86)/AD87),0)</f>
        <v>0.89009561458064013</v>
      </c>
      <c r="AK87" s="56">
        <f t="shared" si="680"/>
        <v>0.89958372864384806</v>
      </c>
      <c r="AL87" s="50">
        <f t="shared" ref="AL87" si="886">SUM(AL84:AL86)</f>
        <v>564</v>
      </c>
      <c r="AM87" s="20">
        <f t="shared" ref="AM87" si="887">IF(AL87&gt;0,(AM84*AL84+AM85*AL85+AM86*AL86)/AL87,0)</f>
        <v>9.0031914893617018E-2</v>
      </c>
      <c r="AN87" s="52">
        <f>IF(K87&gt;0,(AN84*K84+AN85*K85+AN86*K86)/K87,0)</f>
        <v>0.21941591019494372</v>
      </c>
      <c r="AO87" s="136">
        <f>IF(L87&gt;0,(AO84*K84+AO85*K85+AO86*K86)/K87,0)</f>
        <v>0.22045504467020086</v>
      </c>
      <c r="AP87" s="57">
        <f t="shared" ref="AP87" si="888">SUM(AP84:AP86)</f>
        <v>112.5679482</v>
      </c>
      <c r="AQ87" s="137">
        <f t="shared" si="800"/>
        <v>113.08678860000001</v>
      </c>
      <c r="AR87" s="55"/>
      <c r="AS87" s="55">
        <f t="shared" ref="AS87" si="889">SUM(AS84:AS86)</f>
        <v>510.48</v>
      </c>
      <c r="AT87" s="102"/>
      <c r="AU87" s="103">
        <f>AT86</f>
        <v>349.2599999999992</v>
      </c>
      <c r="AV87" s="50">
        <f t="shared" ref="AV87" si="890">SUM(AV84:AV86)</f>
        <v>0</v>
      </c>
      <c r="AW87" s="58"/>
      <c r="AX87" s="57"/>
      <c r="AY87" s="57"/>
      <c r="AZ87" s="57"/>
      <c r="BA87" s="57"/>
    </row>
    <row r="88" spans="1:53" s="31" customFormat="1" ht="13.5" thickBot="1" x14ac:dyDescent="0.25">
      <c r="A88" s="186">
        <v>21</v>
      </c>
      <c r="B88" s="22">
        <v>1</v>
      </c>
      <c r="C88" s="10" t="s">
        <v>50</v>
      </c>
      <c r="D88" s="11">
        <v>2110</v>
      </c>
      <c r="E88" s="11">
        <v>3</v>
      </c>
      <c r="F88" s="11">
        <v>10855</v>
      </c>
      <c r="G88" s="12">
        <v>1.5</v>
      </c>
      <c r="H88" s="12">
        <v>5.9</v>
      </c>
      <c r="I88" s="11">
        <v>10877</v>
      </c>
      <c r="J88" s="12">
        <v>5.8</v>
      </c>
      <c r="K88" s="11">
        <v>14965</v>
      </c>
      <c r="L88" s="13">
        <v>4.5999999999999999E-2</v>
      </c>
      <c r="M88" s="23">
        <f>ROUND(K88*(1-L88),0)</f>
        <v>14277</v>
      </c>
      <c r="N88" s="14">
        <v>0.60499999999999998</v>
      </c>
      <c r="O88" s="24">
        <f t="shared" ref="O88:O90" si="891">M88*N88</f>
        <v>8637.5849999999991</v>
      </c>
      <c r="P88" s="13">
        <v>0.33200000000000002</v>
      </c>
      <c r="Q88" s="24">
        <f t="shared" ref="Q88:Q90" si="892">M88*P88</f>
        <v>4739.9639999999999</v>
      </c>
      <c r="R88" s="15">
        <v>6.3E-2</v>
      </c>
      <c r="S88" s="143">
        <v>0.20050000000000001</v>
      </c>
      <c r="T88" s="24">
        <f t="shared" ref="T88:T90" si="893">M88*R88</f>
        <v>899.45100000000002</v>
      </c>
      <c r="U88" s="25">
        <v>0.22700000000000001</v>
      </c>
      <c r="V88" s="24">
        <f t="shared" ref="V88:V90" si="894">M88*U88</f>
        <v>3240.8789999999999</v>
      </c>
      <c r="W88" s="15">
        <v>0.503</v>
      </c>
      <c r="X88" s="24">
        <f t="shared" ref="X88:X90" si="895">M88*W88</f>
        <v>7181.3310000000001</v>
      </c>
      <c r="Y88" s="15">
        <v>0.41</v>
      </c>
      <c r="Z88" s="24">
        <f t="shared" ref="Z88:Z90" si="896">Y88*M88</f>
        <v>5853.57</v>
      </c>
      <c r="AA88" s="145">
        <v>2.6900000000000001E-3</v>
      </c>
      <c r="AB88" s="18">
        <f t="shared" ref="AB88" si="897">M88*AA88</f>
        <v>38.40513</v>
      </c>
      <c r="AC88" s="16">
        <v>2.49E-3</v>
      </c>
      <c r="AD88" s="17">
        <f t="shared" ref="AD88:AD90" si="898">M88*AC88</f>
        <v>35.549730000000004</v>
      </c>
      <c r="AE88" s="26">
        <f>IF(M88&gt;0,(AG88+AP88)/M88,0)</f>
        <v>2.5428484975835259E-3</v>
      </c>
      <c r="AF88" s="16">
        <v>2.7999999999999998E-4</v>
      </c>
      <c r="AG88" s="23">
        <f t="shared" ref="AG88:AG90" si="899">AF88*M88</f>
        <v>3.9975599999999996</v>
      </c>
      <c r="AH88" s="114">
        <v>0.20799999999999999</v>
      </c>
      <c r="AI88" s="29">
        <f t="shared" ref="AI88:AI90" si="900">AL88*(1-AM88)*AH88</f>
        <v>31.110144000000002</v>
      </c>
      <c r="AJ88" s="27">
        <f t="shared" ref="AJ88:AJ90" si="901">IF(AND(AH88&gt;0,AF88&gt;0,AC88&gt;0),((AC88-AF88)*AH88)/((AH88-AF88)*AC88),0)</f>
        <v>0.88874659044419557</v>
      </c>
      <c r="AK88" s="59">
        <f t="shared" si="680"/>
        <v>0.89104232094571034</v>
      </c>
      <c r="AL88" s="11">
        <v>164</v>
      </c>
      <c r="AM88" s="13">
        <v>8.7999999999999995E-2</v>
      </c>
      <c r="AN88" s="14">
        <v>0.216</v>
      </c>
      <c r="AO88" s="130">
        <v>0.2172</v>
      </c>
      <c r="AP88" s="29">
        <f>AL88*(1-AM88)*AN88</f>
        <v>32.306688000000001</v>
      </c>
      <c r="AQ88" s="131">
        <f t="shared" ref="AQ88" si="902">AL88*(1-AM88)*AO88</f>
        <v>32.486169600000004</v>
      </c>
      <c r="AR88" s="18">
        <v>1.55</v>
      </c>
      <c r="AS88" s="18">
        <v>502.22</v>
      </c>
      <c r="AT88" s="98">
        <f>AT86+AL88-AS88</f>
        <v>11.039999999999168</v>
      </c>
      <c r="AU88" s="99"/>
      <c r="AV88" s="11"/>
      <c r="AW88" s="30"/>
      <c r="AX88" s="19"/>
      <c r="AY88" s="19"/>
      <c r="AZ88" s="19"/>
      <c r="BA88" s="19"/>
    </row>
    <row r="89" spans="1:53" s="31" customFormat="1" ht="12.75" x14ac:dyDescent="0.2">
      <c r="A89" s="184"/>
      <c r="B89" s="32">
        <v>2</v>
      </c>
      <c r="C89" s="10" t="s">
        <v>51</v>
      </c>
      <c r="D89" s="33">
        <v>18605</v>
      </c>
      <c r="E89" s="33">
        <v>9</v>
      </c>
      <c r="F89" s="33">
        <v>17821</v>
      </c>
      <c r="G89" s="34">
        <v>0.7</v>
      </c>
      <c r="H89" s="34">
        <v>5.0999999999999996</v>
      </c>
      <c r="I89" s="33">
        <v>17038</v>
      </c>
      <c r="J89" s="34">
        <v>4.8</v>
      </c>
      <c r="K89" s="33">
        <v>15628</v>
      </c>
      <c r="L89" s="35">
        <v>0.05</v>
      </c>
      <c r="M89" s="36">
        <f>ROUND(K89*(1-L89),0)</f>
        <v>14847</v>
      </c>
      <c r="N89" s="37">
        <v>0.71699999999999997</v>
      </c>
      <c r="O89" s="24">
        <f t="shared" si="891"/>
        <v>10645.298999999999</v>
      </c>
      <c r="P89" s="35">
        <v>0.224</v>
      </c>
      <c r="Q89" s="24">
        <f t="shared" si="892"/>
        <v>3325.7280000000001</v>
      </c>
      <c r="R89" s="38">
        <v>5.8999999999999997E-2</v>
      </c>
      <c r="S89" s="134">
        <v>0.20219999999999999</v>
      </c>
      <c r="T89" s="24">
        <f t="shared" si="893"/>
        <v>875.97299999999996</v>
      </c>
      <c r="U89" s="27">
        <v>0.22600000000000001</v>
      </c>
      <c r="V89" s="24">
        <f t="shared" si="894"/>
        <v>3355.422</v>
      </c>
      <c r="W89" s="38">
        <v>0.498</v>
      </c>
      <c r="X89" s="24">
        <f t="shared" si="895"/>
        <v>7393.8059999999996</v>
      </c>
      <c r="Y89" s="38">
        <v>0.42</v>
      </c>
      <c r="Z89" s="24">
        <f t="shared" si="896"/>
        <v>6235.74</v>
      </c>
      <c r="AA89" s="146">
        <v>2.63E-3</v>
      </c>
      <c r="AB89" s="18">
        <f t="shared" si="809"/>
        <v>39.047609999999999</v>
      </c>
      <c r="AC89" s="39">
        <v>2.5000000000000001E-3</v>
      </c>
      <c r="AD89" s="17">
        <f t="shared" si="898"/>
        <v>37.1175</v>
      </c>
      <c r="AE89" s="26">
        <f>IF(M89&gt;0,(AG89+AP89)/M89,0)</f>
        <v>2.7115366269279987E-3</v>
      </c>
      <c r="AF89" s="39">
        <v>2.7999999999999998E-4</v>
      </c>
      <c r="AG89" s="36">
        <f t="shared" si="899"/>
        <v>4.1571599999999993</v>
      </c>
      <c r="AH89" s="27">
        <v>0.20979999999999999</v>
      </c>
      <c r="AI89" s="40">
        <f t="shared" si="900"/>
        <v>34.286984599999997</v>
      </c>
      <c r="AJ89" s="27">
        <f t="shared" si="901"/>
        <v>0.88918671248568171</v>
      </c>
      <c r="AK89" s="28">
        <f t="shared" si="680"/>
        <v>0.89787561372388858</v>
      </c>
      <c r="AL89" s="33">
        <v>179</v>
      </c>
      <c r="AM89" s="35">
        <v>8.6999999999999994E-2</v>
      </c>
      <c r="AN89" s="37">
        <v>0.22090000000000001</v>
      </c>
      <c r="AO89" s="132">
        <v>0.23</v>
      </c>
      <c r="AP89" s="40">
        <f>AL89*(1-AM89)*AN89</f>
        <v>36.101024299999999</v>
      </c>
      <c r="AQ89" s="133">
        <f t="shared" si="769"/>
        <v>37.588209999999997</v>
      </c>
      <c r="AR89" s="41">
        <v>1.6</v>
      </c>
      <c r="AS89" s="41"/>
      <c r="AT89" s="117">
        <f>AT88+AL89-AS89</f>
        <v>190.03999999999917</v>
      </c>
      <c r="AU89" s="101"/>
      <c r="AV89" s="42"/>
      <c r="AW89" s="43"/>
      <c r="AX89" s="44"/>
      <c r="AY89" s="44"/>
      <c r="AZ89" s="44"/>
      <c r="BA89" s="44"/>
    </row>
    <row r="90" spans="1:53" s="31" customFormat="1" ht="12.75" x14ac:dyDescent="0.2">
      <c r="A90" s="184"/>
      <c r="B90" s="32">
        <v>3</v>
      </c>
      <c r="C90" s="10" t="s">
        <v>63</v>
      </c>
      <c r="D90" s="42">
        <v>21400</v>
      </c>
      <c r="E90" s="42">
        <v>7</v>
      </c>
      <c r="F90" s="42">
        <v>18775</v>
      </c>
      <c r="G90" s="36">
        <v>0.8</v>
      </c>
      <c r="H90" s="36">
        <v>4</v>
      </c>
      <c r="I90" s="42">
        <v>18262</v>
      </c>
      <c r="J90" s="123">
        <v>3.8</v>
      </c>
      <c r="K90" s="42">
        <v>16041</v>
      </c>
      <c r="L90" s="38">
        <v>4.5999999999999999E-2</v>
      </c>
      <c r="M90" s="36">
        <f>ROUND(K90*(1-L90),0)</f>
        <v>15303</v>
      </c>
      <c r="N90" s="27">
        <v>0.70499999999999996</v>
      </c>
      <c r="O90" s="24">
        <f t="shared" si="891"/>
        <v>10788.615</v>
      </c>
      <c r="P90" s="38">
        <v>0.26800000000000002</v>
      </c>
      <c r="Q90" s="24">
        <f t="shared" si="892"/>
        <v>4101.2040000000006</v>
      </c>
      <c r="R90" s="38">
        <v>2.7E-2</v>
      </c>
      <c r="S90" s="134">
        <v>0.2127</v>
      </c>
      <c r="T90" s="24">
        <f t="shared" si="893"/>
        <v>413.18099999999998</v>
      </c>
      <c r="U90" s="27">
        <v>0.223</v>
      </c>
      <c r="V90" s="24">
        <f t="shared" si="894"/>
        <v>3412.569</v>
      </c>
      <c r="W90" s="38">
        <v>0.5</v>
      </c>
      <c r="X90" s="24">
        <f t="shared" si="895"/>
        <v>7651.5</v>
      </c>
      <c r="Y90" s="38">
        <v>0.41</v>
      </c>
      <c r="Z90" s="24">
        <f t="shared" si="896"/>
        <v>6274.23</v>
      </c>
      <c r="AA90" s="147">
        <v>2.5699999999999998E-3</v>
      </c>
      <c r="AB90" s="148">
        <f t="shared" si="809"/>
        <v>39.328709999999994</v>
      </c>
      <c r="AC90" s="46">
        <v>2.6099999999999999E-3</v>
      </c>
      <c r="AD90" s="17">
        <f t="shared" si="898"/>
        <v>39.940829999999998</v>
      </c>
      <c r="AE90" s="26">
        <f>IF(M90&gt;0,(AG90+AP90)/M90,0)</f>
        <v>2.8119644514147555E-3</v>
      </c>
      <c r="AF90" s="46">
        <v>2.7999999999999998E-4</v>
      </c>
      <c r="AG90" s="36">
        <f t="shared" si="899"/>
        <v>4.28484</v>
      </c>
      <c r="AH90" s="27">
        <v>0.2049</v>
      </c>
      <c r="AI90" s="40">
        <f t="shared" si="900"/>
        <v>36.586124400000003</v>
      </c>
      <c r="AJ90" s="27">
        <f t="shared" si="901"/>
        <v>0.89394189622029963</v>
      </c>
      <c r="AK90" s="28">
        <f t="shared" si="680"/>
        <v>0.90158882415468666</v>
      </c>
      <c r="AL90" s="42">
        <v>196</v>
      </c>
      <c r="AM90" s="38">
        <v>8.8999999999999996E-2</v>
      </c>
      <c r="AN90" s="27">
        <v>0.217</v>
      </c>
      <c r="AO90" s="134">
        <v>0.21740000000000001</v>
      </c>
      <c r="AP90" s="40">
        <f>AL90*(1-AM90)*AN90</f>
        <v>38.746652000000005</v>
      </c>
      <c r="AQ90" s="135">
        <f t="shared" si="769"/>
        <v>38.818074400000008</v>
      </c>
      <c r="AR90" s="17">
        <v>1.6</v>
      </c>
      <c r="AS90" s="17"/>
      <c r="AT90" s="117">
        <f>AT89+AL90-AS90</f>
        <v>386.03999999999917</v>
      </c>
      <c r="AU90" s="101"/>
      <c r="AV90" s="42"/>
      <c r="AW90" s="47"/>
      <c r="AX90" s="40"/>
      <c r="AY90" s="40"/>
      <c r="AZ90" s="40"/>
      <c r="BA90" s="40"/>
    </row>
    <row r="91" spans="1:53" s="21" customFormat="1" ht="13.5" thickBot="1" x14ac:dyDescent="0.25">
      <c r="A91" s="185"/>
      <c r="B91" s="48" t="s">
        <v>35</v>
      </c>
      <c r="C91" s="49"/>
      <c r="D91" s="50">
        <f t="shared" ref="D91" si="903">SUM(D88:D90)</f>
        <v>42115</v>
      </c>
      <c r="E91" s="50"/>
      <c r="F91" s="50">
        <f t="shared" ref="F91" si="904">SUM(F88:F90)</f>
        <v>47451</v>
      </c>
      <c r="G91" s="51"/>
      <c r="H91" s="51"/>
      <c r="I91" s="50">
        <f t="shared" ref="I91:K91" si="905">SUM(I88:I90)</f>
        <v>46177</v>
      </c>
      <c r="J91" s="51"/>
      <c r="K91" s="50">
        <f t="shared" si="905"/>
        <v>46634</v>
      </c>
      <c r="L91" s="20">
        <f t="shared" ref="L91" si="906">IF(K91&gt;0,(K88*L88+K89*L89+K90*L90)/K91,0)</f>
        <v>4.7340481193978642E-2</v>
      </c>
      <c r="M91" s="51">
        <f t="shared" ref="M91" si="907">M88+M89+M90</f>
        <v>44427</v>
      </c>
      <c r="N91" s="52">
        <f t="shared" ref="N91" si="908">IF(M91&gt;0,O91/M91,0)</f>
        <v>0.67687440070227556</v>
      </c>
      <c r="O91" s="53">
        <f t="shared" ref="O91" si="909">O88+O89+O90</f>
        <v>30071.498999999996</v>
      </c>
      <c r="P91" s="20">
        <f t="shared" ref="P91" si="910">IF(M91&gt;0,Q91/M91,0)</f>
        <v>0.27386265109055308</v>
      </c>
      <c r="Q91" s="53">
        <f t="shared" ref="Q91" si="911">Q88+Q89+Q90</f>
        <v>12166.896000000001</v>
      </c>
      <c r="R91" s="20">
        <f t="shared" ref="R91" si="912">IF(M91&gt;0,T91/M91,0)</f>
        <v>4.9262948207171316E-2</v>
      </c>
      <c r="S91" s="136"/>
      <c r="T91" s="53">
        <f t="shared" ref="T91" si="913">T88+T89+T90</f>
        <v>2188.605</v>
      </c>
      <c r="U91" s="20">
        <f t="shared" ref="U91" si="914">IF(M91&gt;0,V91/M91,0)</f>
        <v>0.225288000540212</v>
      </c>
      <c r="V91" s="53">
        <f t="shared" ref="V91" si="915">V88+V89+V90</f>
        <v>10008.869999999999</v>
      </c>
      <c r="W91" s="20">
        <f t="shared" ref="W91" si="916">IF(M91&gt;0,X91/M91,0)</f>
        <v>0.50029569856168543</v>
      </c>
      <c r="X91" s="53">
        <f t="shared" ref="X91" si="917">X88+X89+X90</f>
        <v>22226.636999999999</v>
      </c>
      <c r="Y91" s="20">
        <f t="shared" ref="Y91" si="918">IF(M91&gt;0,Z91/M91,0)</f>
        <v>0.41334188669052607</v>
      </c>
      <c r="Z91" s="53">
        <f t="shared" ref="Z91" si="919">Z88+Z89+Z90</f>
        <v>18363.54</v>
      </c>
      <c r="AA91" s="152">
        <f t="shared" ref="AA91" si="920">IF(M91&gt;0,AB91/M91,0)</f>
        <v>2.6286143561347832E-3</v>
      </c>
      <c r="AB91" s="55">
        <f t="shared" ref="AB91" si="921">SUM(AB88:AB90)</f>
        <v>116.78145000000001</v>
      </c>
      <c r="AC91" s="54">
        <f t="shared" ref="AC91" si="922">IF(M91&gt;0,AD91/M91,0)</f>
        <v>2.5346762104125867E-3</v>
      </c>
      <c r="AD91" s="55">
        <f t="shared" ref="AD91" si="923">SUM(AD88:AD90)</f>
        <v>112.60805999999999</v>
      </c>
      <c r="AE91" s="54">
        <f t="shared" ref="AE91" si="924">IF(M91&gt;0,(AE88*M88+AE89*M89+AE90*M90)/M91,0)</f>
        <v>2.6919198753010557E-3</v>
      </c>
      <c r="AF91" s="54">
        <f t="shared" ref="AF91" si="925">IF(K91&gt;0,(K88*AF88+K89*AF89+K90*AF90)/K91,0)</f>
        <v>2.7999999999999998E-4</v>
      </c>
      <c r="AG91" s="51">
        <f t="shared" ref="AG91" si="926">SUM(AG88:AG90)</f>
        <v>12.43956</v>
      </c>
      <c r="AH91" s="52">
        <f t="shared" ref="AH91" si="927">IF(K91&gt;0,(K88*AH88+K89*AH89+K90*AH90)/K91,0)</f>
        <v>0.20753688939400436</v>
      </c>
      <c r="AI91" s="57">
        <f t="shared" ref="AI91" si="928">SUM(AI88:AI90)</f>
        <v>101.983253</v>
      </c>
      <c r="AJ91" s="52">
        <f t="shared" ref="AJ91" si="929">IF(AND(AD91&gt;0),((AD88*AJ88+AD89*AJ89+AD90*AJ90)/AD91),0)</f>
        <v>0.89073437937046129</v>
      </c>
      <c r="AK91" s="56">
        <f t="shared" si="680"/>
        <v>0.89713737722047726</v>
      </c>
      <c r="AL91" s="50">
        <f t="shared" ref="AL91" si="930">SUM(AL88:AL90)</f>
        <v>539</v>
      </c>
      <c r="AM91" s="20">
        <f t="shared" ref="AM91" si="931">IF(AL91&gt;0,(AM88*AL88+AM89*AL89+AM90*AL90)/AL91,0)</f>
        <v>8.8031539888682744E-2</v>
      </c>
      <c r="AN91" s="52">
        <f>IF(K91&gt;0,(AN88*K88+AN89*K89+AN90*K90)/K91,0)</f>
        <v>0.21798606596045805</v>
      </c>
      <c r="AO91" s="136">
        <f>IF(L91&gt;0,(AO88*K88+AO89*K89+AO90*K90)/K91,0)</f>
        <v>0.22155833512029846</v>
      </c>
      <c r="AP91" s="57">
        <f t="shared" ref="AP91" si="932">SUM(AP88:AP90)</f>
        <v>107.1543643</v>
      </c>
      <c r="AQ91" s="137">
        <f t="shared" si="800"/>
        <v>108.89245400000001</v>
      </c>
      <c r="AR91" s="55"/>
      <c r="AS91" s="55">
        <f t="shared" ref="AS91" si="933">SUM(AS88:AS90)</f>
        <v>502.22</v>
      </c>
      <c r="AT91" s="102"/>
      <c r="AU91" s="103">
        <f>AT90</f>
        <v>386.03999999999917</v>
      </c>
      <c r="AV91" s="50">
        <f t="shared" ref="AV91" si="934">SUM(AV88:AV90)</f>
        <v>0</v>
      </c>
      <c r="AW91" s="58"/>
      <c r="AX91" s="57"/>
      <c r="AY91" s="57"/>
      <c r="AZ91" s="57"/>
      <c r="BA91" s="57"/>
    </row>
    <row r="92" spans="1:53" s="31" customFormat="1" ht="13.5" thickBot="1" x14ac:dyDescent="0.25">
      <c r="A92" s="186">
        <v>22</v>
      </c>
      <c r="B92" s="22">
        <v>1</v>
      </c>
      <c r="C92" s="10" t="s">
        <v>50</v>
      </c>
      <c r="D92" s="11">
        <v>10000</v>
      </c>
      <c r="E92" s="11">
        <v>7</v>
      </c>
      <c r="F92" s="11">
        <v>17315</v>
      </c>
      <c r="G92" s="12">
        <v>0.8</v>
      </c>
      <c r="H92" s="12">
        <v>6.5</v>
      </c>
      <c r="I92" s="11">
        <v>16774</v>
      </c>
      <c r="J92" s="121">
        <v>4.2</v>
      </c>
      <c r="K92" s="11">
        <v>16264</v>
      </c>
      <c r="L92" s="13">
        <v>4.3999999999999997E-2</v>
      </c>
      <c r="M92" s="23">
        <f>ROUND(K92*(1-L92),0)</f>
        <v>15548</v>
      </c>
      <c r="N92" s="14">
        <v>0.64800000000000002</v>
      </c>
      <c r="O92" s="24">
        <f t="shared" ref="O92:O94" si="935">M92*N92</f>
        <v>10075.104000000001</v>
      </c>
      <c r="P92" s="13">
        <v>0.28999999999999998</v>
      </c>
      <c r="Q92" s="24">
        <f t="shared" ref="Q92:Q94" si="936">M92*P92</f>
        <v>4508.92</v>
      </c>
      <c r="R92" s="15">
        <v>6.2E-2</v>
      </c>
      <c r="S92" s="143">
        <v>0.2215</v>
      </c>
      <c r="T92" s="24">
        <f t="shared" ref="T92:T94" si="937">M92*R92</f>
        <v>963.976</v>
      </c>
      <c r="U92" s="25">
        <v>0.22500000000000001</v>
      </c>
      <c r="V92" s="24">
        <f t="shared" ref="V92:V94" si="938">M92*U92</f>
        <v>3498.3</v>
      </c>
      <c r="W92" s="15">
        <v>0.5</v>
      </c>
      <c r="X92" s="24">
        <f t="shared" ref="X92:X94" si="939">M92*W92</f>
        <v>7774</v>
      </c>
      <c r="Y92" s="15">
        <v>0.4</v>
      </c>
      <c r="Z92" s="24">
        <f t="shared" ref="Z92:Z94" si="940">Y92*M92</f>
        <v>6219.2000000000007</v>
      </c>
      <c r="AA92" s="145">
        <v>2.65E-3</v>
      </c>
      <c r="AB92" s="18">
        <f t="shared" ref="AB92" si="941">M92*AA92</f>
        <v>41.202199999999998</v>
      </c>
      <c r="AC92" s="16">
        <v>2.7000000000000001E-3</v>
      </c>
      <c r="AD92" s="17">
        <f t="shared" ref="AD92:AD94" si="942">M92*AC92</f>
        <v>41.979600000000005</v>
      </c>
      <c r="AE92" s="26">
        <f>IF(M92&gt;0,(AG92+AP92)/M92,0)</f>
        <v>2.6871067661435552E-3</v>
      </c>
      <c r="AF92" s="16">
        <v>2.7999999999999998E-4</v>
      </c>
      <c r="AG92" s="23">
        <f t="shared" ref="AG92:AG94" si="943">AF92*M92</f>
        <v>4.35344</v>
      </c>
      <c r="AH92" s="114">
        <v>0.20480000000000001</v>
      </c>
      <c r="AI92" s="29">
        <f t="shared" ref="AI92:AI94" si="944">AL92*(1-AM92)*AH92</f>
        <v>35.900620799999999</v>
      </c>
      <c r="AJ92" s="27">
        <f t="shared" ref="AJ92:AJ94" si="945">IF(AND(AH92&gt;0,AF92&gt;0,AC92&gt;0),((AC92-AF92)*AH92)/((AH92-AF92)*AC92),0)</f>
        <v>0.89752337904107904</v>
      </c>
      <c r="AK92" s="59">
        <f t="shared" si="680"/>
        <v>0.89697506754380929</v>
      </c>
      <c r="AL92" s="11">
        <v>192</v>
      </c>
      <c r="AM92" s="13">
        <v>8.6999999999999994E-2</v>
      </c>
      <c r="AN92" s="14">
        <v>0.2135</v>
      </c>
      <c r="AO92" s="130">
        <v>0.2152</v>
      </c>
      <c r="AP92" s="29">
        <f>AL92*(1-AM92)*AN92</f>
        <v>37.425695999999995</v>
      </c>
      <c r="AQ92" s="131">
        <f t="shared" ref="AQ92" si="946">AL92*(1-AM92)*AO92</f>
        <v>37.723699199999999</v>
      </c>
      <c r="AR92" s="18">
        <v>1.6</v>
      </c>
      <c r="AS92" s="18"/>
      <c r="AT92" s="98">
        <f>AT90+AL92-AS92</f>
        <v>578.03999999999917</v>
      </c>
      <c r="AU92" s="99"/>
      <c r="AV92" s="11"/>
      <c r="AW92" s="30"/>
      <c r="AX92" s="19"/>
      <c r="AY92" s="19"/>
      <c r="AZ92" s="19"/>
      <c r="BA92" s="19"/>
    </row>
    <row r="93" spans="1:53" s="31" customFormat="1" ht="12.75" x14ac:dyDescent="0.2">
      <c r="A93" s="184"/>
      <c r="B93" s="32">
        <v>2</v>
      </c>
      <c r="C93" s="10" t="s">
        <v>48</v>
      </c>
      <c r="D93" s="33">
        <v>18770</v>
      </c>
      <c r="E93" s="33">
        <v>10</v>
      </c>
      <c r="F93" s="33">
        <v>18150</v>
      </c>
      <c r="G93" s="34">
        <v>0.7</v>
      </c>
      <c r="H93" s="34">
        <v>5.5</v>
      </c>
      <c r="I93" s="33">
        <v>17449</v>
      </c>
      <c r="J93" s="34">
        <v>3.1</v>
      </c>
      <c r="K93" s="33">
        <v>16171</v>
      </c>
      <c r="L93" s="35">
        <v>5.1999999999999998E-2</v>
      </c>
      <c r="M93" s="36">
        <f>ROUND(K93*(1-L93),0)</f>
        <v>15330</v>
      </c>
      <c r="N93" s="37">
        <v>0.54500000000000004</v>
      </c>
      <c r="O93" s="24">
        <f t="shared" si="935"/>
        <v>8354.85</v>
      </c>
      <c r="P93" s="35">
        <v>0.39700000000000002</v>
      </c>
      <c r="Q93" s="24">
        <f t="shared" si="936"/>
        <v>6086.01</v>
      </c>
      <c r="R93" s="38">
        <v>5.8000000000000003E-2</v>
      </c>
      <c r="S93" s="134">
        <v>0.22090000000000001</v>
      </c>
      <c r="T93" s="24">
        <f t="shared" si="937"/>
        <v>889.1400000000001</v>
      </c>
      <c r="U93" s="27">
        <v>0.218</v>
      </c>
      <c r="V93" s="24">
        <f t="shared" si="938"/>
        <v>3341.94</v>
      </c>
      <c r="W93" s="38">
        <v>0.499</v>
      </c>
      <c r="X93" s="24">
        <f t="shared" si="939"/>
        <v>7649.67</v>
      </c>
      <c r="Y93" s="38">
        <v>0.41</v>
      </c>
      <c r="Z93" s="24">
        <f t="shared" si="940"/>
        <v>6285.2999999999993</v>
      </c>
      <c r="AA93" s="146">
        <v>2.66E-3</v>
      </c>
      <c r="AB93" s="18">
        <f t="shared" si="809"/>
        <v>40.777799999999999</v>
      </c>
      <c r="AC93" s="39">
        <v>2.5999999999999999E-3</v>
      </c>
      <c r="AD93" s="17">
        <f t="shared" si="942"/>
        <v>39.857999999999997</v>
      </c>
      <c r="AE93" s="26">
        <f>IF(M93&gt;0,(AG93+AP93)/M93,0)</f>
        <v>2.5677647879973906E-3</v>
      </c>
      <c r="AF93" s="39">
        <v>2.7999999999999998E-4</v>
      </c>
      <c r="AG93" s="36">
        <f t="shared" si="943"/>
        <v>4.2923999999999998</v>
      </c>
      <c r="AH93" s="27">
        <v>0.20810000000000001</v>
      </c>
      <c r="AI93" s="40">
        <f t="shared" si="944"/>
        <v>34.0091587</v>
      </c>
      <c r="AJ93" s="27">
        <f t="shared" si="945"/>
        <v>0.89350991612564123</v>
      </c>
      <c r="AK93" s="28">
        <f t="shared" si="680"/>
        <v>0.89211974027993601</v>
      </c>
      <c r="AL93" s="33">
        <v>179</v>
      </c>
      <c r="AM93" s="35">
        <v>8.6999999999999994E-2</v>
      </c>
      <c r="AN93" s="37">
        <v>0.21460000000000001</v>
      </c>
      <c r="AO93" s="132">
        <v>0.22550000000000001</v>
      </c>
      <c r="AP93" s="40">
        <f>AL93*(1-AM93)*AN93</f>
        <v>35.071434199999999</v>
      </c>
      <c r="AQ93" s="133">
        <f t="shared" si="769"/>
        <v>36.852788500000003</v>
      </c>
      <c r="AR93" s="41">
        <v>1.55</v>
      </c>
      <c r="AS93" s="41"/>
      <c r="AT93" s="117">
        <f>AT92+AL93-AS93</f>
        <v>757.03999999999917</v>
      </c>
      <c r="AU93" s="101"/>
      <c r="AV93" s="42"/>
      <c r="AW93" s="43"/>
      <c r="AX93" s="44"/>
      <c r="AY93" s="44"/>
      <c r="AZ93" s="44"/>
      <c r="BA93" s="44"/>
    </row>
    <row r="94" spans="1:53" s="31" customFormat="1" ht="12.75" x14ac:dyDescent="0.2">
      <c r="A94" s="184"/>
      <c r="B94" s="32">
        <v>3</v>
      </c>
      <c r="C94" s="10" t="s">
        <v>63</v>
      </c>
      <c r="D94" s="42">
        <v>21480</v>
      </c>
      <c r="E94" s="42">
        <v>6</v>
      </c>
      <c r="F94" s="42">
        <v>18353</v>
      </c>
      <c r="G94" s="36">
        <v>1</v>
      </c>
      <c r="H94" s="36">
        <v>3.8</v>
      </c>
      <c r="I94" s="42">
        <v>18069</v>
      </c>
      <c r="J94" s="123">
        <v>2.2000000000000002</v>
      </c>
      <c r="K94" s="42">
        <v>16250</v>
      </c>
      <c r="L94" s="38">
        <v>4.2000000000000003E-2</v>
      </c>
      <c r="M94" s="36">
        <f>ROUND(K94*(1-L94),0)</f>
        <v>15568</v>
      </c>
      <c r="N94" s="27">
        <v>0.72599999999999998</v>
      </c>
      <c r="O94" s="24">
        <f t="shared" si="935"/>
        <v>11302.368</v>
      </c>
      <c r="P94" s="38">
        <v>0.23300000000000001</v>
      </c>
      <c r="Q94" s="24">
        <f t="shared" si="936"/>
        <v>3627.3440000000001</v>
      </c>
      <c r="R94" s="38">
        <v>4.1000000000000002E-2</v>
      </c>
      <c r="S94" s="134">
        <v>0.21540000000000001</v>
      </c>
      <c r="T94" s="24">
        <f t="shared" si="937"/>
        <v>638.28800000000001</v>
      </c>
      <c r="U94" s="27">
        <v>0.23100000000000001</v>
      </c>
      <c r="V94" s="24">
        <f t="shared" si="938"/>
        <v>3596.2080000000001</v>
      </c>
      <c r="W94" s="38">
        <v>0.49199999999999999</v>
      </c>
      <c r="X94" s="24">
        <f t="shared" si="939"/>
        <v>7659.4560000000001</v>
      </c>
      <c r="Y94" s="38">
        <v>0.41</v>
      </c>
      <c r="Z94" s="24">
        <f t="shared" si="940"/>
        <v>6382.8799999999992</v>
      </c>
      <c r="AA94" s="147">
        <v>2.2200000000000002E-3</v>
      </c>
      <c r="AB94" s="148">
        <f t="shared" si="809"/>
        <v>34.560960000000001</v>
      </c>
      <c r="AC94" s="46">
        <v>2.3600000000000001E-3</v>
      </c>
      <c r="AD94" s="17">
        <f t="shared" si="942"/>
        <v>36.740480000000005</v>
      </c>
      <c r="AE94" s="26">
        <f>IF(M94&gt;0,(AG94+AP94)/M94,0)</f>
        <v>2.5063417266187053E-3</v>
      </c>
      <c r="AF94" s="46">
        <v>2.5999999999999998E-4</v>
      </c>
      <c r="AG94" s="36">
        <f t="shared" si="943"/>
        <v>4.0476799999999997</v>
      </c>
      <c r="AH94" s="27">
        <v>0.2026</v>
      </c>
      <c r="AI94" s="40">
        <f t="shared" si="944"/>
        <v>33.404688</v>
      </c>
      <c r="AJ94" s="27">
        <f t="shared" si="945"/>
        <v>0.89097391033383999</v>
      </c>
      <c r="AK94" s="28">
        <f t="shared" si="680"/>
        <v>0.89736316915950132</v>
      </c>
      <c r="AL94" s="42">
        <v>180</v>
      </c>
      <c r="AM94" s="38">
        <v>8.4000000000000005E-2</v>
      </c>
      <c r="AN94" s="27">
        <v>0.21210000000000001</v>
      </c>
      <c r="AO94" s="134">
        <v>0.22189999999999999</v>
      </c>
      <c r="AP94" s="40">
        <f>AL94*(1-AM94)*AN94</f>
        <v>34.971048000000003</v>
      </c>
      <c r="AQ94" s="135">
        <f t="shared" si="769"/>
        <v>36.586872</v>
      </c>
      <c r="AR94" s="17">
        <v>1.65</v>
      </c>
      <c r="AS94" s="17"/>
      <c r="AT94" s="117">
        <f>AT93+AL94-AS94</f>
        <v>937.03999999999917</v>
      </c>
      <c r="AU94" s="101"/>
      <c r="AV94" s="42"/>
      <c r="AW94" s="47"/>
      <c r="AX94" s="40"/>
      <c r="AY94" s="40"/>
      <c r="AZ94" s="40"/>
      <c r="BA94" s="40"/>
    </row>
    <row r="95" spans="1:53" s="21" customFormat="1" ht="13.5" thickBot="1" x14ac:dyDescent="0.25">
      <c r="A95" s="185"/>
      <c r="B95" s="48" t="s">
        <v>35</v>
      </c>
      <c r="C95" s="49"/>
      <c r="D95" s="50">
        <f t="shared" ref="D95" si="947">SUM(D92:D94)</f>
        <v>50250</v>
      </c>
      <c r="E95" s="50"/>
      <c r="F95" s="50">
        <f t="shared" ref="F95" si="948">SUM(F92:F94)</f>
        <v>53818</v>
      </c>
      <c r="G95" s="51"/>
      <c r="H95" s="51"/>
      <c r="I95" s="50">
        <f t="shared" ref="I95:K95" si="949">SUM(I92:I94)</f>
        <v>52292</v>
      </c>
      <c r="J95" s="51"/>
      <c r="K95" s="50">
        <f t="shared" si="949"/>
        <v>48685</v>
      </c>
      <c r="L95" s="20">
        <f t="shared" ref="L95" si="950">IF(K95&gt;0,(K92*L92+K93*L93+K94*L94)/K95,0)</f>
        <v>4.5989688815857035E-2</v>
      </c>
      <c r="M95" s="51">
        <f t="shared" ref="M95" si="951">M92+M93+M94</f>
        <v>46446</v>
      </c>
      <c r="N95" s="52">
        <f t="shared" ref="N95" si="952">IF(M95&gt;0,O95/M95,0)</f>
        <v>0.64014817207079189</v>
      </c>
      <c r="O95" s="53">
        <f t="shared" ref="O95" si="953">O92+O93+O94</f>
        <v>29732.322</v>
      </c>
      <c r="P95" s="20">
        <f t="shared" ref="P95" si="954">IF(M95&gt;0,Q95/M95,0)</f>
        <v>0.30621095465702108</v>
      </c>
      <c r="Q95" s="53">
        <f t="shared" ref="Q95" si="955">Q92+Q93+Q94</f>
        <v>14222.274000000001</v>
      </c>
      <c r="R95" s="20">
        <f t="shared" ref="R95" si="956">IF(M95&gt;0,T95/M95,0)</f>
        <v>5.3640873272187056E-2</v>
      </c>
      <c r="S95" s="136"/>
      <c r="T95" s="53">
        <f t="shared" ref="T95" si="957">T92+T93+T94</f>
        <v>2491.404</v>
      </c>
      <c r="U95" s="20">
        <f t="shared" ref="U95" si="958">IF(M95&gt;0,V95/M95,0)</f>
        <v>0.22470068466606383</v>
      </c>
      <c r="V95" s="53">
        <f t="shared" ref="V95" si="959">V92+V93+V94</f>
        <v>10436.448</v>
      </c>
      <c r="W95" s="20">
        <f t="shared" ref="W95" si="960">IF(M95&gt;0,X95/M95,0)</f>
        <v>0.49698845971666022</v>
      </c>
      <c r="X95" s="53">
        <f t="shared" ref="X95" si="961">X92+X93+X94</f>
        <v>23083.126</v>
      </c>
      <c r="Y95" s="20">
        <f t="shared" ref="Y95" si="962">IF(M95&gt;0,Z95/M95,0)</f>
        <v>0.40665245661628552</v>
      </c>
      <c r="Z95" s="53">
        <f t="shared" ref="Z95" si="963">Z92+Z93+Z94</f>
        <v>18887.379999999997</v>
      </c>
      <c r="AA95" s="152">
        <f t="shared" ref="AA95" si="964">IF(M95&gt;0,AB95/M95,0)</f>
        <v>2.509171080394436E-3</v>
      </c>
      <c r="AB95" s="55">
        <f t="shared" ref="AB95" si="965">SUM(AB92:AB94)</f>
        <v>116.54095999999998</v>
      </c>
      <c r="AC95" s="54">
        <f t="shared" ref="AC95" si="966">IF(M95&gt;0,AD95/M95,0)</f>
        <v>2.5530310468070451E-3</v>
      </c>
      <c r="AD95" s="55">
        <f t="shared" ref="AD95" si="967">SUM(AD92:AD94)</f>
        <v>118.57808000000001</v>
      </c>
      <c r="AE95" s="54">
        <f t="shared" ref="AE95" si="968">IF(M95&gt;0,(AE92*M92+AE93*M93+AE94*M94)/M95,0)</f>
        <v>2.5871269474228133E-3</v>
      </c>
      <c r="AF95" s="54">
        <f t="shared" ref="AF95" si="969">IF(K95&gt;0,(K92*AF92+K93*AF93+K94*AF94)/K95,0)</f>
        <v>2.7332443257676903E-4</v>
      </c>
      <c r="AG95" s="51">
        <f t="shared" ref="AG95" si="970">SUM(AG92:AG94)</f>
        <v>12.693519999999999</v>
      </c>
      <c r="AH95" s="52">
        <f t="shared" ref="AH95" si="971">IF(K95&gt;0,(K92*AH92+K93*AH93+K94*AH94)/K95,0)</f>
        <v>0.20516180137619389</v>
      </c>
      <c r="AI95" s="57">
        <f t="shared" ref="AI95" si="972">SUM(AI92:AI94)</f>
        <v>103.31446750000001</v>
      </c>
      <c r="AJ95" s="52">
        <f t="shared" ref="AJ95" si="973">IF(AND(AD95&gt;0),((AD92*AJ92+AD93*AJ93+AD94*AJ94)/AD95),0)</f>
        <v>0.89414502084087488</v>
      </c>
      <c r="AK95" s="56">
        <f t="shared" si="680"/>
        <v>0.8954991100393791</v>
      </c>
      <c r="AL95" s="50">
        <f t="shared" ref="AL95" si="974">SUM(AL92:AL94)</f>
        <v>551</v>
      </c>
      <c r="AM95" s="20">
        <f t="shared" ref="AM95" si="975">IF(AL95&gt;0,(AM92*AL92+AM93*AL93+AM94*AL94)/AL95,0)</f>
        <v>8.6019963702359356E-2</v>
      </c>
      <c r="AN95" s="52">
        <f>IF(K95&gt;0,(AN92*K92+AN93*K93+AN94*K94)/K95,0)</f>
        <v>0.21339808154462359</v>
      </c>
      <c r="AO95" s="136">
        <f>IF(L95&gt;0,(AO92*K92+AO93*K93+AO94*K94)/K95,0)</f>
        <v>0.2208575187429393</v>
      </c>
      <c r="AP95" s="57">
        <f t="shared" ref="AP95" si="976">SUM(AP92:AP94)</f>
        <v>107.46817819999998</v>
      </c>
      <c r="AQ95" s="137">
        <f t="shared" si="800"/>
        <v>111.1633597</v>
      </c>
      <c r="AR95" s="55"/>
      <c r="AS95" s="55">
        <f t="shared" ref="AS95" si="977">SUM(AS92:AS94)</f>
        <v>0</v>
      </c>
      <c r="AT95" s="102"/>
      <c r="AU95" s="103">
        <f>AT94</f>
        <v>937.03999999999917</v>
      </c>
      <c r="AV95" s="50">
        <f t="shared" ref="AV95" si="978">SUM(AV92:AV94)</f>
        <v>0</v>
      </c>
      <c r="AW95" s="58"/>
      <c r="AX95" s="57"/>
      <c r="AY95" s="57"/>
      <c r="AZ95" s="57"/>
      <c r="BA95" s="57"/>
    </row>
    <row r="96" spans="1:53" s="31" customFormat="1" ht="13.5" thickBot="1" x14ac:dyDescent="0.25">
      <c r="A96" s="186">
        <v>23</v>
      </c>
      <c r="B96" s="22">
        <v>1</v>
      </c>
      <c r="C96" s="10" t="s">
        <v>50</v>
      </c>
      <c r="D96" s="11">
        <v>18500</v>
      </c>
      <c r="E96" s="11">
        <v>3</v>
      </c>
      <c r="F96" s="11">
        <v>17695</v>
      </c>
      <c r="G96" s="12">
        <v>0.9</v>
      </c>
      <c r="H96" s="12">
        <v>7.2</v>
      </c>
      <c r="I96" s="11">
        <v>17512</v>
      </c>
      <c r="J96" s="12">
        <v>2</v>
      </c>
      <c r="K96" s="11">
        <v>16440</v>
      </c>
      <c r="L96" s="13">
        <v>4.3999999999999997E-2</v>
      </c>
      <c r="M96" s="23">
        <f>ROUND(K96*(1-L96),0)</f>
        <v>15717</v>
      </c>
      <c r="N96" s="14">
        <v>0.66</v>
      </c>
      <c r="O96" s="24">
        <f t="shared" ref="O96:O98" si="979">M96*N96</f>
        <v>10373.220000000001</v>
      </c>
      <c r="P96" s="13">
        <v>0.28000000000000003</v>
      </c>
      <c r="Q96" s="24">
        <f t="shared" ref="Q96:Q98" si="980">M96*P96</f>
        <v>4400.76</v>
      </c>
      <c r="R96" s="15">
        <v>0.06</v>
      </c>
      <c r="S96" s="143">
        <v>0.20960000000000001</v>
      </c>
      <c r="T96" s="24">
        <f t="shared" ref="T96:T98" si="981">M96*R96</f>
        <v>943.02</v>
      </c>
      <c r="U96" s="25">
        <v>0.248</v>
      </c>
      <c r="V96" s="24">
        <f t="shared" ref="V96:V98" si="982">M96*U96</f>
        <v>3897.8159999999998</v>
      </c>
      <c r="W96" s="15">
        <v>0.48</v>
      </c>
      <c r="X96" s="24">
        <f t="shared" ref="X96:X98" si="983">M96*W96</f>
        <v>7544.16</v>
      </c>
      <c r="Y96" s="15">
        <v>0.41</v>
      </c>
      <c r="Z96" s="24">
        <f t="shared" ref="Z96:Z98" si="984">Y96*M96</f>
        <v>6443.9699999999993</v>
      </c>
      <c r="AA96" s="145">
        <v>2.2699999999999999E-3</v>
      </c>
      <c r="AB96" s="18">
        <f t="shared" ref="AB96" si="985">M96*AA96</f>
        <v>35.677589999999995</v>
      </c>
      <c r="AC96" s="16">
        <v>2.32E-3</v>
      </c>
      <c r="AD96" s="17">
        <f t="shared" ref="AD96:AD98" si="986">M96*AC96</f>
        <v>36.463439999999999</v>
      </c>
      <c r="AE96" s="26">
        <f>IF(M96&gt;0,(AG96+AP96)/M96,0)</f>
        <v>2.2513155182286699E-3</v>
      </c>
      <c r="AF96" s="16">
        <v>2.5000000000000001E-4</v>
      </c>
      <c r="AG96" s="23">
        <f t="shared" ref="AG96:AG98" si="987">AF96*M96</f>
        <v>3.9292500000000001</v>
      </c>
      <c r="AH96" s="114">
        <v>0.2034</v>
      </c>
      <c r="AI96" s="29">
        <f t="shared" ref="AI96:AI98" si="988">AL96*(1-AM96)*AH96</f>
        <v>30.641193000000001</v>
      </c>
      <c r="AJ96" s="27">
        <f t="shared" ref="AJ96:AJ98" si="989">IF(AND(AH96&gt;0,AF96&gt;0,AC96&gt;0),((AC96-AF96)*AH96)/((AH96-AF96)*AC96),0)</f>
        <v>0.89333938740696095</v>
      </c>
      <c r="AK96" s="59">
        <f t="shared" si="680"/>
        <v>0.89001945110747727</v>
      </c>
      <c r="AL96" s="11">
        <v>165</v>
      </c>
      <c r="AM96" s="13">
        <v>8.6999999999999994E-2</v>
      </c>
      <c r="AN96" s="14">
        <v>0.20880000000000001</v>
      </c>
      <c r="AO96" s="130">
        <v>0.217</v>
      </c>
      <c r="AP96" s="29">
        <f>AL96*(1-AM96)*AN96</f>
        <v>31.454676000000003</v>
      </c>
      <c r="AQ96" s="131">
        <f t="shared" ref="AQ96" si="990">AL96*(1-AM96)*AO96</f>
        <v>32.689965000000001</v>
      </c>
      <c r="AR96" s="18">
        <v>1.55</v>
      </c>
      <c r="AS96" s="18"/>
      <c r="AT96" s="98">
        <f>AT94+AL96-AS96</f>
        <v>1102.0399999999991</v>
      </c>
      <c r="AU96" s="99"/>
      <c r="AV96" s="11"/>
      <c r="AW96" s="30"/>
      <c r="AX96" s="19"/>
      <c r="AY96" s="19"/>
      <c r="AZ96" s="19"/>
      <c r="BA96" s="19"/>
    </row>
    <row r="97" spans="1:53" s="31" customFormat="1" ht="12.75" x14ac:dyDescent="0.2">
      <c r="A97" s="184"/>
      <c r="B97" s="32">
        <v>2</v>
      </c>
      <c r="C97" s="10" t="s">
        <v>48</v>
      </c>
      <c r="D97" s="33">
        <v>19600</v>
      </c>
      <c r="E97" s="33">
        <v>8</v>
      </c>
      <c r="F97" s="33">
        <v>19473</v>
      </c>
      <c r="G97" s="34">
        <v>0.5</v>
      </c>
      <c r="H97" s="34">
        <v>4.3</v>
      </c>
      <c r="I97" s="33">
        <v>18379</v>
      </c>
      <c r="J97" s="34">
        <v>1.7</v>
      </c>
      <c r="K97" s="33">
        <v>16700</v>
      </c>
      <c r="L97" s="35">
        <v>4.1000000000000002E-2</v>
      </c>
      <c r="M97" s="36">
        <f>ROUND(K97*(1-L97),0)</f>
        <v>16015</v>
      </c>
      <c r="N97" s="37">
        <v>0.66</v>
      </c>
      <c r="O97" s="24">
        <f t="shared" si="979"/>
        <v>10569.9</v>
      </c>
      <c r="P97" s="35">
        <v>0.31900000000000001</v>
      </c>
      <c r="Q97" s="24">
        <f t="shared" si="980"/>
        <v>5108.7849999999999</v>
      </c>
      <c r="R97" s="38">
        <v>2.1000000000000001E-2</v>
      </c>
      <c r="S97" s="134">
        <v>0.2147</v>
      </c>
      <c r="T97" s="24">
        <f t="shared" si="981"/>
        <v>336.315</v>
      </c>
      <c r="U97" s="27">
        <v>0.25</v>
      </c>
      <c r="V97" s="24">
        <f t="shared" si="982"/>
        <v>4003.75</v>
      </c>
      <c r="W97" s="38">
        <v>0.47499999999999998</v>
      </c>
      <c r="X97" s="24">
        <f t="shared" si="983"/>
        <v>7607.125</v>
      </c>
      <c r="Y97" s="38">
        <v>0.41</v>
      </c>
      <c r="Z97" s="24">
        <f t="shared" si="984"/>
        <v>6566.15</v>
      </c>
      <c r="AA97" s="146"/>
      <c r="AB97" s="18">
        <f t="shared" si="809"/>
        <v>0</v>
      </c>
      <c r="AC97" s="39">
        <v>2.3999999999999998E-3</v>
      </c>
      <c r="AD97" s="17">
        <f t="shared" si="986"/>
        <v>38.436</v>
      </c>
      <c r="AE97" s="26">
        <f>IF(M97&gt;0,(AG97+AP97)/M97,0)</f>
        <v>2.3514999687792694E-3</v>
      </c>
      <c r="AF97" s="39">
        <v>2.5999999999999998E-4</v>
      </c>
      <c r="AG97" s="36">
        <f t="shared" si="987"/>
        <v>4.1638999999999999</v>
      </c>
      <c r="AH97" s="27">
        <v>0.20699999999999999</v>
      </c>
      <c r="AI97" s="40">
        <f t="shared" si="988"/>
        <v>32.23404</v>
      </c>
      <c r="AJ97" s="27">
        <f t="shared" si="989"/>
        <v>0.89278804295250092</v>
      </c>
      <c r="AK97" s="28">
        <f t="shared" si="680"/>
        <v>0.89050866935846618</v>
      </c>
      <c r="AL97" s="33">
        <v>170</v>
      </c>
      <c r="AM97" s="35">
        <v>8.4000000000000005E-2</v>
      </c>
      <c r="AN97" s="37">
        <v>0.21510000000000001</v>
      </c>
      <c r="AO97" s="132"/>
      <c r="AP97" s="40">
        <f>AL97*(1-AM97)*AN97</f>
        <v>33.495372000000003</v>
      </c>
      <c r="AQ97" s="133">
        <f t="shared" si="769"/>
        <v>0</v>
      </c>
      <c r="AR97" s="41">
        <v>1.55</v>
      </c>
      <c r="AS97" s="41"/>
      <c r="AT97" s="117">
        <f>AT96+AL97-AS97</f>
        <v>1272.0399999999991</v>
      </c>
      <c r="AU97" s="101"/>
      <c r="AV97" s="42"/>
      <c r="AW97" s="43"/>
      <c r="AX97" s="44"/>
      <c r="AY97" s="44"/>
      <c r="AZ97" s="44"/>
      <c r="BA97" s="44"/>
    </row>
    <row r="98" spans="1:53" s="31" customFormat="1" ht="12.75" x14ac:dyDescent="0.2">
      <c r="A98" s="184"/>
      <c r="B98" s="32">
        <v>3</v>
      </c>
      <c r="C98" s="45" t="s">
        <v>52</v>
      </c>
      <c r="D98" s="42">
        <v>21900</v>
      </c>
      <c r="E98" s="42">
        <v>3</v>
      </c>
      <c r="F98" s="42">
        <v>17828</v>
      </c>
      <c r="G98" s="36">
        <v>0.6</v>
      </c>
      <c r="H98" s="36">
        <v>5.3</v>
      </c>
      <c r="I98" s="42">
        <v>17936</v>
      </c>
      <c r="J98" s="36">
        <v>0.9</v>
      </c>
      <c r="K98" s="42">
        <v>16556</v>
      </c>
      <c r="L98" s="38">
        <v>4.5999999999999999E-2</v>
      </c>
      <c r="M98" s="36">
        <f>ROUND(K98*(1-L98),0)</f>
        <v>15794</v>
      </c>
      <c r="N98" s="27">
        <v>0.70499999999999996</v>
      </c>
      <c r="O98" s="24">
        <f t="shared" si="979"/>
        <v>11134.769999999999</v>
      </c>
      <c r="P98" s="38">
        <v>0.26</v>
      </c>
      <c r="Q98" s="24">
        <f t="shared" si="980"/>
        <v>4106.4400000000005</v>
      </c>
      <c r="R98" s="38">
        <v>3.5000000000000003E-2</v>
      </c>
      <c r="S98" s="134">
        <v>0.2248</v>
      </c>
      <c r="T98" s="24">
        <f t="shared" si="981"/>
        <v>552.79000000000008</v>
      </c>
      <c r="U98" s="27"/>
      <c r="V98" s="24">
        <f t="shared" si="982"/>
        <v>0</v>
      </c>
      <c r="W98" s="38"/>
      <c r="X98" s="24">
        <f t="shared" si="983"/>
        <v>0</v>
      </c>
      <c r="Y98" s="38">
        <v>0.43</v>
      </c>
      <c r="Z98" s="24">
        <f t="shared" si="984"/>
        <v>6791.42</v>
      </c>
      <c r="AA98" s="147"/>
      <c r="AB98" s="148">
        <f t="shared" si="809"/>
        <v>0</v>
      </c>
      <c r="AC98" s="46">
        <v>2.4099999999999998E-3</v>
      </c>
      <c r="AD98" s="17">
        <f t="shared" si="986"/>
        <v>38.063539999999996</v>
      </c>
      <c r="AE98" s="26">
        <f>IF(M98&gt;0,(AG98+AP98)/M98,0)</f>
        <v>2.5999999999999992E-4</v>
      </c>
      <c r="AF98" s="46">
        <v>2.5999999999999998E-4</v>
      </c>
      <c r="AG98" s="36">
        <f t="shared" si="987"/>
        <v>4.1064399999999992</v>
      </c>
      <c r="AH98" s="27">
        <v>0.2072</v>
      </c>
      <c r="AI98" s="40">
        <f t="shared" si="988"/>
        <v>35.224828800000004</v>
      </c>
      <c r="AJ98" s="27">
        <f t="shared" si="989"/>
        <v>0.89323703986201641</v>
      </c>
      <c r="AK98" s="28">
        <f t="shared" si="680"/>
        <v>0</v>
      </c>
      <c r="AL98" s="42">
        <v>186</v>
      </c>
      <c r="AM98" s="38">
        <v>8.5999999999999993E-2</v>
      </c>
      <c r="AN98" s="27"/>
      <c r="AO98" s="134"/>
      <c r="AP98" s="40">
        <f>AL98*(1-AM98)*AN98</f>
        <v>0</v>
      </c>
      <c r="AQ98" s="135">
        <f t="shared" si="769"/>
        <v>0</v>
      </c>
      <c r="AR98" s="17">
        <v>1.6</v>
      </c>
      <c r="AS98" s="17"/>
      <c r="AT98" s="117">
        <f>AT97+AL98-AS98</f>
        <v>1458.0399999999991</v>
      </c>
      <c r="AU98" s="101"/>
      <c r="AV98" s="42"/>
      <c r="AW98" s="47"/>
      <c r="AX98" s="40"/>
      <c r="AY98" s="40"/>
      <c r="AZ98" s="40"/>
      <c r="BA98" s="40"/>
    </row>
    <row r="99" spans="1:53" s="21" customFormat="1" ht="13.5" thickBot="1" x14ac:dyDescent="0.25">
      <c r="A99" s="185"/>
      <c r="B99" s="48" t="s">
        <v>35</v>
      </c>
      <c r="C99" s="49"/>
      <c r="D99" s="50">
        <f t="shared" ref="D99" si="991">SUM(D96:D98)</f>
        <v>60000</v>
      </c>
      <c r="E99" s="50"/>
      <c r="F99" s="50">
        <f t="shared" ref="F99" si="992">SUM(F96:F98)</f>
        <v>54996</v>
      </c>
      <c r="G99" s="51"/>
      <c r="H99" s="51"/>
      <c r="I99" s="50">
        <f t="shared" ref="I99:K99" si="993">SUM(I96:I98)</f>
        <v>53827</v>
      </c>
      <c r="J99" s="51"/>
      <c r="K99" s="50">
        <f t="shared" si="993"/>
        <v>49696</v>
      </c>
      <c r="L99" s="20">
        <f t="shared" ref="L99" si="994">IF(K99&gt;0,(K96*L96+K97*L97+K98*L98)/K99,0)</f>
        <v>4.3658161622665809E-2</v>
      </c>
      <c r="M99" s="51">
        <f t="shared" ref="M99" si="995">M96+M97+M98</f>
        <v>47526</v>
      </c>
      <c r="N99" s="52">
        <f t="shared" ref="N99" si="996">IF(M99&gt;0,O99/M99,0)</f>
        <v>0.67495455119303116</v>
      </c>
      <c r="O99" s="53">
        <f t="shared" ref="O99" si="997">O96+O97+O98</f>
        <v>32077.89</v>
      </c>
      <c r="P99" s="20">
        <f t="shared" ref="P99" si="998">IF(M99&gt;0,Q99/M99,0)</f>
        <v>0.28649549720153178</v>
      </c>
      <c r="Q99" s="53">
        <f t="shared" ref="Q99" si="999">Q96+Q97+Q98</f>
        <v>13615.985000000001</v>
      </c>
      <c r="R99" s="20">
        <f t="shared" ref="R99" si="1000">IF(M99&gt;0,T99/M99,0)</f>
        <v>3.8549951605437026E-2</v>
      </c>
      <c r="S99" s="136"/>
      <c r="T99" s="53">
        <f t="shared" ref="T99" si="1001">T96+T97+T98</f>
        <v>1832.125</v>
      </c>
      <c r="U99" s="20">
        <f t="shared" ref="U99" si="1002">IF(M99&gt;0,V99/M99,0)</f>
        <v>0.16625775365063333</v>
      </c>
      <c r="V99" s="53">
        <f t="shared" ref="V99" si="1003">V96+V97+V98</f>
        <v>7901.5659999999998</v>
      </c>
      <c r="W99" s="20">
        <f t="shared" ref="W99" si="1004">IF(M99&gt;0,X99/M99,0)</f>
        <v>0.31879992004376551</v>
      </c>
      <c r="X99" s="53">
        <f t="shared" ref="X99" si="1005">X96+X97+X98</f>
        <v>15151.285</v>
      </c>
      <c r="Y99" s="20">
        <f t="shared" ref="Y99" si="1006">IF(M99&gt;0,Z99/M99,0)</f>
        <v>0.41664646719690279</v>
      </c>
      <c r="Z99" s="53">
        <f t="shared" ref="Z99" si="1007">Z96+Z97+Z98</f>
        <v>19801.54</v>
      </c>
      <c r="AA99" s="152">
        <f t="shared" ref="AA99" si="1008">IF(M99&gt;0,AB99/M99,0)</f>
        <v>7.5069625047342501E-4</v>
      </c>
      <c r="AB99" s="55">
        <f t="shared" ref="AB99" si="1009">SUM(AB96:AB98)</f>
        <v>35.677589999999995</v>
      </c>
      <c r="AC99" s="54">
        <f t="shared" ref="AC99" si="1010">IF(M99&gt;0,AD99/M99,0)</f>
        <v>2.3768669780751587E-3</v>
      </c>
      <c r="AD99" s="55">
        <f t="shared" ref="AD99" si="1011">SUM(AD96:AD98)</f>
        <v>112.96297999999999</v>
      </c>
      <c r="AE99" s="54">
        <f t="shared" ref="AE99" si="1012">IF(M99&gt;0,(AE96*M96+AE97*M97+AE98*M98)/M99,0)</f>
        <v>1.6233143542482011E-3</v>
      </c>
      <c r="AF99" s="54">
        <f t="shared" ref="AF99" si="1013">IF(K99&gt;0,(K96*AF96+K97*AF97+K98*AF98)/K99,0)</f>
        <v>2.5669188667095945E-4</v>
      </c>
      <c r="AG99" s="51">
        <f t="shared" ref="AG99" si="1014">SUM(AG96:AG98)</f>
        <v>12.199589999999999</v>
      </c>
      <c r="AH99" s="52">
        <f t="shared" ref="AH99" si="1015">IF(K99&gt;0,(K96*AH96+K97*AH97+K98*AH98)/K99,0)</f>
        <v>0.20587570830650354</v>
      </c>
      <c r="AI99" s="57">
        <f t="shared" ref="AI99" si="1016">SUM(AI96:AI98)</f>
        <v>98.100061800000006</v>
      </c>
      <c r="AJ99" s="52">
        <f t="shared" ref="AJ99" si="1017">IF(AND(AD99&gt;0),((AD96*AJ96+AD97*AJ97+AD98*AJ98)/AD99),0)</f>
        <v>0.89311730416055135</v>
      </c>
      <c r="AK99" s="56">
        <f t="shared" si="680"/>
        <v>0.84340328632698169</v>
      </c>
      <c r="AL99" s="50">
        <f t="shared" ref="AL99" si="1018">SUM(AL96:AL98)</f>
        <v>521</v>
      </c>
      <c r="AM99" s="20">
        <f t="shared" ref="AM99" si="1019">IF(AL99&gt;0,(AM96*AL96+AM97*AL97+AM98*AL98)/AL99,0)</f>
        <v>8.5664107485604601E-2</v>
      </c>
      <c r="AN99" s="52">
        <f>IF(K99&gt;0,(AN96*K96+AN97*K97+AN98*K98)/K99,0)</f>
        <v>0.14135628622021895</v>
      </c>
      <c r="AO99" s="136">
        <f>IF(L99&gt;0,(AO96*K96+AO97*K97+AO98*K98)/K99,0)</f>
        <v>7.1786059240180292E-2</v>
      </c>
      <c r="AP99" s="57">
        <f t="shared" ref="AP99" si="1020">SUM(AP96:AP98)</f>
        <v>64.95004800000001</v>
      </c>
      <c r="AQ99" s="137">
        <f t="shared" si="800"/>
        <v>32.689965000000001</v>
      </c>
      <c r="AR99" s="55"/>
      <c r="AS99" s="55">
        <f t="shared" ref="AS99" si="1021">SUM(AS96:AS98)</f>
        <v>0</v>
      </c>
      <c r="AT99" s="102"/>
      <c r="AU99" s="103">
        <f>AT98</f>
        <v>1458.0399999999991</v>
      </c>
      <c r="AV99" s="50">
        <f t="shared" ref="AV99" si="1022">SUM(AV96:AV98)</f>
        <v>0</v>
      </c>
      <c r="AW99" s="58"/>
      <c r="AX99" s="57"/>
      <c r="AY99" s="57"/>
      <c r="AZ99" s="57"/>
      <c r="BA99" s="57"/>
    </row>
  </sheetData>
  <protectedRanges>
    <protectedRange sqref="Q1:Q2 V1:V2 X1:X2 Z1:Z2 AP1:AQ2 O1:O2 T1:T2 AG1:AG2 AK1:AK2 AD1:AE2 M1:M2" name="Range1_1_1_1_1_1_1_1_1_1"/>
    <protectedRange sqref="AI1:AJ2" name="Range1_1_1_1_1_1_1_1"/>
    <protectedRange sqref="AB1" name="Range1_1_1_1_1_1_1_1_1_1_1_1"/>
    <protectedRange sqref="Q3 V3 X3 Z3 AP3:AQ15 O3 T3 AG3 AK3:AK15 AD3:AE3 M3:M15" name="Range1_1_1_1_1_1_1_1_1"/>
    <protectedRange sqref="AH3:AJ3 AH7:AJ7 AH4:AI6 AH11:AJ11 AH15:AJ15 AH8:AI10 AH12:AI14" name="Range1_1_1_1_1_1_1"/>
    <protectedRange sqref="AJ4:AJ6 AJ8:AJ10 AJ12:AJ14" name="Range1_1_1_1"/>
    <protectedRange sqref="AD7:AE7 AD4:AD6 AD11:AE11 AD8:AD10 AD15:AE15 AD12:AD14" name="Range1_1_1_1_1_2_2_1"/>
    <protectedRange sqref="O4:O15" name="Range1_1_1_1_1_5_1_1"/>
    <protectedRange sqref="Q4:Q15" name="Range1_1_1_1_1_7_1_1"/>
    <protectedRange sqref="T4:T15" name="Range1_1_1_1_1_8_1_1"/>
    <protectedRange sqref="V4:V15" name="Range1_1_1_1_1_10_1_1"/>
    <protectedRange sqref="X4:X15" name="Range1_1_1_1_1_12_1_1"/>
    <protectedRange sqref="Z4:Z15" name="Range1_1_1_1_1_16_1_1"/>
    <protectedRange sqref="AG4:AG15" name="Range1_1_1_1_1_18_1_1"/>
    <protectedRange sqref="AE4:AE6" name="Range1_1_1_1_1_2_1_31_1_1"/>
    <protectedRange sqref="AE8:AE10" name="Range1_1_1_1_1_2_1_1_2_1_1"/>
    <protectedRange sqref="AE12:AE14" name="Range1_1_1_1_1_2_1_2_1_1_1"/>
    <protectedRange sqref="AA3:AB3" name="Range1_1_1_1_1_1_1_1_1_1_2"/>
    <protectedRange sqref="AB4:AB15" name="Range1_1_1_1_1_2_2_1_1"/>
    <protectedRange sqref="AP16:AQ39 AK16:AK39 M16:M39" name="Range1_1_1_1_1_1_1_1_1_2"/>
    <protectedRange sqref="AH19:AJ19 AH23:AJ23 AH27:AJ27 AH31:AJ31 AH35:AJ35 AH39:AJ39 AH16:AI18 AH20:AI22 AH24:AI26 AH28:AI30 AH32:AI34 AH36:AI38" name="Range1_1_1_1_1_1_1_2"/>
    <protectedRange sqref="AJ16:AJ18 AJ20:AJ22 AJ24:AJ26 AJ28:AJ30 AJ32:AJ34 AJ36:AJ38" name="Range1_1_1_1_1"/>
    <protectedRange sqref="AD19:AE19 AD16:AD18 AD23:AE23 AD20:AD22 AD27:AE27 AD24:AD26 AD31:AE31 AD28:AD30 AD35:AE35 AD32:AD34 AD39:AE39 AD36:AD38" name="Range1_1_1_1_1_2_2_1_2"/>
    <protectedRange sqref="O16:O39" name="Range1_1_1_1_1_5_1_1_1"/>
    <protectedRange sqref="Q16:Q39" name="Range1_1_1_1_1_7_1_1_1"/>
    <protectedRange sqref="T16:T39" name="Range1_1_1_1_1_8_1_1_1"/>
    <protectedRange sqref="V16:V39" name="Range1_1_1_1_1_10_1_1_1"/>
    <protectedRange sqref="X16:X39" name="Range1_1_1_1_1_12_1_1_1"/>
    <protectedRange sqref="Z16:Z39" name="Range1_1_1_1_1_16_1_1_1"/>
    <protectedRange sqref="AG16:AG39" name="Range1_1_1_1_1_18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B16:AB39" name="Range1_1_1_1_1_2_2_1_1_1"/>
    <protectedRange sqref="AP40:AQ55 AK40:AK55 M40:M55" name="Range1_1_1_1_1_1_1_1_1_3"/>
    <protectedRange sqref="AH43:AJ43 AH47:AJ47 AH51:AJ51 AH55:AJ55 AH40:AI42 AH44:AI46 AH48:AI50 AH52:AI54" name="Range1_1_1_1_1_1_1_3"/>
    <protectedRange sqref="AJ40:AJ42 AJ44:AJ46 AJ48:AJ50 AJ52:AJ54" name="Range1_1_1_1_2"/>
    <protectedRange sqref="AD43:AE43 AD40:AD42 AD47:AE47 AD44:AD46 AD51:AE51 AD48:AD50 AD55:AE55 AD52:AD54" name="Range1_1_1_1_1_2_2_1_3"/>
    <protectedRange sqref="O40:O55" name="Range1_1_1_1_1_5_1_1_2"/>
    <protectedRange sqref="Q40:Q55" name="Range1_1_1_1_1_7_1_1_2"/>
    <protectedRange sqref="T40:T55" name="Range1_1_1_1_1_8_1_1_2"/>
    <protectedRange sqref="V40:V55" name="Range1_1_1_1_1_10_1_1_2"/>
    <protectedRange sqref="X40:X55" name="Range1_1_1_1_1_12_1_1_2"/>
    <protectedRange sqref="Z40:Z55" name="Range1_1_1_1_1_16_1_1_2"/>
    <protectedRange sqref="AG40:AG55" name="Range1_1_1_1_1_18_1_1_2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B40:AB55" name="Range1_1_1_1_1_2_2_1_1_2"/>
    <protectedRange sqref="AP56:AQ99 AK56:AK99 M56:M99" name="Range1_1_1_1_1_1_1_1_1_4"/>
    <protectedRange sqref="AH59:AJ59 AH63:AJ63 AH67:AJ67 AH71:AJ71 AH75:AJ75 AH79:AJ79 AH83:AJ83 AH87:AJ87 AH91:AJ91 AH95:AJ95 AH99:AJ99 AH56:AI58 AH60:AI62 AH64:AI66 AH68:AI70 AH72:AI74 AH76:AI78 AH80:AI82 AH84:AI86 AH88:AI90 AH92:AI94 AH96:AI98" name="Range1_1_1_1_1_1_1_4"/>
    <protectedRange sqref="AJ56:AJ58 AJ60:AJ62 AJ64:AJ66 AJ68:AJ70 AJ72:AJ74 AJ76:AJ78 AJ80:AJ82 AJ84:AJ86 AJ88:AJ90 AJ92:AJ94 AJ96:AJ98" name="Range1_1_1_1_3"/>
    <protectedRange sqref="AD59:AE59 AD56:AD58 AD63:AE63 AD60:AD62 AD67:AE67 AD64:AD66 AD71:AE71 AD68:AD70 AD75:AE75 AD72:AD74 AD79:AE79 AD76:AD78 AD83:AE83 AD80:AD82 AD87:AE87 AD84:AD86 AD91:AE91 AD88:AD90 AD95:AE95 AD92:AD94 AD99:AE99 AD96:AD98" name="Range1_1_1_1_1_2_2_1_4"/>
    <protectedRange sqref="O56:O99" name="Range1_1_1_1_1_5_1_1_3"/>
    <protectedRange sqref="Q56:Q99" name="Range1_1_1_1_1_7_1_1_3"/>
    <protectedRange sqref="T56:T99" name="Range1_1_1_1_1_8_1_1_3"/>
    <protectedRange sqref="V56:V99" name="Range1_1_1_1_1_10_1_1_3"/>
    <protectedRange sqref="X56:X99" name="Range1_1_1_1_1_12_1_1_3"/>
    <protectedRange sqref="Z56:Z99" name="Range1_1_1_1_1_16_1_1_3"/>
    <protectedRange sqref="AG56:AG99" name="Range1_1_1_1_1_18_1_1_3"/>
    <protectedRange sqref="AE56:AE58" name="Range1_1_1_1_1_2_1_12_1_1_1_1"/>
    <protectedRange sqref="AE60:AE62" name="Range1_1_1_1_1_2_1_13_1_1_1"/>
    <protectedRange sqref="AE64:AE66" name="Range1_1_1_1_1_2_1_14_1_1_1"/>
    <protectedRange sqref="AE68:AE70" name="Range1_1_1_1_1_2_1_15_1_1_1"/>
    <protectedRange sqref="AE72:AE74" name="Range1_1_1_1_1_2_1_16_1_1_1"/>
    <protectedRange sqref="AE76:AE78" name="Range1_1_1_1_1_2_1_17_1_1_1"/>
    <protectedRange sqref="AE80:AE82" name="Range1_1_1_1_1_2_1_18_1_1_1"/>
    <protectedRange sqref="AE84:AE86" name="Range1_1_1_1_1_2_1_19_1_1_1"/>
    <protectedRange sqref="AE88:AE90" name="Range1_1_1_1_1_2_1_20_1_1_1"/>
    <protectedRange sqref="AE92:AE94" name="Range1_1_1_1_1_2_1_21_1_1_1"/>
    <protectedRange sqref="AE96:AE98" name="Range1_1_1_1_1_2_1_22_1_1_1"/>
    <protectedRange sqref="AB56:AB99" name="Range1_1_1_1_1_2_2_1_1_3"/>
  </protectedRanges>
  <mergeCells count="29">
    <mergeCell ref="A88:A91"/>
    <mergeCell ref="A92:A95"/>
    <mergeCell ref="A96:A99"/>
    <mergeCell ref="A68:A71"/>
    <mergeCell ref="A72:A75"/>
    <mergeCell ref="A76:A79"/>
    <mergeCell ref="A80:A83"/>
    <mergeCell ref="A84:A87"/>
    <mergeCell ref="A36:A39"/>
    <mergeCell ref="AX1:AY1"/>
    <mergeCell ref="A56:A59"/>
    <mergeCell ref="A60:A63"/>
    <mergeCell ref="A64:A67"/>
    <mergeCell ref="A40:A43"/>
    <mergeCell ref="A44:A47"/>
    <mergeCell ref="A48:A51"/>
    <mergeCell ref="A52:A55"/>
    <mergeCell ref="AZ1:BA1"/>
    <mergeCell ref="A4:A7"/>
    <mergeCell ref="A16:A19"/>
    <mergeCell ref="A20:A23"/>
    <mergeCell ref="A8:A11"/>
    <mergeCell ref="A12:A15"/>
    <mergeCell ref="A1:A2"/>
    <mergeCell ref="B1:B2"/>
    <mergeCell ref="C1:C2"/>
    <mergeCell ref="A24:A27"/>
    <mergeCell ref="A28:A31"/>
    <mergeCell ref="A32:A3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Януари</vt:lpstr>
      <vt:lpstr>Февруари</vt:lpstr>
      <vt:lpstr>Март</vt:lpstr>
      <vt:lpstr>Април</vt:lpstr>
      <vt:lpstr>Май</vt:lpstr>
      <vt:lpstr>Юни</vt:lpstr>
      <vt:lpstr>Юли</vt:lpstr>
      <vt:lpstr>Август</vt:lpstr>
      <vt:lpstr>Септември</vt:lpstr>
      <vt:lpstr>Октомври</vt:lpstr>
      <vt:lpstr>Ноември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2025-11-24T06:23:41Z</dcterms:modified>
</cp:coreProperties>
</file>